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workbookProtection lockStructure="1"/>
  <bookViews>
    <workbookView xWindow="0" yWindow="330" windowWidth="15480" windowHeight="11640" tabRatio="522" activeTab="4"/>
  </bookViews>
  <sheets>
    <sheet name="Control_Panel" sheetId="77" r:id="rId1"/>
    <sheet name="Admin_Controls" sheetId="52" state="veryHidden" r:id="rId2"/>
    <sheet name="Index" sheetId="47" state="veryHidden" r:id="rId3"/>
    <sheet name="Full_Period_References" sheetId="49" state="veryHidden" r:id="rId4"/>
    <sheet name="Trust - Frontsheet" sheetId="79" r:id="rId5"/>
    <sheet name="Site - Summary" sheetId="80" r:id="rId6"/>
    <sheet name="Backsheet" sheetId="50" r:id="rId7"/>
  </sheets>
  <definedNames>
    <definedName name="_xlnm._FilterDatabase" localSheetId="3" hidden="1">Full_Period_References!#REF!</definedName>
    <definedName name="Control_Panel_SelectedOrgs" localSheetId="0">Control_Panel!$C$12:$D$12</definedName>
    <definedName name="Control_Panel_SortOrder" localSheetId="0">Control_Panel!#REF!</definedName>
    <definedName name="OrgCodeSelection" localSheetId="0">Control_Panel!$E$6</definedName>
    <definedName name="OrgNameSelection" localSheetId="0">Control_Panel!$F$6</definedName>
    <definedName name="Orgs">Index!$F$2:$G$238</definedName>
    <definedName name="Periods">Index!$J$2:$K$13</definedName>
    <definedName name="PeriodSelection" localSheetId="0">Control_Panel!$E$9</definedName>
    <definedName name="_xlnm.Print_Area" localSheetId="5">'Site - Summary'!$A$2:$O$31</definedName>
    <definedName name="_xlnm.Print_Area" localSheetId="4">'Trust - Frontsheet'!$A$1:$Q$216</definedName>
    <definedName name="_xlnm.Print_Titles" localSheetId="4">'Trust - Frontsheet'!$1:$12</definedName>
    <definedName name="ProvComSelection" localSheetId="0">Control_Panel!#REF!</definedName>
    <definedName name="SelectedOrgList" localSheetId="0">Control_Panel!#REF!</definedName>
    <definedName name="ValRange1">'Trust - Frontsheet'!$F$12:$G$211</definedName>
    <definedName name="ValRange2">'Trust - Frontsheet'!$D$12:$D$211</definedName>
  </definedNames>
  <calcPr calcId="145621" fullCalcOnLoad="1"/>
</workbook>
</file>

<file path=xl/calcChain.xml><?xml version="1.0" encoding="utf-8"?>
<calcChain xmlns="http://schemas.openxmlformats.org/spreadsheetml/2006/main">
  <c r="F6" i="77" l="1"/>
  <c r="C2" i="79"/>
  <c r="C2" i="80"/>
  <c r="L243" i="79"/>
  <c r="A42" i="79"/>
  <c r="L244" i="79"/>
  <c r="A43" i="79"/>
  <c r="L245" i="79"/>
  <c r="A44" i="79"/>
  <c r="L246" i="79"/>
  <c r="A45" i="79"/>
  <c r="L247" i="79"/>
  <c r="A46" i="79"/>
  <c r="L248" i="79"/>
  <c r="A47" i="79"/>
  <c r="L249" i="79"/>
  <c r="A48" i="79"/>
  <c r="L250" i="79"/>
  <c r="A49" i="79"/>
  <c r="L253" i="79"/>
  <c r="A52" i="79"/>
  <c r="L214" i="79"/>
  <c r="A13" i="79"/>
  <c r="L215" i="79"/>
  <c r="A14" i="79"/>
  <c r="L216" i="79"/>
  <c r="A15" i="79"/>
  <c r="L217" i="79"/>
  <c r="A16" i="79"/>
  <c r="L218" i="79"/>
  <c r="A17" i="79"/>
  <c r="L219" i="79"/>
  <c r="A18" i="79"/>
  <c r="L220" i="79"/>
  <c r="A19" i="79"/>
  <c r="L221" i="79"/>
  <c r="A20" i="79"/>
  <c r="L222" i="79"/>
  <c r="A21" i="79"/>
  <c r="L223" i="79"/>
  <c r="A22" i="79"/>
  <c r="L224" i="79"/>
  <c r="A23" i="79"/>
  <c r="L225" i="79"/>
  <c r="A24" i="79"/>
  <c r="L226" i="79"/>
  <c r="A25" i="79"/>
  <c r="L227" i="79"/>
  <c r="A26" i="79"/>
  <c r="L228" i="79"/>
  <c r="A27" i="79"/>
  <c r="L229" i="79"/>
  <c r="A28" i="79"/>
  <c r="L230" i="79"/>
  <c r="A29" i="79"/>
  <c r="L231" i="79"/>
  <c r="A30" i="79"/>
  <c r="L232" i="79"/>
  <c r="A31" i="79"/>
  <c r="L233" i="79"/>
  <c r="A32" i="79"/>
  <c r="L234" i="79"/>
  <c r="A33" i="79"/>
  <c r="L235" i="79"/>
  <c r="A34" i="79"/>
  <c r="L236" i="79"/>
  <c r="A35" i="79"/>
  <c r="L237" i="79"/>
  <c r="A36" i="79"/>
  <c r="L238" i="79"/>
  <c r="A37" i="79"/>
  <c r="L239" i="79"/>
  <c r="A38" i="79"/>
  <c r="L240" i="79"/>
  <c r="A39" i="79"/>
  <c r="L241" i="79"/>
  <c r="A40" i="79"/>
  <c r="L242" i="79"/>
  <c r="A41" i="79"/>
  <c r="L251" i="79"/>
  <c r="A50" i="79"/>
  <c r="L252" i="79"/>
  <c r="A51" i="79"/>
  <c r="L254" i="79"/>
  <c r="A53" i="79"/>
  <c r="L255" i="79"/>
  <c r="A54" i="79"/>
  <c r="L256" i="79"/>
  <c r="A55" i="79"/>
  <c r="L257" i="79"/>
  <c r="A56" i="79"/>
  <c r="L258" i="79"/>
  <c r="A57" i="79"/>
  <c r="L259" i="79"/>
  <c r="A58" i="79"/>
  <c r="L260" i="79"/>
  <c r="A59" i="79"/>
  <c r="L261" i="79"/>
  <c r="A60" i="79"/>
  <c r="L262" i="79"/>
  <c r="A61" i="79"/>
  <c r="L263" i="79"/>
  <c r="A62" i="79"/>
  <c r="L264" i="79"/>
  <c r="A63" i="79"/>
  <c r="L265" i="79"/>
  <c r="A64" i="79"/>
  <c r="L266" i="79"/>
  <c r="A65" i="79"/>
  <c r="L267" i="79"/>
  <c r="A66" i="79"/>
  <c r="L268" i="79"/>
  <c r="A67" i="79"/>
  <c r="L269" i="79"/>
  <c r="A68" i="79"/>
  <c r="L270" i="79"/>
  <c r="A69" i="79"/>
  <c r="L271" i="79"/>
  <c r="A70" i="79"/>
  <c r="L272" i="79"/>
  <c r="A71" i="79"/>
  <c r="L273" i="79"/>
  <c r="A72" i="79"/>
  <c r="L274" i="79"/>
  <c r="A73" i="79"/>
  <c r="L275" i="79"/>
  <c r="A74" i="79"/>
  <c r="L276" i="79"/>
  <c r="A75" i="79"/>
  <c r="L277" i="79"/>
  <c r="A76" i="79"/>
  <c r="L278" i="79"/>
  <c r="A77" i="79"/>
  <c r="L279" i="79"/>
  <c r="A78" i="79"/>
  <c r="L280" i="79"/>
  <c r="A79" i="79"/>
  <c r="L281" i="79"/>
  <c r="A80" i="79"/>
  <c r="L282" i="79"/>
  <c r="A81" i="79"/>
  <c r="L283" i="79"/>
  <c r="A82" i="79"/>
  <c r="L284" i="79"/>
  <c r="A83" i="79"/>
  <c r="L285" i="79"/>
  <c r="A84" i="79"/>
  <c r="L286" i="79"/>
  <c r="A85" i="79"/>
  <c r="L287" i="79"/>
  <c r="A86" i="79"/>
  <c r="L288" i="79"/>
  <c r="A87" i="79"/>
  <c r="L289" i="79"/>
  <c r="A88" i="79"/>
  <c r="L290" i="79"/>
  <c r="A89" i="79"/>
  <c r="L291" i="79"/>
  <c r="A90" i="79"/>
  <c r="L292" i="79"/>
  <c r="A91" i="79"/>
  <c r="L293" i="79"/>
  <c r="A92" i="79"/>
  <c r="L294" i="79"/>
  <c r="A93" i="79"/>
  <c r="L295" i="79"/>
  <c r="A94" i="79"/>
  <c r="L296" i="79"/>
  <c r="A95" i="79"/>
  <c r="L297" i="79"/>
  <c r="A96" i="79"/>
  <c r="L298" i="79"/>
  <c r="A97" i="79"/>
  <c r="L299" i="79"/>
  <c r="A98" i="79"/>
  <c r="L300" i="79"/>
  <c r="A99" i="79"/>
  <c r="L301" i="79"/>
  <c r="A100" i="79"/>
  <c r="L302" i="79"/>
  <c r="A101" i="79"/>
  <c r="L303" i="79"/>
  <c r="A102" i="79"/>
  <c r="L304" i="79"/>
  <c r="A103" i="79"/>
  <c r="L305" i="79"/>
  <c r="A104" i="79"/>
  <c r="L306" i="79"/>
  <c r="A105" i="79"/>
  <c r="L307" i="79"/>
  <c r="A106" i="79"/>
  <c r="L308" i="79"/>
  <c r="A107" i="79"/>
  <c r="L309" i="79"/>
  <c r="A108" i="79"/>
  <c r="L310" i="79"/>
  <c r="A109" i="79"/>
  <c r="L311" i="79"/>
  <c r="A110" i="79"/>
  <c r="L312" i="79"/>
  <c r="A111" i="79"/>
  <c r="L313" i="79"/>
  <c r="A112" i="79"/>
  <c r="L314" i="79"/>
  <c r="A113" i="79"/>
  <c r="L315" i="79"/>
  <c r="A114" i="79"/>
  <c r="L316" i="79"/>
  <c r="A115" i="79"/>
  <c r="L317" i="79"/>
  <c r="A116" i="79"/>
  <c r="L318" i="79"/>
  <c r="A117" i="79"/>
  <c r="L319" i="79"/>
  <c r="A118" i="79"/>
  <c r="L320" i="79"/>
  <c r="A119" i="79"/>
  <c r="L321" i="79"/>
  <c r="A120" i="79"/>
  <c r="L322" i="79"/>
  <c r="A121" i="79"/>
  <c r="L323" i="79"/>
  <c r="A122" i="79"/>
  <c r="L324" i="79"/>
  <c r="A123" i="79"/>
  <c r="L325" i="79"/>
  <c r="A124" i="79"/>
  <c r="L326" i="79"/>
  <c r="A125" i="79"/>
  <c r="L327" i="79"/>
  <c r="A126" i="79"/>
  <c r="L328" i="79"/>
  <c r="A127" i="79"/>
  <c r="L329" i="79"/>
  <c r="A128" i="79"/>
  <c r="L330" i="79"/>
  <c r="A129" i="79"/>
  <c r="L331" i="79"/>
  <c r="A130" i="79"/>
  <c r="L332" i="79"/>
  <c r="A131" i="79"/>
  <c r="L333" i="79"/>
  <c r="A132" i="79"/>
  <c r="L334" i="79"/>
  <c r="A133" i="79"/>
  <c r="L335" i="79"/>
  <c r="A134" i="79"/>
  <c r="L336" i="79"/>
  <c r="A135" i="79"/>
  <c r="L337" i="79"/>
  <c r="A136" i="79"/>
  <c r="L338" i="79"/>
  <c r="A137" i="79"/>
  <c r="L339" i="79"/>
  <c r="A138" i="79"/>
  <c r="L340" i="79"/>
  <c r="A139" i="79"/>
  <c r="L341" i="79"/>
  <c r="A140" i="79"/>
  <c r="L342" i="79"/>
  <c r="A141" i="79"/>
  <c r="L343" i="79"/>
  <c r="A142" i="79"/>
  <c r="L344" i="79"/>
  <c r="A143" i="79"/>
  <c r="L345" i="79"/>
  <c r="A144" i="79"/>
  <c r="L346" i="79"/>
  <c r="A145" i="79"/>
  <c r="L347" i="79"/>
  <c r="A146" i="79"/>
  <c r="L348" i="79"/>
  <c r="A147" i="79"/>
  <c r="L349" i="79"/>
  <c r="A148" i="79"/>
  <c r="L350" i="79"/>
  <c r="A149" i="79"/>
  <c r="L351" i="79"/>
  <c r="A150" i="79"/>
  <c r="L352" i="79"/>
  <c r="A151" i="79"/>
  <c r="L353" i="79"/>
  <c r="A152" i="79"/>
  <c r="L354" i="79"/>
  <c r="A153" i="79"/>
  <c r="L355" i="79"/>
  <c r="A154" i="79"/>
  <c r="L356" i="79"/>
  <c r="A155" i="79"/>
  <c r="L357" i="79"/>
  <c r="A156" i="79"/>
  <c r="L358" i="79"/>
  <c r="A157" i="79"/>
  <c r="L359" i="79"/>
  <c r="A158" i="79"/>
  <c r="L360" i="79"/>
  <c r="A159" i="79"/>
  <c r="L361" i="79"/>
  <c r="A160" i="79"/>
  <c r="L362" i="79"/>
  <c r="A161" i="79"/>
  <c r="L363" i="79"/>
  <c r="A162" i="79"/>
  <c r="L364" i="79"/>
  <c r="A163" i="79"/>
  <c r="L365" i="79"/>
  <c r="A164" i="79"/>
  <c r="L366" i="79"/>
  <c r="A165" i="79"/>
  <c r="L367" i="79"/>
  <c r="A166" i="79"/>
  <c r="L368" i="79"/>
  <c r="A167" i="79"/>
  <c r="L369" i="79"/>
  <c r="A168" i="79"/>
  <c r="L370" i="79"/>
  <c r="A169" i="79"/>
  <c r="L371" i="79"/>
  <c r="A170" i="79"/>
  <c r="L372" i="79"/>
  <c r="A171" i="79"/>
  <c r="L373" i="79"/>
  <c r="A172" i="79"/>
  <c r="L374" i="79"/>
  <c r="A173" i="79"/>
  <c r="L375" i="79"/>
  <c r="A174" i="79"/>
  <c r="L376" i="79"/>
  <c r="A175" i="79"/>
  <c r="L377" i="79"/>
  <c r="A176" i="79"/>
  <c r="L378" i="79"/>
  <c r="A177" i="79"/>
  <c r="L379" i="79"/>
  <c r="A178" i="79"/>
  <c r="L380" i="79"/>
  <c r="A179" i="79"/>
  <c r="L381" i="79"/>
  <c r="A180" i="79"/>
  <c r="L382" i="79"/>
  <c r="A181" i="79"/>
  <c r="L383" i="79"/>
  <c r="A182" i="79"/>
  <c r="L384" i="79"/>
  <c r="A183" i="79"/>
  <c r="L385" i="79"/>
  <c r="A184" i="79"/>
  <c r="L386" i="79"/>
  <c r="A185" i="79"/>
  <c r="L387" i="79"/>
  <c r="A186" i="79"/>
  <c r="L388" i="79"/>
  <c r="A187" i="79"/>
  <c r="L389" i="79"/>
  <c r="A188" i="79"/>
  <c r="L390" i="79"/>
  <c r="A189" i="79"/>
  <c r="L391" i="79"/>
  <c r="A190" i="79"/>
  <c r="L392" i="79"/>
  <c r="A191" i="79"/>
  <c r="L393" i="79"/>
  <c r="A192" i="79"/>
  <c r="L394" i="79"/>
  <c r="A193" i="79"/>
  <c r="L395" i="79"/>
  <c r="A194" i="79"/>
  <c r="L396" i="79"/>
  <c r="A195" i="79"/>
  <c r="L397" i="79"/>
  <c r="A196" i="79"/>
  <c r="L398" i="79"/>
  <c r="A197" i="79"/>
  <c r="L399" i="79"/>
  <c r="A198" i="79"/>
  <c r="L400" i="79"/>
  <c r="A199" i="79"/>
  <c r="L401" i="79"/>
  <c r="A200" i="79"/>
  <c r="L402" i="79"/>
  <c r="A201" i="79"/>
  <c r="L403" i="79"/>
  <c r="A202" i="79"/>
  <c r="L404" i="79"/>
  <c r="A203" i="79"/>
  <c r="L405" i="79"/>
  <c r="A204" i="79"/>
  <c r="L406" i="79"/>
  <c r="A205" i="79"/>
  <c r="L407" i="79"/>
  <c r="A206" i="79"/>
  <c r="L408" i="79"/>
  <c r="A207" i="79"/>
  <c r="L409" i="79"/>
  <c r="A208" i="79"/>
  <c r="L410" i="79"/>
  <c r="A209" i="79"/>
  <c r="L411" i="79"/>
  <c r="A210" i="79"/>
  <c r="L412" i="79"/>
  <c r="A211" i="79"/>
  <c r="L213" i="79"/>
  <c r="A12" i="79"/>
  <c r="B2" i="79"/>
  <c r="I243" i="79"/>
  <c r="G243" i="79"/>
  <c r="H243" i="79"/>
  <c r="P42" i="79"/>
  <c r="P243" i="79"/>
  <c r="Q42" i="79"/>
  <c r="Q243" i="79"/>
  <c r="R42" i="79"/>
  <c r="R243" i="79"/>
  <c r="S42" i="79"/>
  <c r="S243" i="79"/>
  <c r="D243" i="79"/>
  <c r="E243" i="79"/>
  <c r="F243" i="79"/>
  <c r="I246" i="79"/>
  <c r="G246" i="79"/>
  <c r="H246" i="79"/>
  <c r="P45" i="79"/>
  <c r="P246" i="79"/>
  <c r="Q45" i="79"/>
  <c r="Q246" i="79"/>
  <c r="R45" i="79"/>
  <c r="R246" i="79"/>
  <c r="S45" i="79"/>
  <c r="S246" i="79"/>
  <c r="D246" i="79"/>
  <c r="E246" i="79"/>
  <c r="F246" i="79"/>
  <c r="G247" i="79"/>
  <c r="H247" i="79"/>
  <c r="I247" i="79"/>
  <c r="P46" i="79"/>
  <c r="P247" i="79"/>
  <c r="Q46" i="79"/>
  <c r="Q247" i="79"/>
  <c r="R46" i="79"/>
  <c r="R247" i="79"/>
  <c r="S46" i="79"/>
  <c r="S247" i="79"/>
  <c r="D247" i="79"/>
  <c r="E247" i="79"/>
  <c r="F247" i="79"/>
  <c r="K251" i="79"/>
  <c r="K252" i="79"/>
  <c r="K253" i="79"/>
  <c r="K254" i="79"/>
  <c r="K255" i="79"/>
  <c r="K256" i="79"/>
  <c r="K257" i="79"/>
  <c r="K258" i="79"/>
  <c r="K259" i="79"/>
  <c r="K260" i="79"/>
  <c r="K261" i="79"/>
  <c r="K262" i="79"/>
  <c r="K263" i="79"/>
  <c r="K264" i="79"/>
  <c r="K265" i="79"/>
  <c r="K266" i="79"/>
  <c r="K267" i="79"/>
  <c r="K268" i="79"/>
  <c r="K269" i="79"/>
  <c r="K270" i="79"/>
  <c r="K271" i="79"/>
  <c r="K272" i="79"/>
  <c r="K273" i="79"/>
  <c r="K274" i="79"/>
  <c r="K275" i="79"/>
  <c r="K276" i="79"/>
  <c r="K277" i="79"/>
  <c r="K278" i="79"/>
  <c r="K279" i="79"/>
  <c r="K280" i="79"/>
  <c r="K281" i="79"/>
  <c r="K282" i="79"/>
  <c r="K283" i="79"/>
  <c r="K284" i="79"/>
  <c r="K285" i="79"/>
  <c r="K286" i="79"/>
  <c r="K287" i="79"/>
  <c r="K288" i="79"/>
  <c r="K289" i="79"/>
  <c r="K290" i="79"/>
  <c r="K291" i="79"/>
  <c r="K292" i="79"/>
  <c r="K293" i="79"/>
  <c r="K294" i="79"/>
  <c r="K295" i="79"/>
  <c r="K296" i="79"/>
  <c r="K297" i="79"/>
  <c r="K298" i="79"/>
  <c r="K299" i="79"/>
  <c r="K300" i="79"/>
  <c r="K301" i="79"/>
  <c r="K302" i="79"/>
  <c r="K303" i="79"/>
  <c r="K304" i="79"/>
  <c r="K305" i="79"/>
  <c r="K306" i="79"/>
  <c r="K307" i="79"/>
  <c r="K308" i="79"/>
  <c r="K309" i="79"/>
  <c r="K310" i="79"/>
  <c r="K311" i="79"/>
  <c r="K312" i="79"/>
  <c r="K313" i="79"/>
  <c r="K314" i="79"/>
  <c r="K315" i="79"/>
  <c r="K316" i="79"/>
  <c r="K317" i="79"/>
  <c r="K318" i="79"/>
  <c r="K319" i="79"/>
  <c r="K320" i="79"/>
  <c r="K321" i="79"/>
  <c r="K322" i="79"/>
  <c r="K323" i="79"/>
  <c r="K324" i="79"/>
  <c r="K325" i="79"/>
  <c r="K326" i="79"/>
  <c r="K327" i="79"/>
  <c r="K328" i="79"/>
  <c r="K329" i="79"/>
  <c r="K330" i="79"/>
  <c r="K331" i="79"/>
  <c r="K332" i="79"/>
  <c r="K333" i="79"/>
  <c r="K334" i="79"/>
  <c r="K335" i="79"/>
  <c r="K336" i="79"/>
  <c r="K337" i="79"/>
  <c r="K338" i="79"/>
  <c r="K339" i="79"/>
  <c r="K340" i="79"/>
  <c r="K341" i="79"/>
  <c r="K342" i="79"/>
  <c r="K343" i="79"/>
  <c r="K344" i="79"/>
  <c r="K345" i="79"/>
  <c r="K346" i="79"/>
  <c r="K347" i="79"/>
  <c r="K348" i="79"/>
  <c r="K349" i="79"/>
  <c r="K350" i="79"/>
  <c r="K351" i="79"/>
  <c r="K352" i="79"/>
  <c r="K353" i="79"/>
  <c r="K354" i="79"/>
  <c r="K355" i="79"/>
  <c r="K356" i="79"/>
  <c r="K357" i="79"/>
  <c r="K358" i="79"/>
  <c r="K359" i="79"/>
  <c r="K360" i="79"/>
  <c r="K361" i="79"/>
  <c r="K362" i="79"/>
  <c r="K363" i="79"/>
  <c r="K364" i="79"/>
  <c r="K365" i="79"/>
  <c r="K366" i="79"/>
  <c r="K367" i="79"/>
  <c r="K368" i="79"/>
  <c r="K369" i="79"/>
  <c r="K370" i="79"/>
  <c r="K371" i="79"/>
  <c r="K372" i="79"/>
  <c r="K373" i="79"/>
  <c r="K374" i="79"/>
  <c r="K375" i="79"/>
  <c r="K376" i="79"/>
  <c r="K377" i="79"/>
  <c r="K378" i="79"/>
  <c r="K379" i="79"/>
  <c r="K380" i="79"/>
  <c r="K381" i="79"/>
  <c r="K382" i="79"/>
  <c r="K383" i="79"/>
  <c r="K384" i="79"/>
  <c r="K385" i="79"/>
  <c r="K386" i="79"/>
  <c r="K387" i="79"/>
  <c r="K388" i="79"/>
  <c r="K389" i="79"/>
  <c r="K390" i="79"/>
  <c r="K391" i="79"/>
  <c r="K392" i="79"/>
  <c r="K393" i="79"/>
  <c r="K394" i="79"/>
  <c r="K395" i="79"/>
  <c r="K396" i="79"/>
  <c r="K397" i="79"/>
  <c r="K398" i="79"/>
  <c r="K399" i="79"/>
  <c r="K400" i="79"/>
  <c r="K401" i="79"/>
  <c r="K402" i="79"/>
  <c r="K403" i="79"/>
  <c r="K404" i="79"/>
  <c r="K405" i="79"/>
  <c r="K406" i="79"/>
  <c r="K407" i="79"/>
  <c r="K408" i="79"/>
  <c r="K409" i="79"/>
  <c r="K410" i="79"/>
  <c r="K411" i="79"/>
  <c r="K412" i="79"/>
  <c r="AO648" i="79"/>
  <c r="AO3" i="79"/>
  <c r="AO4" i="79"/>
  <c r="AO5" i="79"/>
  <c r="AO6" i="79"/>
  <c r="AO7" i="79"/>
  <c r="AO8" i="79"/>
  <c r="AO9" i="79"/>
  <c r="AO10" i="79"/>
  <c r="AO11" i="79"/>
  <c r="AO12" i="79"/>
  <c r="AO13" i="79"/>
  <c r="AO14" i="79"/>
  <c r="AO15" i="79"/>
  <c r="AO16" i="79"/>
  <c r="AO17" i="79"/>
  <c r="AO18" i="79"/>
  <c r="AO19" i="79"/>
  <c r="AO20" i="79"/>
  <c r="AO21" i="79"/>
  <c r="AO22" i="79"/>
  <c r="AO23" i="79"/>
  <c r="AO24" i="79"/>
  <c r="AO25" i="79"/>
  <c r="AO26" i="79"/>
  <c r="AO27" i="79"/>
  <c r="AO28" i="79"/>
  <c r="AO29" i="79"/>
  <c r="AO30" i="79"/>
  <c r="AO31" i="79"/>
  <c r="AO32" i="79"/>
  <c r="AO33" i="79"/>
  <c r="AO34" i="79"/>
  <c r="AO35" i="79"/>
  <c r="AO36" i="79"/>
  <c r="AO37" i="79"/>
  <c r="AO38" i="79"/>
  <c r="AO39" i="79"/>
  <c r="AO40" i="79"/>
  <c r="AO41" i="79"/>
  <c r="AO42" i="79"/>
  <c r="AO43" i="79"/>
  <c r="AO44" i="79"/>
  <c r="AO45" i="79"/>
  <c r="AO46" i="79"/>
  <c r="AO47" i="79"/>
  <c r="AO48" i="79"/>
  <c r="AO49" i="79"/>
  <c r="AO50" i="79"/>
  <c r="AO51" i="79"/>
  <c r="AO52" i="79"/>
  <c r="AO53" i="79"/>
  <c r="AO54" i="79"/>
  <c r="AO55" i="79"/>
  <c r="AO56" i="79"/>
  <c r="AO57" i="79"/>
  <c r="AO58" i="79"/>
  <c r="AO59" i="79"/>
  <c r="AO60" i="79"/>
  <c r="AO61" i="79"/>
  <c r="AO62" i="79"/>
  <c r="AO63" i="79"/>
  <c r="AO64" i="79"/>
  <c r="AO65" i="79"/>
  <c r="AO66" i="79"/>
  <c r="AO67" i="79"/>
  <c r="AO68" i="79"/>
  <c r="AO69" i="79"/>
  <c r="AO70" i="79"/>
  <c r="AO71" i="79"/>
  <c r="AO72" i="79"/>
  <c r="AO73" i="79"/>
  <c r="AO74" i="79"/>
  <c r="AO75" i="79"/>
  <c r="AO76" i="79"/>
  <c r="AO77" i="79"/>
  <c r="AO78" i="79"/>
  <c r="AO79" i="79"/>
  <c r="AO80" i="79"/>
  <c r="AO81" i="79"/>
  <c r="AO82" i="79"/>
  <c r="AO83" i="79"/>
  <c r="AO84" i="79"/>
  <c r="AO85" i="79"/>
  <c r="AO86" i="79"/>
  <c r="AO87" i="79"/>
  <c r="AO88" i="79"/>
  <c r="AO89" i="79"/>
  <c r="AO90" i="79"/>
  <c r="AO91" i="79"/>
  <c r="AO92" i="79"/>
  <c r="AO93" i="79"/>
  <c r="AO94" i="79"/>
  <c r="AO95" i="79"/>
  <c r="AO96" i="79"/>
  <c r="AO97" i="79"/>
  <c r="AO98" i="79"/>
  <c r="AO99" i="79"/>
  <c r="AO100" i="79"/>
  <c r="AO101" i="79"/>
  <c r="AO102" i="79"/>
  <c r="AO103" i="79"/>
  <c r="AO104" i="79"/>
  <c r="AO105" i="79"/>
  <c r="AO106" i="79"/>
  <c r="AO107" i="79"/>
  <c r="AO108" i="79"/>
  <c r="AO109" i="79"/>
  <c r="AO110" i="79"/>
  <c r="AO111" i="79"/>
  <c r="AO112" i="79"/>
  <c r="AO113" i="79"/>
  <c r="AO114" i="79"/>
  <c r="AO115" i="79"/>
  <c r="AO116" i="79"/>
  <c r="AO117" i="79"/>
  <c r="AO118" i="79"/>
  <c r="AO119" i="79"/>
  <c r="AO120" i="79"/>
  <c r="AO121" i="79"/>
  <c r="AO122" i="79"/>
  <c r="AO123" i="79"/>
  <c r="AO124" i="79"/>
  <c r="AO125" i="79"/>
  <c r="AO126" i="79"/>
  <c r="AO127" i="79"/>
  <c r="AO128" i="79"/>
  <c r="AO129" i="79"/>
  <c r="AO130" i="79"/>
  <c r="AO131" i="79"/>
  <c r="AO132" i="79"/>
  <c r="AO133" i="79"/>
  <c r="AO134" i="79"/>
  <c r="AO135" i="79"/>
  <c r="AO136" i="79"/>
  <c r="AO137" i="79"/>
  <c r="AO138" i="79"/>
  <c r="AO139" i="79"/>
  <c r="AO140" i="79"/>
  <c r="AO141" i="79"/>
  <c r="AO142" i="79"/>
  <c r="AO143" i="79"/>
  <c r="AO144" i="79"/>
  <c r="AO145" i="79"/>
  <c r="AO146" i="79"/>
  <c r="AO147" i="79"/>
  <c r="AO148" i="79"/>
  <c r="AO149" i="79"/>
  <c r="AO150" i="79"/>
  <c r="AO151" i="79"/>
  <c r="AO152" i="79"/>
  <c r="AO153" i="79"/>
  <c r="AO154" i="79"/>
  <c r="AO155" i="79"/>
  <c r="AO156" i="79"/>
  <c r="AO157" i="79"/>
  <c r="AO158" i="79"/>
  <c r="AO159" i="79"/>
  <c r="AO160" i="79"/>
  <c r="AO161" i="79"/>
  <c r="AO162" i="79"/>
  <c r="AO163" i="79"/>
  <c r="AO164" i="79"/>
  <c r="AO165" i="79"/>
  <c r="AO166" i="79"/>
  <c r="AO167" i="79"/>
  <c r="AO168" i="79"/>
  <c r="AO169" i="79"/>
  <c r="AO170" i="79"/>
  <c r="AO171" i="79"/>
  <c r="AO172" i="79"/>
  <c r="AO173" i="79"/>
  <c r="AO174" i="79"/>
  <c r="AO175" i="79"/>
  <c r="AO176" i="79"/>
  <c r="AO177" i="79"/>
  <c r="AO178" i="79"/>
  <c r="AO179" i="79"/>
  <c r="AO180" i="79"/>
  <c r="AO181" i="79"/>
  <c r="AO182" i="79"/>
  <c r="AO183" i="79"/>
  <c r="AO184" i="79"/>
  <c r="AO185" i="79"/>
  <c r="AO186" i="79"/>
  <c r="AO187" i="79"/>
  <c r="AO188" i="79"/>
  <c r="AO189" i="79"/>
  <c r="AO190" i="79"/>
  <c r="AO191" i="79"/>
  <c r="AO192" i="79"/>
  <c r="AO193" i="79"/>
  <c r="AO194" i="79"/>
  <c r="AO195" i="79"/>
  <c r="AO196" i="79"/>
  <c r="AO197" i="79"/>
  <c r="AO198" i="79"/>
  <c r="AO199" i="79"/>
  <c r="AO200" i="79"/>
  <c r="AO201" i="79"/>
  <c r="AO202" i="79"/>
  <c r="AO203" i="79"/>
  <c r="AO204" i="79"/>
  <c r="AO205" i="79"/>
  <c r="AO206" i="79"/>
  <c r="AO207" i="79"/>
  <c r="AO208" i="79"/>
  <c r="AO209" i="79"/>
  <c r="AO210" i="79"/>
  <c r="AO211" i="79"/>
  <c r="AO212" i="79"/>
  <c r="AO213" i="79"/>
  <c r="AO214" i="79"/>
  <c r="AO215" i="79"/>
  <c r="AO216" i="79"/>
  <c r="AO217" i="79"/>
  <c r="AO218" i="79"/>
  <c r="AO219" i="79"/>
  <c r="AO220" i="79"/>
  <c r="AO221" i="79"/>
  <c r="AO222" i="79"/>
  <c r="AO223" i="79"/>
  <c r="AO224" i="79"/>
  <c r="AO225" i="79"/>
  <c r="AO226" i="79"/>
  <c r="AO227" i="79"/>
  <c r="AO228" i="79"/>
  <c r="AO229" i="79"/>
  <c r="AO230" i="79"/>
  <c r="AO231" i="79"/>
  <c r="AO232" i="79"/>
  <c r="AO233" i="79"/>
  <c r="AO234" i="79"/>
  <c r="AO235" i="79"/>
  <c r="AO236" i="79"/>
  <c r="AO237" i="79"/>
  <c r="AO238" i="79"/>
  <c r="AO239" i="79"/>
  <c r="AO240" i="79"/>
  <c r="AO241" i="79"/>
  <c r="AO242" i="79"/>
  <c r="AO243" i="79"/>
  <c r="AO244" i="79"/>
  <c r="AO245" i="79"/>
  <c r="AO246" i="79"/>
  <c r="AO247" i="79"/>
  <c r="AO248" i="79"/>
  <c r="AO249" i="79"/>
  <c r="AO250" i="79"/>
  <c r="AO251" i="79"/>
  <c r="AO252" i="79"/>
  <c r="AO253" i="79"/>
  <c r="AO254" i="79"/>
  <c r="AO255" i="79"/>
  <c r="AO256" i="79"/>
  <c r="AO257" i="79"/>
  <c r="AO258" i="79"/>
  <c r="AO259" i="79"/>
  <c r="AO260" i="79"/>
  <c r="AO261" i="79"/>
  <c r="AO262" i="79"/>
  <c r="AO263" i="79"/>
  <c r="AO264" i="79"/>
  <c r="AO265" i="79"/>
  <c r="AO266" i="79"/>
  <c r="AO267" i="79"/>
  <c r="AO268" i="79"/>
  <c r="AO269" i="79"/>
  <c r="AO270" i="79"/>
  <c r="AO271" i="79"/>
  <c r="AO272" i="79"/>
  <c r="AO273" i="79"/>
  <c r="AO274" i="79"/>
  <c r="AO275" i="79"/>
  <c r="AO276" i="79"/>
  <c r="AO277" i="79"/>
  <c r="AO278" i="79"/>
  <c r="AO279" i="79"/>
  <c r="AO280" i="79"/>
  <c r="AO281" i="79"/>
  <c r="AO282" i="79"/>
  <c r="AO283" i="79"/>
  <c r="AO284" i="79"/>
  <c r="AO285" i="79"/>
  <c r="AO286" i="79"/>
  <c r="AO287" i="79"/>
  <c r="AO288" i="79"/>
  <c r="AO289" i="79"/>
  <c r="AO290" i="79"/>
  <c r="AO291" i="79"/>
  <c r="AO292" i="79"/>
  <c r="AO293" i="79"/>
  <c r="AO294" i="79"/>
  <c r="AO295" i="79"/>
  <c r="AO296" i="79"/>
  <c r="AO297" i="79"/>
  <c r="AO298" i="79"/>
  <c r="AO299" i="79"/>
  <c r="AO300" i="79"/>
  <c r="AO301" i="79"/>
  <c r="AO302" i="79"/>
  <c r="AO303" i="79"/>
  <c r="AO304" i="79"/>
  <c r="AO305" i="79"/>
  <c r="AO306" i="79"/>
  <c r="AO307" i="79"/>
  <c r="AO308" i="79"/>
  <c r="AO309" i="79"/>
  <c r="AO310" i="79"/>
  <c r="AO311" i="79"/>
  <c r="AO312" i="79"/>
  <c r="AO313" i="79"/>
  <c r="AO314" i="79"/>
  <c r="AO315" i="79"/>
  <c r="AO316" i="79"/>
  <c r="AO317" i="79"/>
  <c r="AO318" i="79"/>
  <c r="AO319" i="79"/>
  <c r="AO320" i="79"/>
  <c r="AO321" i="79"/>
  <c r="AO322" i="79"/>
  <c r="AO323" i="79"/>
  <c r="AO324" i="79"/>
  <c r="AO325" i="79"/>
  <c r="AO326" i="79"/>
  <c r="AO327" i="79"/>
  <c r="AO328" i="79"/>
  <c r="AO329" i="79"/>
  <c r="AO330" i="79"/>
  <c r="AO331" i="79"/>
  <c r="AO332" i="79"/>
  <c r="AO333" i="79"/>
  <c r="AO334" i="79"/>
  <c r="AO335" i="79"/>
  <c r="AO336" i="79"/>
  <c r="AO337" i="79"/>
  <c r="AO338" i="79"/>
  <c r="AO339" i="79"/>
  <c r="AO340" i="79"/>
  <c r="AO341" i="79"/>
  <c r="AO342" i="79"/>
  <c r="AO343" i="79"/>
  <c r="AO344" i="79"/>
  <c r="AO345" i="79"/>
  <c r="AO346" i="79"/>
  <c r="AO347" i="79"/>
  <c r="AO348" i="79"/>
  <c r="AO349" i="79"/>
  <c r="AO350" i="79"/>
  <c r="AO351" i="79"/>
  <c r="AO352" i="79"/>
  <c r="AO353" i="79"/>
  <c r="AO354" i="79"/>
  <c r="AO355" i="79"/>
  <c r="AO356" i="79"/>
  <c r="AO357" i="79"/>
  <c r="AO358" i="79"/>
  <c r="AO359" i="79"/>
  <c r="AO360" i="79"/>
  <c r="AO361" i="79"/>
  <c r="AO362" i="79"/>
  <c r="AO363" i="79"/>
  <c r="AO364" i="79"/>
  <c r="AO365" i="79"/>
  <c r="AO366" i="79"/>
  <c r="AO367" i="79"/>
  <c r="AO368" i="79"/>
  <c r="AO369" i="79"/>
  <c r="AO370" i="79"/>
  <c r="AO371" i="79"/>
  <c r="AO372" i="79"/>
  <c r="AO373" i="79"/>
  <c r="AO374" i="79"/>
  <c r="AO375" i="79"/>
  <c r="AO376" i="79"/>
  <c r="AO377" i="79"/>
  <c r="AO378" i="79"/>
  <c r="AO379" i="79"/>
  <c r="AO380" i="79"/>
  <c r="AO381" i="79"/>
  <c r="AO382" i="79"/>
  <c r="AO383" i="79"/>
  <c r="AO384" i="79"/>
  <c r="AO385" i="79"/>
  <c r="AO386" i="79"/>
  <c r="AO387" i="79"/>
  <c r="AO388" i="79"/>
  <c r="AO389" i="79"/>
  <c r="AO390" i="79"/>
  <c r="AO391" i="79"/>
  <c r="AO392" i="79"/>
  <c r="AO393" i="79"/>
  <c r="AO394" i="79"/>
  <c r="AO395" i="79"/>
  <c r="AO396" i="79"/>
  <c r="AO397" i="79"/>
  <c r="AO398" i="79"/>
  <c r="AO399" i="79"/>
  <c r="AO400" i="79"/>
  <c r="AO401" i="79"/>
  <c r="AO402" i="79"/>
  <c r="AO403" i="79"/>
  <c r="AO404" i="79"/>
  <c r="AO405" i="79"/>
  <c r="AO406" i="79"/>
  <c r="AO407" i="79"/>
  <c r="AO408" i="79"/>
  <c r="AO409" i="79"/>
  <c r="AO410" i="79"/>
  <c r="AO411" i="79"/>
  <c r="AO412" i="79"/>
  <c r="AO413" i="79"/>
  <c r="AO414" i="79"/>
  <c r="AO415" i="79"/>
  <c r="AO416" i="79"/>
  <c r="AO417" i="79"/>
  <c r="AO418" i="79"/>
  <c r="AO419" i="79"/>
  <c r="AO420" i="79"/>
  <c r="AO421" i="79"/>
  <c r="AO422" i="79"/>
  <c r="AO423" i="79"/>
  <c r="AO424" i="79"/>
  <c r="AO425" i="79"/>
  <c r="AO426" i="79"/>
  <c r="AO427" i="79"/>
  <c r="AO428" i="79"/>
  <c r="AO429" i="79"/>
  <c r="AO430" i="79"/>
  <c r="AO431" i="79"/>
  <c r="AO432" i="79"/>
  <c r="AO433" i="79"/>
  <c r="AO434" i="79"/>
  <c r="AO435" i="79"/>
  <c r="AO436" i="79"/>
  <c r="AO437" i="79"/>
  <c r="AO438" i="79"/>
  <c r="AO439" i="79"/>
  <c r="AO440" i="79"/>
  <c r="AO441" i="79"/>
  <c r="AO442" i="79"/>
  <c r="AO443" i="79"/>
  <c r="AO444" i="79"/>
  <c r="AO445" i="79"/>
  <c r="AO446" i="79"/>
  <c r="AO447" i="79"/>
  <c r="AO448" i="79"/>
  <c r="AO449" i="79"/>
  <c r="AO450" i="79"/>
  <c r="AO451" i="79"/>
  <c r="AO452" i="79"/>
  <c r="AO453" i="79"/>
  <c r="AO454" i="79"/>
  <c r="AO455" i="79"/>
  <c r="AO456" i="79"/>
  <c r="AO457" i="79"/>
  <c r="AO458" i="79"/>
  <c r="AO459" i="79"/>
  <c r="AO460" i="79"/>
  <c r="AO461" i="79"/>
  <c r="AO462" i="79"/>
  <c r="AO463" i="79"/>
  <c r="AO464" i="79"/>
  <c r="AO465" i="79"/>
  <c r="AO466" i="79"/>
  <c r="AO467" i="79"/>
  <c r="AO468" i="79"/>
  <c r="AO469" i="79"/>
  <c r="AO470" i="79"/>
  <c r="AO471" i="79"/>
  <c r="AO472" i="79"/>
  <c r="AO473" i="79"/>
  <c r="AO474" i="79"/>
  <c r="AO475" i="79"/>
  <c r="AO476" i="79"/>
  <c r="AO477" i="79"/>
  <c r="AO478" i="79"/>
  <c r="AO479" i="79"/>
  <c r="AO480" i="79"/>
  <c r="AO481" i="79"/>
  <c r="AO482" i="79"/>
  <c r="AO483" i="79"/>
  <c r="AO484" i="79"/>
  <c r="AO485" i="79"/>
  <c r="AO486" i="79"/>
  <c r="AO487" i="79"/>
  <c r="AO488" i="79"/>
  <c r="AO489" i="79"/>
  <c r="AO490" i="79"/>
  <c r="AO491" i="79"/>
  <c r="AO492" i="79"/>
  <c r="AO493" i="79"/>
  <c r="AO494" i="79"/>
  <c r="AO495" i="79"/>
  <c r="AO496" i="79"/>
  <c r="AO497" i="79"/>
  <c r="AO498" i="79"/>
  <c r="AO499" i="79"/>
  <c r="AO500" i="79"/>
  <c r="AO501" i="79"/>
  <c r="AO502" i="79"/>
  <c r="AO503" i="79"/>
  <c r="AO504" i="79"/>
  <c r="AO505" i="79"/>
  <c r="AO506" i="79"/>
  <c r="AO507" i="79"/>
  <c r="AO508" i="79"/>
  <c r="AO509" i="79"/>
  <c r="AO510" i="79"/>
  <c r="AO511" i="79"/>
  <c r="AO512" i="79"/>
  <c r="AO513" i="79"/>
  <c r="AO514" i="79"/>
  <c r="AO515" i="79"/>
  <c r="AO516" i="79"/>
  <c r="AO517" i="79"/>
  <c r="AO518" i="79"/>
  <c r="AO519" i="79"/>
  <c r="AO520" i="79"/>
  <c r="AO521" i="79"/>
  <c r="AO522" i="79"/>
  <c r="AO523" i="79"/>
  <c r="AO524" i="79"/>
  <c r="AO525" i="79"/>
  <c r="AO526" i="79"/>
  <c r="AO527" i="79"/>
  <c r="AO528" i="79"/>
  <c r="AO529" i="79"/>
  <c r="AO530" i="79"/>
  <c r="AO531" i="79"/>
  <c r="AO532" i="79"/>
  <c r="AO533" i="79"/>
  <c r="AO534" i="79"/>
  <c r="AO535" i="79"/>
  <c r="AO536" i="79"/>
  <c r="AO537" i="79"/>
  <c r="AO538" i="79"/>
  <c r="AO539" i="79"/>
  <c r="AO540" i="79"/>
  <c r="AO541" i="79"/>
  <c r="AO542" i="79"/>
  <c r="AO543" i="79"/>
  <c r="AO544" i="79"/>
  <c r="AO545" i="79"/>
  <c r="AO546" i="79"/>
  <c r="AO547" i="79"/>
  <c r="AO548" i="79"/>
  <c r="AO549" i="79"/>
  <c r="AO550" i="79"/>
  <c r="AO551" i="79"/>
  <c r="AO552" i="79"/>
  <c r="AO553" i="79"/>
  <c r="AO554" i="79"/>
  <c r="AO555" i="79"/>
  <c r="AO556" i="79"/>
  <c r="AO557" i="79"/>
  <c r="AO558" i="79"/>
  <c r="AO559" i="79"/>
  <c r="AO560" i="79"/>
  <c r="AO561" i="79"/>
  <c r="AO562" i="79"/>
  <c r="AO563" i="79"/>
  <c r="AO564" i="79"/>
  <c r="AO565" i="79"/>
  <c r="AO566" i="79"/>
  <c r="AO567" i="79"/>
  <c r="AO568" i="79"/>
  <c r="AO569" i="79"/>
  <c r="AO570" i="79"/>
  <c r="AO571" i="79"/>
  <c r="AO572" i="79"/>
  <c r="AO573" i="79"/>
  <c r="AO574" i="79"/>
  <c r="AO575" i="79"/>
  <c r="AO576" i="79"/>
  <c r="AO577" i="79"/>
  <c r="AO578" i="79"/>
  <c r="AO579" i="79"/>
  <c r="AO580" i="79"/>
  <c r="AO581" i="79"/>
  <c r="AO582" i="79"/>
  <c r="AO583" i="79"/>
  <c r="AO584" i="79"/>
  <c r="AO585" i="79"/>
  <c r="AO586" i="79"/>
  <c r="AO587" i="79"/>
  <c r="AO588" i="79"/>
  <c r="AO589" i="79"/>
  <c r="AO590" i="79"/>
  <c r="AO591" i="79"/>
  <c r="AO592" i="79"/>
  <c r="AO593" i="79"/>
  <c r="AO594" i="79"/>
  <c r="AO595" i="79"/>
  <c r="AO596" i="79"/>
  <c r="AO597" i="79"/>
  <c r="AO598" i="79"/>
  <c r="AO599" i="79"/>
  <c r="AO600" i="79"/>
  <c r="AO601" i="79"/>
  <c r="AO602" i="79"/>
  <c r="AO603" i="79"/>
  <c r="AO604" i="79"/>
  <c r="AO605" i="79"/>
  <c r="AO606" i="79"/>
  <c r="AO607" i="79"/>
  <c r="AO608" i="79"/>
  <c r="AO609" i="79"/>
  <c r="AO610" i="79"/>
  <c r="AO611" i="79"/>
  <c r="AO612" i="79"/>
  <c r="AO613" i="79"/>
  <c r="AO614" i="79"/>
  <c r="AO615" i="79"/>
  <c r="AO616" i="79"/>
  <c r="AO617" i="79"/>
  <c r="AO618" i="79"/>
  <c r="AO619" i="79"/>
  <c r="AO620" i="79"/>
  <c r="AO621" i="79"/>
  <c r="AO622" i="79"/>
  <c r="AO623" i="79"/>
  <c r="AO624" i="79"/>
  <c r="AO625" i="79"/>
  <c r="AO626" i="79"/>
  <c r="AO627" i="79"/>
  <c r="AO628" i="79"/>
  <c r="AO629" i="79"/>
  <c r="AO630" i="79"/>
  <c r="AO631" i="79"/>
  <c r="AO632" i="79"/>
  <c r="AO633" i="79"/>
  <c r="AO634" i="79"/>
  <c r="AO635" i="79"/>
  <c r="AO636" i="79"/>
  <c r="AO637" i="79"/>
  <c r="AO638" i="79"/>
  <c r="AO639" i="79"/>
  <c r="AO640" i="79"/>
  <c r="AO641" i="79"/>
  <c r="AO642" i="79"/>
  <c r="AO643" i="79"/>
  <c r="AO644" i="79"/>
  <c r="AO645" i="79"/>
  <c r="AO646" i="79"/>
  <c r="AO647" i="79"/>
  <c r="AO649" i="79"/>
  <c r="AO650" i="79"/>
  <c r="AO651" i="79"/>
  <c r="AO652" i="79"/>
  <c r="AO653" i="79"/>
  <c r="AO654" i="79"/>
  <c r="AO655" i="79"/>
  <c r="AO656" i="79"/>
  <c r="AO657" i="79"/>
  <c r="AO658" i="79"/>
  <c r="AO659" i="79"/>
  <c r="AO660" i="79"/>
  <c r="AO661" i="79"/>
  <c r="AO662" i="79"/>
  <c r="AO663" i="79"/>
  <c r="AO664" i="79"/>
  <c r="AO665" i="79"/>
  <c r="AO666" i="79"/>
  <c r="AO667" i="79"/>
  <c r="AO668" i="79"/>
  <c r="AO669" i="79"/>
  <c r="AO670" i="79"/>
  <c r="AO671" i="79"/>
  <c r="AO672" i="79"/>
  <c r="AO673" i="79"/>
  <c r="AO674" i="79"/>
  <c r="AO675" i="79"/>
  <c r="AO676" i="79"/>
  <c r="AO677" i="79"/>
  <c r="AO678" i="79"/>
  <c r="AO679" i="79"/>
  <c r="AO680" i="79"/>
  <c r="AO681" i="79"/>
  <c r="AO682" i="79"/>
  <c r="AO683" i="79"/>
  <c r="AO684" i="79"/>
  <c r="AO685" i="79"/>
  <c r="AO686" i="79"/>
  <c r="AO687" i="79"/>
  <c r="AO688" i="79"/>
  <c r="AO689" i="79"/>
  <c r="AO690" i="79"/>
  <c r="AO691" i="79"/>
  <c r="AO692" i="79"/>
  <c r="AO693" i="79"/>
  <c r="AO694" i="79"/>
  <c r="AO695" i="79"/>
  <c r="AO696" i="79"/>
  <c r="AO697" i="79"/>
  <c r="AO698" i="79"/>
  <c r="AO699" i="79"/>
  <c r="AO700" i="79"/>
  <c r="AO701" i="79"/>
  <c r="AO702" i="79"/>
  <c r="AO703" i="79"/>
  <c r="AO704" i="79"/>
  <c r="AO705" i="79"/>
  <c r="AO706" i="79"/>
  <c r="AO707" i="79"/>
  <c r="AO708" i="79"/>
  <c r="AO709" i="79"/>
  <c r="AO710" i="79"/>
  <c r="AO711" i="79"/>
  <c r="AO712" i="79"/>
  <c r="AO713" i="79"/>
  <c r="AO714" i="79"/>
  <c r="AO715" i="79"/>
  <c r="AO716" i="79"/>
  <c r="AO717" i="79"/>
  <c r="AO718" i="79"/>
  <c r="AO719" i="79"/>
  <c r="AO720" i="79"/>
  <c r="AO721" i="79"/>
  <c r="AO722" i="79"/>
  <c r="AO723" i="79"/>
  <c r="AO724" i="79"/>
  <c r="AO725" i="79"/>
  <c r="AO726" i="79"/>
  <c r="AO727" i="79"/>
  <c r="AO728" i="79"/>
  <c r="AO729" i="79"/>
  <c r="AO730" i="79"/>
  <c r="AO731" i="79"/>
  <c r="AO732" i="79"/>
  <c r="AO733" i="79"/>
  <c r="AO734" i="79"/>
  <c r="AO735" i="79"/>
  <c r="AO736" i="79"/>
  <c r="AO737" i="79"/>
  <c r="AO738" i="79"/>
  <c r="AO739" i="79"/>
  <c r="AO740" i="79"/>
  <c r="AO741" i="79"/>
  <c r="AO742" i="79"/>
  <c r="AO743" i="79"/>
  <c r="AO744" i="79"/>
  <c r="AO745" i="79"/>
  <c r="AO746" i="79"/>
  <c r="AO747" i="79"/>
  <c r="AO748" i="79"/>
  <c r="AO749" i="79"/>
  <c r="AO750" i="79"/>
  <c r="AO751" i="79"/>
  <c r="AO752" i="79"/>
  <c r="AO753" i="79"/>
  <c r="AO754" i="79"/>
  <c r="AO755" i="79"/>
  <c r="AO756" i="79"/>
  <c r="AO757" i="79"/>
  <c r="AO758" i="79"/>
  <c r="AO759" i="79"/>
  <c r="AO760" i="79"/>
  <c r="AO761" i="79"/>
  <c r="AO762" i="79"/>
  <c r="AO763" i="79"/>
  <c r="AO764" i="79"/>
  <c r="AO765" i="79"/>
  <c r="AO766" i="79"/>
  <c r="AO767" i="79"/>
  <c r="AO768" i="79"/>
  <c r="AO769" i="79"/>
  <c r="AO770" i="79"/>
  <c r="AO771" i="79"/>
  <c r="AO772" i="79"/>
  <c r="AO773" i="79"/>
  <c r="AO774" i="79"/>
  <c r="AO775" i="79"/>
  <c r="AO776" i="79"/>
  <c r="AO777" i="79"/>
  <c r="AO778" i="79"/>
  <c r="AO779" i="79"/>
  <c r="AO780" i="79"/>
  <c r="AO781" i="79"/>
  <c r="AO782" i="79"/>
  <c r="AO783" i="79"/>
  <c r="AO784" i="79"/>
  <c r="AO785" i="79"/>
  <c r="AO786" i="79"/>
  <c r="AO787" i="79"/>
  <c r="AO788" i="79"/>
  <c r="AO789" i="79"/>
  <c r="AO790" i="79"/>
  <c r="AO791" i="79"/>
  <c r="AO792" i="79"/>
  <c r="AO793" i="79"/>
  <c r="AO794" i="79"/>
  <c r="AO795" i="79"/>
  <c r="AO796" i="79"/>
  <c r="AO797" i="79"/>
  <c r="AO798" i="79"/>
  <c r="AO799" i="79"/>
  <c r="AO800" i="79"/>
  <c r="AO801" i="79"/>
  <c r="AO802" i="79"/>
  <c r="AO803" i="79"/>
  <c r="AO804" i="79"/>
  <c r="AO805" i="79"/>
  <c r="AO806" i="79"/>
  <c r="AO807" i="79"/>
  <c r="AO808" i="79"/>
  <c r="AO809" i="79"/>
  <c r="AO810" i="79"/>
  <c r="AO811" i="79"/>
  <c r="AO812" i="79"/>
  <c r="AO813" i="79"/>
  <c r="AO814" i="79"/>
  <c r="AO815" i="79"/>
  <c r="AO816" i="79"/>
  <c r="AO817" i="79"/>
  <c r="AO818" i="79"/>
  <c r="AO819" i="79"/>
  <c r="AO820" i="79"/>
  <c r="AO821" i="79"/>
  <c r="AO822" i="79"/>
  <c r="AO823" i="79"/>
  <c r="AO824" i="79"/>
  <c r="AO825" i="79"/>
  <c r="AO826" i="79"/>
  <c r="AO827" i="79"/>
  <c r="AO828" i="79"/>
  <c r="AO829" i="79"/>
  <c r="AO830" i="79"/>
  <c r="AO831" i="79"/>
  <c r="AO832" i="79"/>
  <c r="AO833" i="79"/>
  <c r="AO834" i="79"/>
  <c r="AO835" i="79"/>
  <c r="AO836" i="79"/>
  <c r="AO837" i="79"/>
  <c r="AO838" i="79"/>
  <c r="AO839" i="79"/>
  <c r="AO840" i="79"/>
  <c r="AO841" i="79"/>
  <c r="AO842" i="79"/>
  <c r="AO843" i="79"/>
  <c r="AO844" i="79"/>
  <c r="AO845" i="79"/>
  <c r="AO846" i="79"/>
  <c r="AO847" i="79"/>
  <c r="AO848" i="79"/>
  <c r="AO849" i="79"/>
  <c r="AO850" i="79"/>
  <c r="AO851" i="79"/>
  <c r="AO852" i="79"/>
  <c r="AO853" i="79"/>
  <c r="AO854" i="79"/>
  <c r="AO855" i="79"/>
  <c r="AO856" i="79"/>
  <c r="AO857" i="79"/>
  <c r="AO858" i="79"/>
  <c r="AO859" i="79"/>
  <c r="AO860" i="79"/>
  <c r="AO861" i="79"/>
  <c r="AO862" i="79"/>
  <c r="AO863" i="79"/>
  <c r="AO864" i="79"/>
  <c r="AO865" i="79"/>
  <c r="AO866" i="79"/>
  <c r="AO867" i="79"/>
  <c r="AO868" i="79"/>
  <c r="AO869" i="79"/>
  <c r="AO870" i="79"/>
  <c r="AO871" i="79"/>
  <c r="AO872" i="79"/>
  <c r="AO873" i="79"/>
  <c r="AO874" i="79"/>
  <c r="AO875" i="79"/>
  <c r="AO876" i="79"/>
  <c r="AO877" i="79"/>
  <c r="AO878" i="79"/>
  <c r="AO879" i="79"/>
  <c r="AO880" i="79"/>
  <c r="AO881" i="79"/>
  <c r="AO882" i="79"/>
  <c r="AO883" i="79"/>
  <c r="AO884" i="79"/>
  <c r="AO885" i="79"/>
  <c r="AO886" i="79"/>
  <c r="AO887" i="79"/>
  <c r="AO888" i="79"/>
  <c r="AO889" i="79"/>
  <c r="AO890" i="79"/>
  <c r="AO891" i="79"/>
  <c r="AO892" i="79"/>
  <c r="AO893" i="79"/>
  <c r="AO894" i="79"/>
  <c r="AO895" i="79"/>
  <c r="AO896" i="79"/>
  <c r="AO897" i="79"/>
  <c r="AO898" i="79"/>
  <c r="AO899" i="79"/>
  <c r="AO900" i="79"/>
  <c r="AO901" i="79"/>
  <c r="AO902" i="79"/>
  <c r="AO903" i="79"/>
  <c r="AO904" i="79"/>
  <c r="AO905" i="79"/>
  <c r="AO906" i="79"/>
  <c r="AO907" i="79"/>
  <c r="AO908" i="79"/>
  <c r="AO909" i="79"/>
  <c r="AO910" i="79"/>
  <c r="AO911" i="79"/>
  <c r="AO912" i="79"/>
  <c r="AO913" i="79"/>
  <c r="AO914" i="79"/>
  <c r="AO915" i="79"/>
  <c r="AO916" i="79"/>
  <c r="AO917" i="79"/>
  <c r="AO918" i="79"/>
  <c r="AO919" i="79"/>
  <c r="AO920" i="79"/>
  <c r="AO921" i="79"/>
  <c r="AO922" i="79"/>
  <c r="AO923" i="79"/>
  <c r="AO924" i="79"/>
  <c r="AO925" i="79"/>
  <c r="AO926" i="79"/>
  <c r="AO927" i="79"/>
  <c r="AO928" i="79"/>
  <c r="AO929" i="79"/>
  <c r="AO930" i="79"/>
  <c r="AO931" i="79"/>
  <c r="AO932" i="79"/>
  <c r="AO933" i="79"/>
  <c r="AO934" i="79"/>
  <c r="AO935" i="79"/>
  <c r="AO936" i="79"/>
  <c r="AO937" i="79"/>
  <c r="AO938" i="79"/>
  <c r="AO939" i="79"/>
  <c r="AO940" i="79"/>
  <c r="AO941" i="79"/>
  <c r="AO942" i="79"/>
  <c r="AO943" i="79"/>
  <c r="AO944" i="79"/>
  <c r="AO945" i="79"/>
  <c r="AO946" i="79"/>
  <c r="AO947" i="79"/>
  <c r="AO948" i="79"/>
  <c r="AO949" i="79"/>
  <c r="AO950" i="79"/>
  <c r="AO951" i="79"/>
  <c r="AO952" i="79"/>
  <c r="AO953" i="79"/>
  <c r="AO954" i="79"/>
  <c r="AO955" i="79"/>
  <c r="AO956" i="79"/>
  <c r="AO957" i="79"/>
  <c r="AO958" i="79"/>
  <c r="AO959" i="79"/>
  <c r="AO960" i="79"/>
  <c r="AO961" i="79"/>
  <c r="AO962" i="79"/>
  <c r="AO963" i="79"/>
  <c r="AO964" i="79"/>
  <c r="AO965" i="79"/>
  <c r="AO966" i="79"/>
  <c r="AO967" i="79"/>
  <c r="AO968" i="79"/>
  <c r="AO969" i="79"/>
  <c r="AO970" i="79"/>
  <c r="AO971" i="79"/>
  <c r="AO972" i="79"/>
  <c r="AO973" i="79"/>
  <c r="AO974" i="79"/>
  <c r="AO975" i="79"/>
  <c r="AO976" i="79"/>
  <c r="AO977" i="79"/>
  <c r="AO978" i="79"/>
  <c r="AO979" i="79"/>
  <c r="AO980" i="79"/>
  <c r="AO981" i="79"/>
  <c r="AO982" i="79"/>
  <c r="AO983" i="79"/>
  <c r="AO984" i="79"/>
  <c r="AO985" i="79"/>
  <c r="AO986" i="79"/>
  <c r="AO987" i="79"/>
  <c r="AO988" i="79"/>
  <c r="AO989" i="79"/>
  <c r="AO990" i="79"/>
  <c r="AO991" i="79"/>
  <c r="AO992" i="79"/>
  <c r="AO993" i="79"/>
  <c r="AO994" i="79"/>
  <c r="AO995" i="79"/>
  <c r="AO996" i="79"/>
  <c r="AO997" i="79"/>
  <c r="AO998" i="79"/>
  <c r="AO999" i="79"/>
  <c r="AO1000" i="79"/>
  <c r="AO1001" i="79"/>
  <c r="AO1002" i="79"/>
  <c r="AO1003" i="79"/>
  <c r="AO1004" i="79"/>
  <c r="AO1005" i="79"/>
  <c r="AO1006" i="79"/>
  <c r="AO1007" i="79"/>
  <c r="AO1008" i="79"/>
  <c r="AO1009" i="79"/>
  <c r="AO1010" i="79"/>
  <c r="AO1011" i="79"/>
  <c r="AO1012" i="79"/>
  <c r="AO1013" i="79"/>
  <c r="AO1014" i="79"/>
  <c r="AO1015" i="79"/>
  <c r="AO1016" i="79"/>
  <c r="AO1017" i="79"/>
  <c r="AO1018" i="79"/>
  <c r="AO1019" i="79"/>
  <c r="AO1020" i="79"/>
  <c r="AO1021" i="79"/>
  <c r="AO1022" i="79"/>
  <c r="AO1023" i="79"/>
  <c r="AO1024" i="79"/>
  <c r="AO1025" i="79"/>
  <c r="AO1026" i="79"/>
  <c r="AO1027" i="79"/>
  <c r="AO1028" i="79"/>
  <c r="AO1029" i="79"/>
  <c r="AO1030" i="79"/>
  <c r="AO1031" i="79"/>
  <c r="AO1032" i="79"/>
  <c r="AO1033" i="79"/>
  <c r="AO1034" i="79"/>
  <c r="AO1035" i="79"/>
  <c r="AO1036" i="79"/>
  <c r="AO1037" i="79"/>
  <c r="AO1038" i="79"/>
  <c r="AO1039" i="79"/>
  <c r="AO1040" i="79"/>
  <c r="AO1041" i="79"/>
  <c r="AO1042" i="79"/>
  <c r="AO1043" i="79"/>
  <c r="AO1044" i="79"/>
  <c r="AO1045" i="79"/>
  <c r="AO1046" i="79"/>
  <c r="AO1047" i="79"/>
  <c r="AO1048" i="79"/>
  <c r="AO1049" i="79"/>
  <c r="AO1050" i="79"/>
  <c r="AO1051" i="79"/>
  <c r="AO1052" i="79"/>
  <c r="AO1053" i="79"/>
  <c r="AO1054" i="79"/>
  <c r="AO1055" i="79"/>
  <c r="AO1056" i="79"/>
  <c r="AO1057" i="79"/>
  <c r="AO1058" i="79"/>
  <c r="AO1059" i="79"/>
  <c r="AO1060" i="79"/>
  <c r="AO1061" i="79"/>
  <c r="AO1062" i="79"/>
  <c r="AO1063" i="79"/>
  <c r="AO1064" i="79"/>
  <c r="AO1065" i="79"/>
  <c r="AO1066" i="79"/>
  <c r="AO1067" i="79"/>
  <c r="AO1068" i="79"/>
  <c r="AO1069" i="79"/>
  <c r="AO1070" i="79"/>
  <c r="AO1071" i="79"/>
  <c r="AO1072" i="79"/>
  <c r="AO1073" i="79"/>
  <c r="AO1074" i="79"/>
  <c r="AO1075" i="79"/>
  <c r="AO1076" i="79"/>
  <c r="AO1077" i="79"/>
  <c r="AO1078" i="79"/>
  <c r="AO1079" i="79"/>
  <c r="AO1080" i="79"/>
  <c r="AO1081" i="79"/>
  <c r="AO1082" i="79"/>
  <c r="AO1083" i="79"/>
  <c r="AO1084" i="79"/>
  <c r="AO1085" i="79"/>
  <c r="AO1086" i="79"/>
  <c r="AO1087" i="79"/>
  <c r="AO1088" i="79"/>
  <c r="AO1089" i="79"/>
  <c r="AO1090" i="79"/>
  <c r="AO1091" i="79"/>
  <c r="AO1092" i="79"/>
  <c r="AO1093" i="79"/>
  <c r="AO1094" i="79"/>
  <c r="AO1095" i="79"/>
  <c r="AO1096" i="79"/>
  <c r="AO1097" i="79"/>
  <c r="AO1098" i="79"/>
  <c r="AO1099" i="79"/>
  <c r="AO1100" i="79"/>
  <c r="AO1101" i="79"/>
  <c r="AO1102" i="79"/>
  <c r="AO1103" i="79"/>
  <c r="AO1104" i="79"/>
  <c r="AO1105" i="79"/>
  <c r="AO1106" i="79"/>
  <c r="AO1107" i="79"/>
  <c r="AO1108" i="79"/>
  <c r="AO1109" i="79"/>
  <c r="AO1110" i="79"/>
  <c r="AO1111" i="79"/>
  <c r="AO1112" i="79"/>
  <c r="AO1113" i="79"/>
  <c r="AO1114" i="79"/>
  <c r="AO1115" i="79"/>
  <c r="AO1116" i="79"/>
  <c r="AO1117" i="79"/>
  <c r="AO1118" i="79"/>
  <c r="AO1119" i="79"/>
  <c r="AO1120" i="79"/>
  <c r="AO1121" i="79"/>
  <c r="AO1122" i="79"/>
  <c r="AO1123" i="79"/>
  <c r="AO1124" i="79"/>
  <c r="AO1125" i="79"/>
  <c r="AO1126" i="79"/>
  <c r="AO1127" i="79"/>
  <c r="AO1128" i="79"/>
  <c r="AO1129" i="79"/>
  <c r="AO1130" i="79"/>
  <c r="AO1131" i="79"/>
  <c r="AO1132" i="79"/>
  <c r="AO1133" i="79"/>
  <c r="AO1134" i="79"/>
  <c r="AO1135" i="79"/>
  <c r="AO1136" i="79"/>
  <c r="AO1137" i="79"/>
  <c r="AO1138" i="79"/>
  <c r="AO1139" i="79"/>
  <c r="AO1140" i="79"/>
  <c r="AO1141" i="79"/>
  <c r="AO1142" i="79"/>
  <c r="AO1143" i="79"/>
  <c r="AO1144" i="79"/>
  <c r="AO1145" i="79"/>
  <c r="AO1146" i="79"/>
  <c r="AO1147" i="79"/>
  <c r="AO1148" i="79"/>
  <c r="AO1149" i="79"/>
  <c r="AO1150" i="79"/>
  <c r="AO1151" i="79"/>
  <c r="AO1152" i="79"/>
  <c r="AO1153" i="79"/>
  <c r="AO1154" i="79"/>
  <c r="AO1155" i="79"/>
  <c r="AO1156" i="79"/>
  <c r="AO1157" i="79"/>
  <c r="AO1158" i="79"/>
  <c r="AO1159" i="79"/>
  <c r="AO1160" i="79"/>
  <c r="AO1161" i="79"/>
  <c r="AO1162" i="79"/>
  <c r="AO1163" i="79"/>
  <c r="AO1164" i="79"/>
  <c r="AO1165" i="79"/>
  <c r="AO1166" i="79"/>
  <c r="AO1167" i="79"/>
  <c r="AO1168" i="79"/>
  <c r="AO1169" i="79"/>
  <c r="AO1170" i="79"/>
  <c r="AO1171" i="79"/>
  <c r="AO1172" i="79"/>
  <c r="AO1173" i="79"/>
  <c r="AO1174" i="79"/>
  <c r="AO1175" i="79"/>
  <c r="AO1176" i="79"/>
  <c r="AO1177" i="79"/>
  <c r="AO1178" i="79"/>
  <c r="AO1179" i="79"/>
  <c r="AO1180" i="79"/>
  <c r="AO1181" i="79"/>
  <c r="AO1182" i="79"/>
  <c r="AO1183" i="79"/>
  <c r="AO1184" i="79"/>
  <c r="AO1185" i="79"/>
  <c r="AO1186" i="79"/>
  <c r="AO1187" i="79"/>
  <c r="AO1188" i="79"/>
  <c r="AO1189" i="79"/>
  <c r="AO1190" i="79"/>
  <c r="AO1191" i="79"/>
  <c r="AO1192" i="79"/>
  <c r="AO1193" i="79"/>
  <c r="AO1194" i="79"/>
  <c r="AO1195" i="79"/>
  <c r="AO1196" i="79"/>
  <c r="AO1197" i="79"/>
  <c r="AO1198" i="79"/>
  <c r="AO1199" i="79"/>
  <c r="AO1200" i="79"/>
  <c r="AO1201" i="79"/>
  <c r="AO1202" i="79"/>
  <c r="AO1203" i="79"/>
  <c r="AO1204" i="79"/>
  <c r="AO1205" i="79"/>
  <c r="AO1206" i="79"/>
  <c r="AO1207" i="79"/>
  <c r="AO1208" i="79"/>
  <c r="AO1209" i="79"/>
  <c r="AO1210" i="79"/>
  <c r="AO1211" i="79"/>
  <c r="AO1212" i="79"/>
  <c r="AO1213" i="79"/>
  <c r="AO1214" i="79"/>
  <c r="AO1215" i="79"/>
  <c r="AO1216" i="79"/>
  <c r="AO1217" i="79"/>
  <c r="AO1218" i="79"/>
  <c r="AO1219" i="79"/>
  <c r="AO1220" i="79"/>
  <c r="AO1221" i="79"/>
  <c r="AO1222" i="79"/>
  <c r="AO1223" i="79"/>
  <c r="AO1224" i="79"/>
  <c r="AO1225" i="79"/>
  <c r="AO1226" i="79"/>
  <c r="AO1227" i="79"/>
  <c r="AO1228" i="79"/>
  <c r="AO1229" i="79"/>
  <c r="AO1230" i="79"/>
  <c r="AO1231" i="79"/>
  <c r="AO1232" i="79"/>
  <c r="AO1233" i="79"/>
  <c r="AO1234" i="79"/>
  <c r="AO1235" i="79"/>
  <c r="AO1236" i="79"/>
  <c r="AO1237" i="79"/>
  <c r="AO1238" i="79"/>
  <c r="AO1239" i="79"/>
  <c r="AO1240" i="79"/>
  <c r="AO1241" i="79"/>
  <c r="AO1242" i="79"/>
  <c r="AO1243" i="79"/>
  <c r="AO1244" i="79"/>
  <c r="AO1245" i="79"/>
  <c r="AO1246" i="79"/>
  <c r="AO1247" i="79"/>
  <c r="AO1248" i="79"/>
  <c r="AO1249" i="79"/>
  <c r="AO1250" i="79"/>
  <c r="AO1251" i="79"/>
  <c r="AO1252" i="79"/>
  <c r="AO1253" i="79"/>
  <c r="AO1254" i="79"/>
  <c r="AO1255" i="79"/>
  <c r="AO1256" i="79"/>
  <c r="AO1257" i="79"/>
  <c r="AO1258" i="79"/>
  <c r="AO1259" i="79"/>
  <c r="AO1260" i="79"/>
  <c r="AO1261" i="79"/>
  <c r="AO1262" i="79"/>
  <c r="AO1263" i="79"/>
  <c r="AO1264" i="79"/>
  <c r="AO1265" i="79"/>
  <c r="AO1266" i="79"/>
  <c r="AO1267" i="79"/>
  <c r="AO1268" i="79"/>
  <c r="AO1269" i="79"/>
  <c r="AO1270" i="79"/>
  <c r="AO1271" i="79"/>
  <c r="AO1272" i="79"/>
  <c r="AO1273" i="79"/>
  <c r="AO1274" i="79"/>
  <c r="AO1275" i="79"/>
  <c r="AO1276" i="79"/>
  <c r="AO1277" i="79"/>
  <c r="AO1278" i="79"/>
  <c r="AO1279" i="79"/>
  <c r="AO1280" i="79"/>
  <c r="AO1281" i="79"/>
  <c r="AO1282" i="79"/>
  <c r="AO1283" i="79"/>
  <c r="AO1284" i="79"/>
  <c r="AO1285" i="79"/>
  <c r="AO1286" i="79"/>
  <c r="AO1287" i="79"/>
  <c r="AO1288" i="79"/>
  <c r="AO1289" i="79"/>
  <c r="AO1290" i="79"/>
  <c r="AO1291" i="79"/>
  <c r="AO1292" i="79"/>
  <c r="AO1293" i="79"/>
  <c r="AO1294" i="79"/>
  <c r="AO1295" i="79"/>
  <c r="AO1296" i="79"/>
  <c r="AO1297" i="79"/>
  <c r="AO1298" i="79"/>
  <c r="AO1299" i="79"/>
  <c r="AO1300" i="79"/>
  <c r="AO1301" i="79"/>
  <c r="AO1302" i="79"/>
  <c r="AO1303" i="79"/>
  <c r="AO1304" i="79"/>
  <c r="AO1305" i="79"/>
  <c r="AO1306" i="79"/>
  <c r="AO1307" i="79"/>
  <c r="AO1308" i="79"/>
  <c r="AO1309" i="79"/>
  <c r="AO1310" i="79"/>
  <c r="AO1311" i="79"/>
  <c r="AO1312" i="79"/>
  <c r="AO1313" i="79"/>
  <c r="AO1314" i="79"/>
  <c r="AO1315" i="79"/>
  <c r="AO1316" i="79"/>
  <c r="AO1317" i="79"/>
  <c r="AO1318" i="79"/>
  <c r="AO1319" i="79"/>
  <c r="AO1320" i="79"/>
  <c r="AO1321" i="79"/>
  <c r="AO1322" i="79"/>
  <c r="AO1323" i="79"/>
  <c r="AO1324" i="79"/>
  <c r="AO1325" i="79"/>
  <c r="AO1326" i="79"/>
  <c r="AO1327" i="79"/>
  <c r="AO1328" i="79"/>
  <c r="AO1329" i="79"/>
  <c r="AO1330" i="79"/>
  <c r="AO1331" i="79"/>
  <c r="AO1332" i="79"/>
  <c r="AO1333" i="79"/>
  <c r="AO1334" i="79"/>
  <c r="AO1335" i="79"/>
  <c r="AO1336" i="79"/>
  <c r="AO1337" i="79"/>
  <c r="AO1338" i="79"/>
  <c r="AO1339" i="79"/>
  <c r="AO1340" i="79"/>
  <c r="AO1341" i="79"/>
  <c r="AO1342" i="79"/>
  <c r="AO1343" i="79"/>
  <c r="AO1344" i="79"/>
  <c r="AO1345" i="79"/>
  <c r="AO1346" i="79"/>
  <c r="AO1347" i="79"/>
  <c r="AO1348" i="79"/>
  <c r="AO1349" i="79"/>
  <c r="AO1350" i="79"/>
  <c r="AO1351" i="79"/>
  <c r="AO1352" i="79"/>
  <c r="AO1353" i="79"/>
  <c r="AO1354" i="79"/>
  <c r="AO1355" i="79"/>
  <c r="AO1356" i="79"/>
  <c r="AO1357" i="79"/>
  <c r="AO1358" i="79"/>
  <c r="AO1359" i="79"/>
  <c r="AO1360" i="79"/>
  <c r="AO1361" i="79"/>
  <c r="AO1362" i="79"/>
  <c r="AO1363" i="79"/>
  <c r="AO1364" i="79"/>
  <c r="AO1365" i="79"/>
  <c r="AO1366" i="79"/>
  <c r="AO1367" i="79"/>
  <c r="AO1368" i="79"/>
  <c r="AO1369" i="79"/>
  <c r="AO1370" i="79"/>
  <c r="AO1371" i="79"/>
  <c r="AO1372" i="79"/>
  <c r="AO1373" i="79"/>
  <c r="AO1374" i="79"/>
  <c r="AO1375" i="79"/>
  <c r="AO1376" i="79"/>
  <c r="AO1377" i="79"/>
  <c r="AO1378" i="79"/>
  <c r="AO1379" i="79"/>
  <c r="AO1380" i="79"/>
  <c r="AO1381" i="79"/>
  <c r="AO1382" i="79"/>
  <c r="AO1383" i="79"/>
  <c r="AO1384" i="79"/>
  <c r="AO1385" i="79"/>
  <c r="AO1386" i="79"/>
  <c r="AO1387" i="79"/>
  <c r="AO1388" i="79"/>
  <c r="AO1389" i="79"/>
  <c r="AO1390" i="79"/>
  <c r="AO1391" i="79"/>
  <c r="AO1392" i="79"/>
  <c r="AO1393" i="79"/>
  <c r="AO1394" i="79"/>
  <c r="AO1395" i="79"/>
  <c r="AO1396" i="79"/>
  <c r="AO1397" i="79"/>
  <c r="AO1398" i="79"/>
  <c r="AO1399" i="79"/>
  <c r="AO1400" i="79"/>
  <c r="AO1401" i="79"/>
  <c r="AO1402" i="79"/>
  <c r="AO1403" i="79"/>
  <c r="AO1404" i="79"/>
  <c r="AO1405" i="79"/>
  <c r="AO1406" i="79"/>
  <c r="AO1407" i="79"/>
  <c r="AO1408" i="79"/>
  <c r="AO1409" i="79"/>
  <c r="AO1410" i="79"/>
  <c r="AO1411" i="79"/>
  <c r="AO1412" i="79"/>
  <c r="AO1413" i="79"/>
  <c r="AO1414" i="79"/>
  <c r="AO1415" i="79"/>
  <c r="AO1416" i="79"/>
  <c r="AO1417" i="79"/>
  <c r="AO1418" i="79"/>
  <c r="AO1419" i="79"/>
  <c r="AO1420" i="79"/>
  <c r="AO1421" i="79"/>
  <c r="AO1422" i="79"/>
  <c r="AO1423" i="79"/>
  <c r="AO1424" i="79"/>
  <c r="AO1425" i="79"/>
  <c r="AO1426" i="79"/>
  <c r="AO1427" i="79"/>
  <c r="AO1428" i="79"/>
  <c r="AO1429" i="79"/>
  <c r="AO1430" i="79"/>
  <c r="AO1431" i="79"/>
  <c r="AO1432" i="79"/>
  <c r="AO1433" i="79"/>
  <c r="AO1434" i="79"/>
  <c r="AO1435" i="79"/>
  <c r="AO1436" i="79"/>
  <c r="AO1437" i="79"/>
  <c r="AO1438" i="79"/>
  <c r="AO1439" i="79"/>
  <c r="AO1440" i="79"/>
  <c r="AO1441" i="79"/>
  <c r="AO1442" i="79"/>
  <c r="AO1443" i="79"/>
  <c r="AO1444" i="79"/>
  <c r="AO1445" i="79"/>
  <c r="AO1446" i="79"/>
  <c r="AO1447" i="79"/>
  <c r="AO1448" i="79"/>
  <c r="AO1449" i="79"/>
  <c r="AO1450" i="79"/>
  <c r="AO1451" i="79"/>
  <c r="AO1452" i="79"/>
  <c r="AO1453" i="79"/>
  <c r="AO1454" i="79"/>
  <c r="AO1455" i="79"/>
  <c r="AO1456" i="79"/>
  <c r="AO1457" i="79"/>
  <c r="AO1458" i="79"/>
  <c r="AO1459" i="79"/>
  <c r="AO1460" i="79"/>
  <c r="AO1461" i="79"/>
  <c r="AO1462" i="79"/>
  <c r="AO1463" i="79"/>
  <c r="AO1464" i="79"/>
  <c r="AO1465" i="79"/>
  <c r="AO1466" i="79"/>
  <c r="AO1467" i="79"/>
  <c r="AO1468" i="79"/>
  <c r="AO1469" i="79"/>
  <c r="AO1470" i="79"/>
  <c r="AO1471" i="79"/>
  <c r="AO1472" i="79"/>
  <c r="AO1473" i="79"/>
  <c r="AO1474" i="79"/>
  <c r="AO1475" i="79"/>
  <c r="AO1476" i="79"/>
  <c r="AO1477" i="79"/>
  <c r="AO1478" i="79"/>
  <c r="AO1479" i="79"/>
  <c r="AO1480" i="79"/>
  <c r="AO1481" i="79"/>
  <c r="AO1482" i="79"/>
  <c r="AO1483" i="79"/>
  <c r="AO1484" i="79"/>
  <c r="AO1485" i="79"/>
  <c r="AO1486" i="79"/>
  <c r="AO1487" i="79"/>
  <c r="AO1488" i="79"/>
  <c r="AO1489" i="79"/>
  <c r="AO1490" i="79"/>
  <c r="AO1491" i="79"/>
  <c r="AO1492" i="79"/>
  <c r="AO1493" i="79"/>
  <c r="AO1494" i="79"/>
  <c r="AO1495" i="79"/>
  <c r="AO1496" i="79"/>
  <c r="AO1497" i="79"/>
  <c r="AO1498" i="79"/>
  <c r="AO1499" i="79"/>
  <c r="AO1500" i="79"/>
  <c r="AO1501" i="79"/>
  <c r="AO1502" i="79"/>
  <c r="AO1503" i="79"/>
  <c r="AO1504" i="79"/>
  <c r="AO1505" i="79"/>
  <c r="AO1506" i="79"/>
  <c r="AO1507" i="79"/>
  <c r="AO1508" i="79"/>
  <c r="AO1509" i="79"/>
  <c r="AO1510" i="79"/>
  <c r="AO1511" i="79"/>
  <c r="AO1512" i="79"/>
  <c r="AO1513" i="79"/>
  <c r="AO1514" i="79"/>
  <c r="AO1515" i="79"/>
  <c r="AO1516" i="79"/>
  <c r="AO1517" i="79"/>
  <c r="AO1518" i="79"/>
  <c r="AO1519" i="79"/>
  <c r="AO1520" i="79"/>
  <c r="AO1521" i="79"/>
  <c r="AO1522" i="79"/>
  <c r="AO1523" i="79"/>
  <c r="AO1524" i="79"/>
  <c r="AO1525" i="79"/>
  <c r="AO1526" i="79"/>
  <c r="AO1527" i="79"/>
  <c r="AO1528" i="79"/>
  <c r="AO1529" i="79"/>
  <c r="AO1530" i="79"/>
  <c r="AO1531" i="79"/>
  <c r="AO1532" i="79"/>
  <c r="AO1533" i="79"/>
  <c r="AO1534" i="79"/>
  <c r="AO1535" i="79"/>
  <c r="AO1536" i="79"/>
  <c r="AO1537" i="79"/>
  <c r="AO1538" i="79"/>
  <c r="AO1539" i="79"/>
  <c r="AO1540" i="79"/>
  <c r="AO1541" i="79"/>
  <c r="AO1542" i="79"/>
  <c r="AO1543" i="79"/>
  <c r="AO1544" i="79"/>
  <c r="AO1545" i="79"/>
  <c r="AO1546" i="79"/>
  <c r="AO1547" i="79"/>
  <c r="AO1548" i="79"/>
  <c r="AO1549" i="79"/>
  <c r="AO1550" i="79"/>
  <c r="AO1551" i="79"/>
  <c r="AO1552" i="79"/>
  <c r="AO1553" i="79"/>
  <c r="AO1554" i="79"/>
  <c r="AO1555" i="79"/>
  <c r="AO1556" i="79"/>
  <c r="AO1557" i="79"/>
  <c r="AO1558" i="79"/>
  <c r="AO1559" i="79"/>
  <c r="AO1560" i="79"/>
  <c r="AO1561" i="79"/>
  <c r="AO1562" i="79"/>
  <c r="AO1563" i="79"/>
  <c r="AO1564" i="79"/>
  <c r="AO1565" i="79"/>
  <c r="AO1566" i="79"/>
  <c r="AO1567" i="79"/>
  <c r="AO1568" i="79"/>
  <c r="AO1569" i="79"/>
  <c r="AO1570" i="79"/>
  <c r="AO1571" i="79"/>
  <c r="AO1572" i="79"/>
  <c r="AO1573" i="79"/>
  <c r="AO1574" i="79"/>
  <c r="AO1575" i="79"/>
  <c r="AO1576" i="79"/>
  <c r="AO1577" i="79"/>
  <c r="AO1578" i="79"/>
  <c r="AO1579" i="79"/>
  <c r="AO1580" i="79"/>
  <c r="AO1581" i="79"/>
  <c r="AO1582" i="79"/>
  <c r="AO1583" i="79"/>
  <c r="AO1584" i="79"/>
  <c r="AO1585" i="79"/>
  <c r="AO1586" i="79"/>
  <c r="AO1587" i="79"/>
  <c r="AO1588" i="79"/>
  <c r="AO1589" i="79"/>
  <c r="AO1590" i="79"/>
  <c r="AO1591" i="79"/>
  <c r="AO1592" i="79"/>
  <c r="AO1593" i="79"/>
  <c r="AO1594" i="79"/>
  <c r="AO1595" i="79"/>
  <c r="AO1596" i="79"/>
  <c r="AO1597" i="79"/>
  <c r="AO1598" i="79"/>
  <c r="AO1599" i="79"/>
  <c r="AO1600" i="79"/>
  <c r="AO1601" i="79"/>
  <c r="AO1602" i="79"/>
  <c r="AO1603" i="79"/>
  <c r="AO1604" i="79"/>
  <c r="AO1605" i="79"/>
  <c r="AO1606" i="79"/>
  <c r="AO1607" i="79"/>
  <c r="AO1608" i="79"/>
  <c r="AO1609" i="79"/>
  <c r="AO1610" i="79"/>
  <c r="AO1611" i="79"/>
  <c r="AO1612" i="79"/>
  <c r="AO1613" i="79"/>
  <c r="AO1614" i="79"/>
  <c r="AO1615" i="79"/>
  <c r="AO1616" i="79"/>
  <c r="AO1617" i="79"/>
  <c r="AO1618" i="79"/>
  <c r="AO1619" i="79"/>
  <c r="AO1620" i="79"/>
  <c r="AO1621" i="79"/>
  <c r="AO1622" i="79"/>
  <c r="AO1623" i="79"/>
  <c r="AO1624" i="79"/>
  <c r="AO1625" i="79"/>
  <c r="AO1626" i="79"/>
  <c r="AO1627" i="79"/>
  <c r="AO1628" i="79"/>
  <c r="AO1629" i="79"/>
  <c r="AO1630" i="79"/>
  <c r="AO1631" i="79"/>
  <c r="AO1632" i="79"/>
  <c r="AO1633" i="79"/>
  <c r="AO1634" i="79"/>
  <c r="AO1635" i="79"/>
  <c r="AO1636" i="79"/>
  <c r="AO1637" i="79"/>
  <c r="AO1638" i="79"/>
  <c r="AO1639" i="79"/>
  <c r="AO1640" i="79"/>
  <c r="AO1641" i="79"/>
  <c r="AO1642" i="79"/>
  <c r="AO1643" i="79"/>
  <c r="AO1644" i="79"/>
  <c r="AO1645" i="79"/>
  <c r="AO1646" i="79"/>
  <c r="AO1647" i="79"/>
  <c r="AO1648" i="79"/>
  <c r="AO1649" i="79"/>
  <c r="AO1650" i="79"/>
  <c r="AO1651" i="79"/>
  <c r="AO1652" i="79"/>
  <c r="AO1653" i="79"/>
  <c r="AO1654" i="79"/>
  <c r="AO1655" i="79"/>
  <c r="AO1656" i="79"/>
  <c r="AO1657" i="79"/>
  <c r="AO1658" i="79"/>
  <c r="AO1659" i="79"/>
  <c r="AO1660" i="79"/>
  <c r="AO1661" i="79"/>
  <c r="AO1662" i="79"/>
  <c r="AO1663" i="79"/>
  <c r="AO1664" i="79"/>
  <c r="AO1665" i="79"/>
  <c r="AO1666" i="79"/>
  <c r="AO1667" i="79"/>
  <c r="AO1668" i="79"/>
  <c r="AO1669" i="79"/>
  <c r="AO1670" i="79"/>
  <c r="AO1671" i="79"/>
  <c r="AO1672" i="79"/>
  <c r="AO1673" i="79"/>
  <c r="AO1674" i="79"/>
  <c r="AO1675" i="79"/>
  <c r="AO1676" i="79"/>
  <c r="AO1677" i="79"/>
  <c r="AO1678" i="79"/>
  <c r="AO1679" i="79"/>
  <c r="AO1680" i="79"/>
  <c r="AO1681" i="79"/>
  <c r="AO1682" i="79"/>
  <c r="AO1683" i="79"/>
  <c r="AO1684" i="79"/>
  <c r="AO1685" i="79"/>
  <c r="AO1686" i="79"/>
  <c r="AO1687" i="79"/>
  <c r="AO1688" i="79"/>
  <c r="AO1689" i="79"/>
  <c r="AO1690" i="79"/>
  <c r="AO1691" i="79"/>
  <c r="AO1692" i="79"/>
  <c r="AO1693" i="79"/>
  <c r="AO1694" i="79"/>
  <c r="AO1695" i="79"/>
  <c r="AO1696" i="79"/>
  <c r="AO1697" i="79"/>
  <c r="AO1698" i="79"/>
  <c r="AO1699" i="79"/>
  <c r="AO1700" i="79"/>
  <c r="AO1701" i="79"/>
  <c r="AO1702" i="79"/>
  <c r="AO1703" i="79"/>
  <c r="AO1704" i="79"/>
  <c r="AO1705" i="79"/>
  <c r="AO1706" i="79"/>
  <c r="AO1707" i="79"/>
  <c r="AO1708" i="79"/>
  <c r="AO1709" i="79"/>
  <c r="AO1710" i="79"/>
  <c r="AO1711" i="79"/>
  <c r="AO1712" i="79"/>
  <c r="AO1713" i="79"/>
  <c r="AO1714" i="79"/>
  <c r="AO1715" i="79"/>
  <c r="AO1716" i="79"/>
  <c r="AO1717" i="79"/>
  <c r="AO1718" i="79"/>
  <c r="AO1719" i="79"/>
  <c r="AO1720" i="79"/>
  <c r="AO1721" i="79"/>
  <c r="AO1722" i="79"/>
  <c r="AO1723" i="79"/>
  <c r="AO1724" i="79"/>
  <c r="AO1725" i="79"/>
  <c r="AO1726" i="79"/>
  <c r="AO1727" i="79"/>
  <c r="AO1728" i="79"/>
  <c r="AO1729" i="79"/>
  <c r="AO1730" i="79"/>
  <c r="AO1731" i="79"/>
  <c r="AO1732" i="79"/>
  <c r="AO1733" i="79"/>
  <c r="AO1734" i="79"/>
  <c r="AO1735" i="79"/>
  <c r="AO1736" i="79"/>
  <c r="AO1737" i="79"/>
  <c r="AO1738" i="79"/>
  <c r="AO1739" i="79"/>
  <c r="AO1740" i="79"/>
  <c r="AO1741" i="79"/>
  <c r="AO1742" i="79"/>
  <c r="AO1743" i="79"/>
  <c r="AO1744" i="79"/>
  <c r="AO1745" i="79"/>
  <c r="AO1746" i="79"/>
  <c r="AO1747" i="79"/>
  <c r="AO1748" i="79"/>
  <c r="AO1749" i="79"/>
  <c r="AO1750" i="79"/>
  <c r="AO1751" i="79"/>
  <c r="AO1752" i="79"/>
  <c r="AO1753" i="79"/>
  <c r="AO1754" i="79"/>
  <c r="AO1755" i="79"/>
  <c r="AO1756" i="79"/>
  <c r="AO1757" i="79"/>
  <c r="AO1758" i="79"/>
  <c r="AO1759" i="79"/>
  <c r="AO1760" i="79"/>
  <c r="AO1761" i="79"/>
  <c r="AO1762" i="79"/>
  <c r="AO1763" i="79"/>
  <c r="AO1764" i="79"/>
  <c r="AO1765" i="79"/>
  <c r="AO1766" i="79"/>
  <c r="AO1767" i="79"/>
  <c r="AO1768" i="79"/>
  <c r="AO1769" i="79"/>
  <c r="AO1770" i="79"/>
  <c r="AO1771" i="79"/>
  <c r="AO1772" i="79"/>
  <c r="AO1773" i="79"/>
  <c r="AO1774" i="79"/>
  <c r="AO1775" i="79"/>
  <c r="AO1776" i="79"/>
  <c r="AO1777" i="79"/>
  <c r="AO1778" i="79"/>
  <c r="AO1779" i="79"/>
  <c r="AO1780" i="79"/>
  <c r="AO1781" i="79"/>
  <c r="AO1782" i="79"/>
  <c r="AO1783" i="79"/>
  <c r="AO1784" i="79"/>
  <c r="AO1785" i="79"/>
  <c r="AO1786" i="79"/>
  <c r="AO1787" i="79"/>
  <c r="AO1788" i="79"/>
  <c r="AO1789" i="79"/>
  <c r="AO1790" i="79"/>
  <c r="AO1791" i="79"/>
  <c r="AO1792" i="79"/>
  <c r="AO1793" i="79"/>
  <c r="AO1794" i="79"/>
  <c r="AO1795" i="79"/>
  <c r="AO1796" i="79"/>
  <c r="AO1797" i="79"/>
  <c r="AO1798" i="79"/>
  <c r="AO1799" i="79"/>
  <c r="AO1800" i="79"/>
  <c r="AO1801" i="79"/>
  <c r="AO1802" i="79"/>
  <c r="AO1803" i="79"/>
  <c r="AO1804" i="79"/>
  <c r="AO1805" i="79"/>
  <c r="AO1806" i="79"/>
  <c r="AO1807" i="79"/>
  <c r="AO1808" i="79"/>
  <c r="AO1809" i="79"/>
  <c r="AO1810" i="79"/>
  <c r="AO1811" i="79"/>
  <c r="AO1812" i="79"/>
  <c r="AO1813" i="79"/>
  <c r="AO1814" i="79"/>
  <c r="AO1815" i="79"/>
  <c r="AO1816" i="79"/>
  <c r="AO1817" i="79"/>
  <c r="AO1818" i="79"/>
  <c r="AO1819" i="79"/>
  <c r="AO1820" i="79"/>
  <c r="AO1821" i="79"/>
  <c r="AO1822" i="79"/>
  <c r="AO1823" i="79"/>
  <c r="AO1824" i="79"/>
  <c r="AO1825" i="79"/>
  <c r="AO1826" i="79"/>
  <c r="AO1827" i="79"/>
  <c r="AO1828" i="79"/>
  <c r="AO1829" i="79"/>
  <c r="AO1830" i="79"/>
  <c r="AO1831" i="79"/>
  <c r="AO1832" i="79"/>
  <c r="AO1833" i="79"/>
  <c r="AO1834" i="79"/>
  <c r="AO1835" i="79"/>
  <c r="AO1836" i="79"/>
  <c r="AO1837" i="79"/>
  <c r="AO1838" i="79"/>
  <c r="AO1839" i="79"/>
  <c r="AO1840" i="79"/>
  <c r="AO1841" i="79"/>
  <c r="AO1842" i="79"/>
  <c r="AO1843" i="79"/>
  <c r="AO1844" i="79"/>
  <c r="AO1845" i="79"/>
  <c r="AO1846" i="79"/>
  <c r="AO1847" i="79"/>
  <c r="AO1848" i="79"/>
  <c r="AO1849" i="79"/>
  <c r="AO1850" i="79"/>
  <c r="AO1851" i="79"/>
  <c r="AO1852" i="79"/>
  <c r="AO1853" i="79"/>
  <c r="AO1854" i="79"/>
  <c r="AO1855" i="79"/>
  <c r="AO1856" i="79"/>
  <c r="AO1857" i="79"/>
  <c r="AO1858" i="79"/>
  <c r="AO1859" i="79"/>
  <c r="AO1860" i="79"/>
  <c r="AO1861" i="79"/>
  <c r="AO1862" i="79"/>
  <c r="AO1863" i="79"/>
  <c r="AO1864" i="79"/>
  <c r="AO1865" i="79"/>
  <c r="AO1866" i="79"/>
  <c r="AO1867" i="79"/>
  <c r="AO1868" i="79"/>
  <c r="AO1869" i="79"/>
  <c r="AO1870" i="79"/>
  <c r="AO1871" i="79"/>
  <c r="AO1872" i="79"/>
  <c r="AO1873" i="79"/>
  <c r="AO1874" i="79"/>
  <c r="AO1875" i="79"/>
  <c r="AO1876" i="79"/>
  <c r="AO1877" i="79"/>
  <c r="AO1878" i="79"/>
  <c r="AO1879" i="79"/>
  <c r="AO1880" i="79"/>
  <c r="AO1881" i="79"/>
  <c r="AO1882" i="79"/>
  <c r="AO1883" i="79"/>
  <c r="AO1884" i="79"/>
  <c r="AO1885" i="79"/>
  <c r="AO1886" i="79"/>
  <c r="AO1887" i="79"/>
  <c r="AO1888" i="79"/>
  <c r="AO1889" i="79"/>
  <c r="AO1890" i="79"/>
  <c r="AO1891" i="79"/>
  <c r="AO1892" i="79"/>
  <c r="AO1893" i="79"/>
  <c r="AO1894" i="79"/>
  <c r="AO1895" i="79"/>
  <c r="AO1896" i="79"/>
  <c r="AO1897" i="79"/>
  <c r="AO1898" i="79"/>
  <c r="AO1899" i="79"/>
  <c r="AO1900" i="79"/>
  <c r="AO1901" i="79"/>
  <c r="AO1902" i="79"/>
  <c r="AO1903" i="79"/>
  <c r="AO1904" i="79"/>
  <c r="AO1905" i="79"/>
  <c r="AO1906" i="79"/>
  <c r="AO1907" i="79"/>
  <c r="AO1908" i="79"/>
  <c r="AO1909" i="79"/>
  <c r="AO1910" i="79"/>
  <c r="AO1911" i="79"/>
  <c r="AO1912" i="79"/>
  <c r="AO1913" i="79"/>
  <c r="AO1914" i="79"/>
  <c r="AO1915" i="79"/>
  <c r="AO1916" i="79"/>
  <c r="AO1917" i="79"/>
  <c r="AO1918" i="79"/>
  <c r="AO1919" i="79"/>
  <c r="AO1920" i="79"/>
  <c r="AO1921" i="79"/>
  <c r="AO1922" i="79"/>
  <c r="AO1923" i="79"/>
  <c r="AO1924" i="79"/>
  <c r="AO1925" i="79"/>
  <c r="AO1926" i="79"/>
  <c r="AO1927" i="79"/>
  <c r="AO1928" i="79"/>
  <c r="AO1929" i="79"/>
  <c r="AO1930" i="79"/>
  <c r="AO1931" i="79"/>
  <c r="AO1932" i="79"/>
  <c r="AO1933" i="79"/>
  <c r="AO1934" i="79"/>
  <c r="AO1935" i="79"/>
  <c r="AO1936" i="79"/>
  <c r="AO1937" i="79"/>
  <c r="AO1938" i="79"/>
  <c r="AO1939" i="79"/>
  <c r="AO1940" i="79"/>
  <c r="AO1941" i="79"/>
  <c r="AO1942" i="79"/>
  <c r="AO1943" i="79"/>
  <c r="AO1944" i="79"/>
  <c r="AO1945" i="79"/>
  <c r="AO1946" i="79"/>
  <c r="AO1947" i="79"/>
  <c r="AO1948" i="79"/>
  <c r="AO1949" i="79"/>
  <c r="AO1950" i="79"/>
  <c r="AO1951" i="79"/>
  <c r="AO1952" i="79"/>
  <c r="AO1953" i="79"/>
  <c r="AO1954" i="79"/>
  <c r="AO1955" i="79"/>
  <c r="AO1956" i="79"/>
  <c r="AO1957" i="79"/>
  <c r="AO1958" i="79"/>
  <c r="AO1959" i="79"/>
  <c r="AO1960" i="79"/>
  <c r="AO1961" i="79"/>
  <c r="AO1962" i="79"/>
  <c r="AO1963" i="79"/>
  <c r="AO1964" i="79"/>
  <c r="AO1965" i="79"/>
  <c r="AO1966" i="79"/>
  <c r="AO1967" i="79"/>
  <c r="AO1968" i="79"/>
  <c r="AO1969" i="79"/>
  <c r="AO1970" i="79"/>
  <c r="AO1971" i="79"/>
  <c r="AO1972" i="79"/>
  <c r="AO1973" i="79"/>
  <c r="AO1974" i="79"/>
  <c r="AO1975" i="79"/>
  <c r="AO1976" i="79"/>
  <c r="AO1977" i="79"/>
  <c r="AO1978" i="79"/>
  <c r="AO1979" i="79"/>
  <c r="AO1980" i="79"/>
  <c r="AO1981" i="79"/>
  <c r="AO1982" i="79"/>
  <c r="AO1983" i="79"/>
  <c r="AO1984" i="79"/>
  <c r="AO1985" i="79"/>
  <c r="AO1986" i="79"/>
  <c r="AO1987" i="79"/>
  <c r="AO1988" i="79"/>
  <c r="AO1989" i="79"/>
  <c r="AO1990" i="79"/>
  <c r="AO1991" i="79"/>
  <c r="AO1992" i="79"/>
  <c r="AO1993" i="79"/>
  <c r="AO1994" i="79"/>
  <c r="AO1995" i="79"/>
  <c r="AO1996" i="79"/>
  <c r="AO1997" i="79"/>
  <c r="AO1998" i="79"/>
  <c r="AO1999" i="79"/>
  <c r="AO2000" i="79"/>
  <c r="AO2001" i="79"/>
  <c r="AO2002" i="79"/>
  <c r="AO2003" i="79"/>
  <c r="AO2004" i="79"/>
  <c r="AO2005" i="79"/>
  <c r="AO2006" i="79"/>
  <c r="AO2007" i="79"/>
  <c r="AO2008" i="79"/>
  <c r="AO2009" i="79"/>
  <c r="AO2010" i="79"/>
  <c r="AO2011" i="79"/>
  <c r="AO2012" i="79"/>
  <c r="AO2013" i="79"/>
  <c r="AO2014" i="79"/>
  <c r="AO2015" i="79"/>
  <c r="AO2016" i="79"/>
  <c r="AO2017" i="79"/>
  <c r="AO2018" i="79"/>
  <c r="AO2019" i="79"/>
  <c r="AO2020" i="79"/>
  <c r="AO2021" i="79"/>
  <c r="AO2022" i="79"/>
  <c r="AO2023" i="79"/>
  <c r="AO2024" i="79"/>
  <c r="AO2025" i="79"/>
  <c r="AO2026" i="79"/>
  <c r="AO2027" i="79"/>
  <c r="AO2028" i="79"/>
  <c r="AO2029" i="79"/>
  <c r="AO2030" i="79"/>
  <c r="AO2031" i="79"/>
  <c r="AO2032" i="79"/>
  <c r="AO2033" i="79"/>
  <c r="AO2034" i="79"/>
  <c r="AO2035" i="79"/>
  <c r="AO2036" i="79"/>
  <c r="AO2037" i="79"/>
  <c r="AO2038" i="79"/>
  <c r="AO2039" i="79"/>
  <c r="AO2040" i="79"/>
  <c r="AO2041" i="79"/>
  <c r="AO2042" i="79"/>
  <c r="AO2043" i="79"/>
  <c r="AO2044" i="79"/>
  <c r="AO2045" i="79"/>
  <c r="AO2046" i="79"/>
  <c r="AO2047" i="79"/>
  <c r="AO2048" i="79"/>
  <c r="AO2049" i="79"/>
  <c r="AO2050" i="79"/>
  <c r="AO2051" i="79"/>
  <c r="AO2052" i="79"/>
  <c r="AO2053" i="79"/>
  <c r="AO2054" i="79"/>
  <c r="AO2055" i="79"/>
  <c r="AO2056" i="79"/>
  <c r="AO2057" i="79"/>
  <c r="AO2058" i="79"/>
  <c r="AO2059" i="79"/>
  <c r="AO2060" i="79"/>
  <c r="AO2061" i="79"/>
  <c r="AO2062" i="79"/>
  <c r="AO2063" i="79"/>
  <c r="AO2064" i="79"/>
  <c r="AO2065" i="79"/>
  <c r="AO2066" i="79"/>
  <c r="AO2067" i="79"/>
  <c r="AO2068" i="79"/>
  <c r="AO2069" i="79"/>
  <c r="AO2070" i="79"/>
  <c r="AO2071" i="79"/>
  <c r="AO2072" i="79"/>
  <c r="AO2073" i="79"/>
  <c r="AO2074" i="79"/>
  <c r="AO2075" i="79"/>
  <c r="AO2076" i="79"/>
  <c r="AO2077" i="79"/>
  <c r="AO2078" i="79"/>
  <c r="AO2079" i="79"/>
  <c r="AO2080" i="79"/>
  <c r="AO2081" i="79"/>
  <c r="AO2082" i="79"/>
  <c r="AO2083" i="79"/>
  <c r="AO2084" i="79"/>
  <c r="AO2085" i="79"/>
  <c r="AO2086" i="79"/>
  <c r="AO2087" i="79"/>
  <c r="AO2088" i="79"/>
  <c r="AO2089" i="79"/>
  <c r="AO2090" i="79"/>
  <c r="AO2091" i="79"/>
  <c r="AO2092" i="79"/>
  <c r="AO2093" i="79"/>
  <c r="AO2094" i="79"/>
  <c r="AO2095" i="79"/>
  <c r="AO2096" i="79"/>
  <c r="AO2097" i="79"/>
  <c r="AO2098" i="79"/>
  <c r="AO2099" i="79"/>
  <c r="AO2100" i="79"/>
  <c r="AO2101" i="79"/>
  <c r="AO2102" i="79"/>
  <c r="AO2103" i="79"/>
  <c r="AO2104" i="79"/>
  <c r="AO2105" i="79"/>
  <c r="AO2106" i="79"/>
  <c r="AO2107" i="79"/>
  <c r="AO2108" i="79"/>
  <c r="AO2109" i="79"/>
  <c r="AO2110" i="79"/>
  <c r="AO2111" i="79"/>
  <c r="AO2112" i="79"/>
  <c r="AO2113" i="79"/>
  <c r="AO2114" i="79"/>
  <c r="AO2115" i="79"/>
  <c r="AO2116" i="79"/>
  <c r="AO2117" i="79"/>
  <c r="AO2118" i="79"/>
  <c r="AO2119" i="79"/>
  <c r="AO2120" i="79"/>
  <c r="AO2121" i="79"/>
  <c r="AO2122" i="79"/>
  <c r="AO2123" i="79"/>
  <c r="AO2124" i="79"/>
  <c r="AO2125" i="79"/>
  <c r="AO2126" i="79"/>
  <c r="AO2127" i="79"/>
  <c r="AO2128" i="79"/>
  <c r="AO2129" i="79"/>
  <c r="AO2130" i="79"/>
  <c r="AO2131" i="79"/>
  <c r="AO2132" i="79"/>
  <c r="AO2133" i="79"/>
  <c r="AO2134" i="79"/>
  <c r="AO2135" i="79"/>
  <c r="AO2136" i="79"/>
  <c r="AO2137" i="79"/>
  <c r="AO2138" i="79"/>
  <c r="AO2139" i="79"/>
  <c r="AO2140" i="79"/>
  <c r="AO2141" i="79"/>
  <c r="AO2142" i="79"/>
  <c r="AO2143" i="79"/>
  <c r="AO2144" i="79"/>
  <c r="AO2145" i="79"/>
  <c r="AO2146" i="79"/>
  <c r="AO2147" i="79"/>
  <c r="AO2148" i="79"/>
  <c r="AO2149" i="79"/>
  <c r="AO2150" i="79"/>
  <c r="AO2151" i="79"/>
  <c r="AO2152" i="79"/>
  <c r="AO2153" i="79"/>
  <c r="AO2154" i="79"/>
  <c r="AO2155" i="79"/>
  <c r="AO2156" i="79"/>
  <c r="AO2157" i="79"/>
  <c r="AO2158" i="79"/>
  <c r="AO2159" i="79"/>
  <c r="AO2160" i="79"/>
  <c r="AO2161" i="79"/>
  <c r="AO2162" i="79"/>
  <c r="AO2163" i="79"/>
  <c r="AO2164" i="79"/>
  <c r="AO2165" i="79"/>
  <c r="AO2166" i="79"/>
  <c r="AO2167" i="79"/>
  <c r="AO2168" i="79"/>
  <c r="AO2169" i="79"/>
  <c r="AO2170" i="79"/>
  <c r="AO2171" i="79"/>
  <c r="AO2172" i="79"/>
  <c r="AO2173" i="79"/>
  <c r="AO2174" i="79"/>
  <c r="AO2175" i="79"/>
  <c r="AO2176" i="79"/>
  <c r="AO2177" i="79"/>
  <c r="AO2178" i="79"/>
  <c r="AO2179" i="79"/>
  <c r="AO2180" i="79"/>
  <c r="AO2181" i="79"/>
  <c r="AO2182" i="79"/>
  <c r="AO2183" i="79"/>
  <c r="AO2184" i="79"/>
  <c r="AO2185" i="79"/>
  <c r="AO2186" i="79"/>
  <c r="AO2187" i="79"/>
  <c r="AO2188" i="79"/>
  <c r="AO2189" i="79"/>
  <c r="AO2190" i="79"/>
  <c r="AO2191" i="79"/>
  <c r="AO2192" i="79"/>
  <c r="AO2193" i="79"/>
  <c r="AO2194" i="79"/>
  <c r="AO2195" i="79"/>
  <c r="AO2196" i="79"/>
  <c r="AO2197" i="79"/>
  <c r="AO2198" i="79"/>
  <c r="AO2199" i="79"/>
  <c r="AO2200" i="79"/>
  <c r="AO2201" i="79"/>
  <c r="AO2202" i="79"/>
  <c r="AO2203" i="79"/>
  <c r="AO2204" i="79"/>
  <c r="AO2205" i="79"/>
  <c r="AO2206" i="79"/>
  <c r="AO2207" i="79"/>
  <c r="AO2208" i="79"/>
  <c r="AO2209" i="79"/>
  <c r="AO2210" i="79"/>
  <c r="AO2211" i="79"/>
  <c r="AO2212" i="79"/>
  <c r="AO2213" i="79"/>
  <c r="AO2214" i="79"/>
  <c r="AO2215" i="79"/>
  <c r="AO2216" i="79"/>
  <c r="AO2217" i="79"/>
  <c r="AO2218" i="79"/>
  <c r="AO2219" i="79"/>
  <c r="AO2220" i="79"/>
  <c r="AO2221" i="79"/>
  <c r="AO2222" i="79"/>
  <c r="AO2223" i="79"/>
  <c r="AO2224" i="79"/>
  <c r="AO2225" i="79"/>
  <c r="AO2226" i="79"/>
  <c r="AO2227" i="79"/>
  <c r="AO2228" i="79"/>
  <c r="AO2229" i="79"/>
  <c r="AO2230" i="79"/>
  <c r="AO2231" i="79"/>
  <c r="AO2232" i="79"/>
  <c r="AO2233" i="79"/>
  <c r="AO2234" i="79"/>
  <c r="AO2235" i="79"/>
  <c r="AO2236" i="79"/>
  <c r="AO2237" i="79"/>
  <c r="AO2238" i="79"/>
  <c r="AO2239" i="79"/>
  <c r="AO2240" i="79"/>
  <c r="AO2241" i="79"/>
  <c r="AO2242" i="79"/>
  <c r="AO2243" i="79"/>
  <c r="AO2244" i="79"/>
  <c r="AO2245" i="79"/>
  <c r="AO2246" i="79"/>
  <c r="AO2247" i="79"/>
  <c r="AO2248" i="79"/>
  <c r="AO2249" i="79"/>
  <c r="AO2250" i="79"/>
  <c r="AO2251" i="79"/>
  <c r="AO2252" i="79"/>
  <c r="AO2253" i="79"/>
  <c r="AO2254" i="79"/>
  <c r="AO2255" i="79"/>
  <c r="AO2256" i="79"/>
  <c r="AO2257" i="79"/>
  <c r="AO2258" i="79"/>
  <c r="AO2259" i="79"/>
  <c r="AO2260" i="79"/>
  <c r="AO2261" i="79"/>
  <c r="AO2262" i="79"/>
  <c r="AO2263" i="79"/>
  <c r="AO2264" i="79"/>
  <c r="AO2265" i="79"/>
  <c r="AO2266" i="79"/>
  <c r="AO2267" i="79"/>
  <c r="AO2268" i="79"/>
  <c r="AO2269" i="79"/>
  <c r="AO2270" i="79"/>
  <c r="AO2271" i="79"/>
  <c r="AO2272" i="79"/>
  <c r="AO2273" i="79"/>
  <c r="AO2274" i="79"/>
  <c r="AO2275" i="79"/>
  <c r="AO2276" i="79"/>
  <c r="AO2277" i="79"/>
  <c r="AO2278" i="79"/>
  <c r="AO2279" i="79"/>
  <c r="AO2280" i="79"/>
  <c r="AO2281" i="79"/>
  <c r="AO2282" i="79"/>
  <c r="AO2283" i="79"/>
  <c r="AO2284" i="79"/>
  <c r="AO2285" i="79"/>
  <c r="AO2286" i="79"/>
  <c r="AO2287" i="79"/>
  <c r="AO2288" i="79"/>
  <c r="AO2289" i="79"/>
  <c r="AO2290" i="79"/>
  <c r="AO2291" i="79"/>
  <c r="AO2292" i="79"/>
  <c r="AO2293" i="79"/>
  <c r="AO2294" i="79"/>
  <c r="AO2295" i="79"/>
  <c r="AO2296" i="79"/>
  <c r="AO2297" i="79"/>
  <c r="AO2298" i="79"/>
  <c r="AO2299" i="79"/>
  <c r="AO2300" i="79"/>
  <c r="AO2301" i="79"/>
  <c r="AO2302" i="79"/>
  <c r="AO2303" i="79"/>
  <c r="AO2304" i="79"/>
  <c r="AO2305" i="79"/>
  <c r="AO2306" i="79"/>
  <c r="AO2307" i="79"/>
  <c r="AO2308" i="79"/>
  <c r="AO2309" i="79"/>
  <c r="AO2310" i="79"/>
  <c r="AO2311" i="79"/>
  <c r="AO2312" i="79"/>
  <c r="AO2313" i="79"/>
  <c r="AO2314" i="79"/>
  <c r="AO2315" i="79"/>
  <c r="AO2316" i="79"/>
  <c r="AO2317" i="79"/>
  <c r="AO2318" i="79"/>
  <c r="AO2319" i="79"/>
  <c r="AO2320" i="79"/>
  <c r="AO2321" i="79"/>
  <c r="AO2322" i="79"/>
  <c r="AO2323" i="79"/>
  <c r="AO2324" i="79"/>
  <c r="AO2325" i="79"/>
  <c r="AO2326" i="79"/>
  <c r="AO2327" i="79"/>
  <c r="AO2328" i="79"/>
  <c r="AO2329" i="79"/>
  <c r="AO2330" i="79"/>
  <c r="AO2331" i="79"/>
  <c r="AO2332" i="79"/>
  <c r="AO2333" i="79"/>
  <c r="AO2334" i="79"/>
  <c r="AO2335" i="79"/>
  <c r="AO2336" i="79"/>
  <c r="AO2337" i="79"/>
  <c r="AO2338" i="79"/>
  <c r="AO2339" i="79"/>
  <c r="AO2340" i="79"/>
  <c r="AO2341" i="79"/>
  <c r="AO2342" i="79"/>
  <c r="AO2343" i="79"/>
  <c r="AO2344" i="79"/>
  <c r="AO2345" i="79"/>
  <c r="AO2346" i="79"/>
  <c r="AO2347" i="79"/>
  <c r="AO2348" i="79"/>
  <c r="AO2349" i="79"/>
  <c r="AO2350" i="79"/>
  <c r="AO2351" i="79"/>
  <c r="AO2352" i="79"/>
  <c r="AO2353" i="79"/>
  <c r="AO2354" i="79"/>
  <c r="AO2355" i="79"/>
  <c r="AO2356" i="79"/>
  <c r="AO2357" i="79"/>
  <c r="AO2358" i="79"/>
  <c r="AO2359" i="79"/>
  <c r="AO2360" i="79"/>
  <c r="AO2361" i="79"/>
  <c r="AO2362" i="79"/>
  <c r="AO2363" i="79"/>
  <c r="AO2364" i="79"/>
  <c r="AO2365" i="79"/>
  <c r="AO2366" i="79"/>
  <c r="AO2367" i="79"/>
  <c r="AO2368" i="79"/>
  <c r="AO2369" i="79"/>
  <c r="AO2370" i="79"/>
  <c r="AO2371" i="79"/>
  <c r="AO2372" i="79"/>
  <c r="AO2373" i="79"/>
  <c r="AO2374" i="79"/>
  <c r="AO2375" i="79"/>
  <c r="AO2376" i="79"/>
  <c r="AO2377" i="79"/>
  <c r="AO2378" i="79"/>
  <c r="AO2379" i="79"/>
  <c r="AO2380" i="79"/>
  <c r="AO2381" i="79"/>
  <c r="AO2382" i="79"/>
  <c r="AO2383" i="79"/>
  <c r="AO2384" i="79"/>
  <c r="AO2385" i="79"/>
  <c r="AO2386" i="79"/>
  <c r="AO2387" i="79"/>
  <c r="AO2388" i="79"/>
  <c r="AO2389" i="79"/>
  <c r="AO2390" i="79"/>
  <c r="AO2391" i="79"/>
  <c r="AO2392" i="79"/>
  <c r="AO2393" i="79"/>
  <c r="AO2394" i="79"/>
  <c r="AO2395" i="79"/>
  <c r="AO2396" i="79"/>
  <c r="AO2397" i="79"/>
  <c r="AO2398" i="79"/>
  <c r="AO2399" i="79"/>
  <c r="AO2400" i="79"/>
  <c r="AO2401" i="79"/>
  <c r="AO2402" i="79"/>
  <c r="AO2403" i="79"/>
  <c r="AO2404" i="79"/>
  <c r="AO2405" i="79"/>
  <c r="AO2406" i="79"/>
  <c r="AO2407" i="79"/>
  <c r="AO2408" i="79"/>
  <c r="AO2409" i="79"/>
  <c r="AO2410" i="79"/>
  <c r="AO2411" i="79"/>
  <c r="AO2412" i="79"/>
  <c r="AO2413" i="79"/>
  <c r="AO2414" i="79"/>
  <c r="AO2415" i="79"/>
  <c r="AO2416" i="79"/>
  <c r="AO2417" i="79"/>
  <c r="AO2418" i="79"/>
  <c r="AO2419" i="79"/>
  <c r="AO2420" i="79"/>
  <c r="AO2421" i="79"/>
  <c r="AO2422" i="79"/>
  <c r="AO2423" i="79"/>
  <c r="AO2424" i="79"/>
  <c r="AO2425" i="79"/>
  <c r="AO2426" i="79"/>
  <c r="AO2427" i="79"/>
  <c r="AO2428" i="79"/>
  <c r="AO2429" i="79"/>
  <c r="AO2430" i="79"/>
  <c r="AO2431" i="79"/>
  <c r="AO2432" i="79"/>
  <c r="AO2433" i="79"/>
  <c r="AO2434" i="79"/>
  <c r="AO2435" i="79"/>
  <c r="AO2436" i="79"/>
  <c r="AO2437" i="79"/>
  <c r="AO2438" i="79"/>
  <c r="AO2439" i="79"/>
  <c r="AO2440" i="79"/>
  <c r="AO2441" i="79"/>
  <c r="AO2442" i="79"/>
  <c r="AO2443" i="79"/>
  <c r="AO2444" i="79"/>
  <c r="AO2445" i="79"/>
  <c r="AO2446" i="79"/>
  <c r="AO2447" i="79"/>
  <c r="AO2448" i="79"/>
  <c r="AO2449" i="79"/>
  <c r="AO2450" i="79"/>
  <c r="AO2451" i="79"/>
  <c r="AO2452" i="79"/>
  <c r="AO2453" i="79"/>
  <c r="AO2454" i="79"/>
  <c r="AO2455" i="79"/>
  <c r="AO2456" i="79"/>
  <c r="AO2457" i="79"/>
  <c r="AO2458" i="79"/>
  <c r="AO2459" i="79"/>
  <c r="AO2460" i="79"/>
  <c r="AO2461" i="79"/>
  <c r="AO2462" i="79"/>
  <c r="AO2463" i="79"/>
  <c r="AO2464" i="79"/>
  <c r="AO2465" i="79"/>
  <c r="AO2466" i="79"/>
  <c r="AO2467" i="79"/>
  <c r="AO2468" i="79"/>
  <c r="AO2469" i="79"/>
  <c r="AO2470" i="79"/>
  <c r="AO2471" i="79"/>
  <c r="AO2472" i="79"/>
  <c r="AO2473" i="79"/>
  <c r="AO2474" i="79"/>
  <c r="AO2475" i="79"/>
  <c r="AO2476" i="79"/>
  <c r="AO2477" i="79"/>
  <c r="AO2478" i="79"/>
  <c r="AO2479" i="79"/>
  <c r="AO2480" i="79"/>
  <c r="AO2481" i="79"/>
  <c r="AO2482" i="79"/>
  <c r="AO2483" i="79"/>
  <c r="AO2484" i="79"/>
  <c r="AO2485" i="79"/>
  <c r="AO2486" i="79"/>
  <c r="AO2487" i="79"/>
  <c r="AO2488" i="79"/>
  <c r="AO2489" i="79"/>
  <c r="AO2490" i="79"/>
  <c r="AO2491" i="79"/>
  <c r="AO2492" i="79"/>
  <c r="AO2493" i="79"/>
  <c r="AO2494" i="79"/>
  <c r="AO2495" i="79"/>
  <c r="AO2496" i="79"/>
  <c r="AO2497" i="79"/>
  <c r="AO2498" i="79"/>
  <c r="AO2499" i="79"/>
  <c r="AO2500" i="79"/>
  <c r="AO2501" i="79"/>
  <c r="AO2502" i="79"/>
  <c r="AO2503" i="79"/>
  <c r="AO2504" i="79"/>
  <c r="AO2505" i="79"/>
  <c r="AO2506" i="79"/>
  <c r="AO2507" i="79"/>
  <c r="AO2508" i="79"/>
  <c r="AO2509" i="79"/>
  <c r="AO2510" i="79"/>
  <c r="AO2511" i="79"/>
  <c r="AO2512" i="79"/>
  <c r="AO2513" i="79"/>
  <c r="AO2514" i="79"/>
  <c r="AO2515" i="79"/>
  <c r="AO2516" i="79"/>
  <c r="AO2517" i="79"/>
  <c r="AO2518" i="79"/>
  <c r="AO2519" i="79"/>
  <c r="AO2520" i="79"/>
  <c r="AO2521" i="79"/>
  <c r="AO2522" i="79"/>
  <c r="AO2523" i="79"/>
  <c r="AO2524" i="79"/>
  <c r="AO2525" i="79"/>
  <c r="AO2526" i="79"/>
  <c r="AO2527" i="79"/>
  <c r="AO2528" i="79"/>
  <c r="AO2529" i="79"/>
  <c r="AO2530" i="79"/>
  <c r="AO2531" i="79"/>
  <c r="AO2532" i="79"/>
  <c r="AO2533" i="79"/>
  <c r="AO2534" i="79"/>
  <c r="AO2535" i="79"/>
  <c r="AO2536" i="79"/>
  <c r="AO2537" i="79"/>
  <c r="AO2538" i="79"/>
  <c r="AO2539" i="79"/>
  <c r="AO2540" i="79"/>
  <c r="AO2541" i="79"/>
  <c r="AO2542" i="79"/>
  <c r="AO2543" i="79"/>
  <c r="AO2544" i="79"/>
  <c r="AO2545" i="79"/>
  <c r="AO2546" i="79"/>
  <c r="AO2547" i="79"/>
  <c r="AO2548" i="79"/>
  <c r="AO2549" i="79"/>
  <c r="AO2550" i="79"/>
  <c r="AO2551" i="79"/>
  <c r="AO2552" i="79"/>
  <c r="AO2553" i="79"/>
  <c r="AO2554" i="79"/>
  <c r="AO2555" i="79"/>
  <c r="AO2556" i="79"/>
  <c r="AO2557" i="79"/>
  <c r="AO2558" i="79"/>
  <c r="AO2559" i="79"/>
  <c r="AO2560" i="79"/>
  <c r="AO2561" i="79"/>
  <c r="AO2562" i="79"/>
  <c r="AO2563" i="79"/>
  <c r="AO2564" i="79"/>
  <c r="AO2565" i="79"/>
  <c r="AO2566" i="79"/>
  <c r="AO2567" i="79"/>
  <c r="AO2568" i="79"/>
  <c r="AO2569" i="79"/>
  <c r="AO2570" i="79"/>
  <c r="AO2571" i="79"/>
  <c r="AO2572" i="79"/>
  <c r="AO2573" i="79"/>
  <c r="AO2574" i="79"/>
  <c r="AO2575" i="79"/>
  <c r="AO2576" i="79"/>
  <c r="AO2577" i="79"/>
  <c r="AO2578" i="79"/>
  <c r="AO2579" i="79"/>
  <c r="AO2580" i="79"/>
  <c r="AO2581" i="79"/>
  <c r="AO2582" i="79"/>
  <c r="AO2583" i="79"/>
  <c r="AO2584" i="79"/>
  <c r="AO2585" i="79"/>
  <c r="AO2586" i="79"/>
  <c r="AO2587" i="79"/>
  <c r="AO2588" i="79"/>
  <c r="AO2589" i="79"/>
  <c r="AO2590" i="79"/>
  <c r="AO2591" i="79"/>
  <c r="AO2592" i="79"/>
  <c r="AO2593" i="79"/>
  <c r="AO2594" i="79"/>
  <c r="AO2595" i="79"/>
  <c r="AO2596" i="79"/>
  <c r="AO2597" i="79"/>
  <c r="AO2598" i="79"/>
  <c r="AO2599" i="79"/>
  <c r="AO2600" i="79"/>
  <c r="AO2601" i="79"/>
  <c r="AO2602" i="79"/>
  <c r="AO2603" i="79"/>
  <c r="AO2604" i="79"/>
  <c r="AO2605" i="79"/>
  <c r="AO2606" i="79"/>
  <c r="AO2607" i="79"/>
  <c r="AO2608" i="79"/>
  <c r="AO2609" i="79"/>
  <c r="AO2610" i="79"/>
  <c r="AO2611" i="79"/>
  <c r="AO2612" i="79"/>
  <c r="AO2613" i="79"/>
  <c r="AO2614" i="79"/>
  <c r="AO2615" i="79"/>
  <c r="AO2616" i="79"/>
  <c r="AO2617" i="79"/>
  <c r="AO2618" i="79"/>
  <c r="AO2619" i="79"/>
  <c r="AO2620" i="79"/>
  <c r="AO2621" i="79"/>
  <c r="AO2622" i="79"/>
  <c r="AO2623" i="79"/>
  <c r="AO2624" i="79"/>
  <c r="AO2625" i="79"/>
  <c r="AO2626" i="79"/>
  <c r="AO2627" i="79"/>
  <c r="AO2628" i="79"/>
  <c r="AO2629" i="79"/>
  <c r="AO2630" i="79"/>
  <c r="AO2631" i="79"/>
  <c r="AO2632" i="79"/>
  <c r="AO2633" i="79"/>
  <c r="AO2634" i="79"/>
  <c r="AO2635" i="79"/>
  <c r="AO2636" i="79"/>
  <c r="AO2637" i="79"/>
  <c r="AO2638" i="79"/>
  <c r="AO2639" i="79"/>
  <c r="AO2640" i="79"/>
  <c r="AO2641" i="79"/>
  <c r="AO2642" i="79"/>
  <c r="AO2643" i="79"/>
  <c r="AO2644" i="79"/>
  <c r="AO2645" i="79"/>
  <c r="AO2646" i="79"/>
  <c r="AO2647" i="79"/>
  <c r="AO2648" i="79"/>
  <c r="AO2649" i="79"/>
  <c r="AO2650" i="79"/>
  <c r="AO2651" i="79"/>
  <c r="AO2652" i="79"/>
  <c r="AO2653" i="79"/>
  <c r="AO2654" i="79"/>
  <c r="AO2655" i="79"/>
  <c r="AO2656" i="79"/>
  <c r="AO2657" i="79"/>
  <c r="AO2658" i="79"/>
  <c r="AO2659" i="79"/>
  <c r="AO2660" i="79"/>
  <c r="AO2661" i="79"/>
  <c r="AO2662" i="79"/>
  <c r="AO2663" i="79"/>
  <c r="AO2664" i="79"/>
  <c r="AO2665" i="79"/>
  <c r="AO2666" i="79"/>
  <c r="AO2667" i="79"/>
  <c r="AO2668" i="79"/>
  <c r="AO2669" i="79"/>
  <c r="AO2670" i="79"/>
  <c r="AO2671" i="79"/>
  <c r="AO2672" i="79"/>
  <c r="AO2673" i="79"/>
  <c r="AO2674" i="79"/>
  <c r="AO2675" i="79"/>
  <c r="AO2676" i="79"/>
  <c r="AO2677" i="79"/>
  <c r="AO2678" i="79"/>
  <c r="AO2679" i="79"/>
  <c r="AO2680" i="79"/>
  <c r="AO2681" i="79"/>
  <c r="AO2682" i="79"/>
  <c r="AO2683" i="79"/>
  <c r="AO2684" i="79"/>
  <c r="AO2685" i="79"/>
  <c r="AO2686" i="79"/>
  <c r="AO2687" i="79"/>
  <c r="AO2688" i="79"/>
  <c r="AO2689" i="79"/>
  <c r="AO2690" i="79"/>
  <c r="AO2691" i="79"/>
  <c r="AO2692" i="79"/>
  <c r="AO2693" i="79"/>
  <c r="AO2694" i="79"/>
  <c r="AO2695" i="79"/>
  <c r="AO2696" i="79"/>
  <c r="AO2697" i="79"/>
  <c r="AO2698" i="79"/>
  <c r="AO2699" i="79"/>
  <c r="AO2700" i="79"/>
  <c r="AO2701" i="79"/>
  <c r="AO2702" i="79"/>
  <c r="AO2703" i="79"/>
  <c r="AO2704" i="79"/>
  <c r="AO2705" i="79"/>
  <c r="AO2706" i="79"/>
  <c r="AO2707" i="79"/>
  <c r="AO2708" i="79"/>
  <c r="AO2709" i="79"/>
  <c r="AO2710" i="79"/>
  <c r="AO2711" i="79"/>
  <c r="AO2712" i="79"/>
  <c r="AO2713" i="79"/>
  <c r="AO2714" i="79"/>
  <c r="AO2715" i="79"/>
  <c r="AO2716" i="79"/>
  <c r="AO2717" i="79"/>
  <c r="AO2718" i="79"/>
  <c r="AO2719" i="79"/>
  <c r="AO2720" i="79"/>
  <c r="AO2721" i="79"/>
  <c r="AO2722" i="79"/>
  <c r="AO2723" i="79"/>
  <c r="AO2724" i="79"/>
  <c r="AO2725" i="79"/>
  <c r="AO2726" i="79"/>
  <c r="AO2727" i="79"/>
  <c r="AO2728" i="79"/>
  <c r="AO2729" i="79"/>
  <c r="AO2730" i="79"/>
  <c r="AO2731" i="79"/>
  <c r="AO2732" i="79"/>
  <c r="AO2733" i="79"/>
  <c r="AO2734" i="79"/>
  <c r="AO2735" i="79"/>
  <c r="AO2736" i="79"/>
  <c r="AO2737" i="79"/>
  <c r="AO2738" i="79"/>
  <c r="AO2739" i="79"/>
  <c r="AO2740" i="79"/>
  <c r="AO2741" i="79"/>
  <c r="AO2742" i="79"/>
  <c r="AO2743" i="79"/>
  <c r="AO2744" i="79"/>
  <c r="AO2745" i="79"/>
  <c r="AO2746" i="79"/>
  <c r="AO2747" i="79"/>
  <c r="AO2748" i="79"/>
  <c r="AO2749" i="79"/>
  <c r="AO2750" i="79"/>
  <c r="AO2751" i="79"/>
  <c r="AO2752" i="79"/>
  <c r="AO2753" i="79"/>
  <c r="AO2754" i="79"/>
  <c r="AO2755" i="79"/>
  <c r="AO2756" i="79"/>
  <c r="AO2757" i="79"/>
  <c r="AO2758" i="79"/>
  <c r="AO2759" i="79"/>
  <c r="AO2760" i="79"/>
  <c r="AO2761" i="79"/>
  <c r="AO2762" i="79"/>
  <c r="AO2763" i="79"/>
  <c r="AO2764" i="79"/>
  <c r="AO2765" i="79"/>
  <c r="AO2766" i="79"/>
  <c r="AO2767" i="79"/>
  <c r="AO2768" i="79"/>
  <c r="AO2769" i="79"/>
  <c r="AO2770" i="79"/>
  <c r="AO2771" i="79"/>
  <c r="AO2772" i="79"/>
  <c r="AO2773" i="79"/>
  <c r="AO2774" i="79"/>
  <c r="AO2775" i="79"/>
  <c r="AO2776" i="79"/>
  <c r="AO2777" i="79"/>
  <c r="AO2778" i="79"/>
  <c r="AO2779" i="79"/>
  <c r="AO2780" i="79"/>
  <c r="AO2781" i="79"/>
  <c r="AO2782" i="79"/>
  <c r="AO2783" i="79"/>
  <c r="AO2784" i="79"/>
  <c r="AO2785" i="79"/>
  <c r="AO2786" i="79"/>
  <c r="AO2787" i="79"/>
  <c r="AO2788" i="79"/>
  <c r="AO2789" i="79"/>
  <c r="AO2790" i="79"/>
  <c r="AO2791" i="79"/>
  <c r="AO2792" i="79"/>
  <c r="AO2793" i="79"/>
  <c r="AO2794" i="79"/>
  <c r="AO2795" i="79"/>
  <c r="AO2796" i="79"/>
  <c r="AO2797" i="79"/>
  <c r="AO2798" i="79"/>
  <c r="AO2799" i="79"/>
  <c r="AO2800" i="79"/>
  <c r="AO2801" i="79"/>
  <c r="AO2802" i="79"/>
  <c r="AO2803" i="79"/>
  <c r="AO2804" i="79"/>
  <c r="AO2805" i="79"/>
  <c r="AO2806" i="79"/>
  <c r="AO2807" i="79"/>
  <c r="AO2808" i="79"/>
  <c r="AO2809" i="79"/>
  <c r="AO2810" i="79"/>
  <c r="AO2811" i="79"/>
  <c r="AO2812" i="79"/>
  <c r="AO2813" i="79"/>
  <c r="AO2814" i="79"/>
  <c r="AO2815" i="79"/>
  <c r="AO2816" i="79"/>
  <c r="AO2817" i="79"/>
  <c r="AO2818" i="79"/>
  <c r="AO2819" i="79"/>
  <c r="AO2820" i="79"/>
  <c r="AO2821" i="79"/>
  <c r="AO2822" i="79"/>
  <c r="AO2823" i="79"/>
  <c r="AO2824" i="79"/>
  <c r="AO2825" i="79"/>
  <c r="AO2826" i="79"/>
  <c r="AO2827" i="79"/>
  <c r="AO2828" i="79"/>
  <c r="AO2829" i="79"/>
  <c r="AO2830" i="79"/>
  <c r="AO2831" i="79"/>
  <c r="AO2832" i="79"/>
  <c r="AO2833" i="79"/>
  <c r="AO2834" i="79"/>
  <c r="AO2835" i="79"/>
  <c r="AO2836" i="79"/>
  <c r="AO2837" i="79"/>
  <c r="AO2838" i="79"/>
  <c r="AO2839" i="79"/>
  <c r="AO2840" i="79"/>
  <c r="AO2841" i="79"/>
  <c r="AO2842" i="79"/>
  <c r="AO2843" i="79"/>
  <c r="AO2844" i="79"/>
  <c r="AO2845" i="79"/>
  <c r="AO2846" i="79"/>
  <c r="AO2847" i="79"/>
  <c r="AO2848" i="79"/>
  <c r="AO2849" i="79"/>
  <c r="AO2850" i="79"/>
  <c r="AO2851" i="79"/>
  <c r="AO2852" i="79"/>
  <c r="AO2853" i="79"/>
  <c r="AO2854" i="79"/>
  <c r="AO2855" i="79"/>
  <c r="AO2856" i="79"/>
  <c r="AO2857" i="79"/>
  <c r="AO2858" i="79"/>
  <c r="AO2859" i="79"/>
  <c r="AO2860" i="79"/>
  <c r="AO2861" i="79"/>
  <c r="AO2862" i="79"/>
  <c r="AO2863" i="79"/>
  <c r="AO2864" i="79"/>
  <c r="AO2865" i="79"/>
  <c r="AO2866" i="79"/>
  <c r="AO2867" i="79"/>
  <c r="AO2868" i="79"/>
  <c r="AO2869" i="79"/>
  <c r="AO2870" i="79"/>
  <c r="AO2871" i="79"/>
  <c r="AO2872" i="79"/>
  <c r="AO2873" i="79"/>
  <c r="AO2874" i="79"/>
  <c r="AO2875" i="79"/>
  <c r="AO2876" i="79"/>
  <c r="AO2877" i="79"/>
  <c r="AO2878" i="79"/>
  <c r="AO2879" i="79"/>
  <c r="AO2880" i="79"/>
  <c r="AO2881" i="79"/>
  <c r="AO2882" i="79"/>
  <c r="AO2883" i="79"/>
  <c r="AO2884" i="79"/>
  <c r="AO2885" i="79"/>
  <c r="AO2886" i="79"/>
  <c r="AO2887" i="79"/>
  <c r="AO2888" i="79"/>
  <c r="AO2889" i="79"/>
  <c r="AO2890" i="79"/>
  <c r="AO2891" i="79"/>
  <c r="AO2892" i="79"/>
  <c r="AO2893" i="79"/>
  <c r="AO2894" i="79"/>
  <c r="AO2895" i="79"/>
  <c r="AO2896" i="79"/>
  <c r="AO2897" i="79"/>
  <c r="AO2898" i="79"/>
  <c r="AO2899" i="79"/>
  <c r="AO2900" i="79"/>
  <c r="AO2901" i="79"/>
  <c r="AO2902" i="79"/>
  <c r="AO2903" i="79"/>
  <c r="AO2904" i="79"/>
  <c r="AO2905" i="79"/>
  <c r="AO2906" i="79"/>
  <c r="AO2907" i="79"/>
  <c r="AO2908" i="79"/>
  <c r="AO2909" i="79"/>
  <c r="AO2910" i="79"/>
  <c r="AO2911" i="79"/>
  <c r="AO2912" i="79"/>
  <c r="AO2913" i="79"/>
  <c r="AO2914" i="79"/>
  <c r="AO2915" i="79"/>
  <c r="AO2916" i="79"/>
  <c r="AO2917" i="79"/>
  <c r="AO2918" i="79"/>
  <c r="AO2919" i="79"/>
  <c r="AO2920" i="79"/>
  <c r="AO2921" i="79"/>
  <c r="AO2922" i="79"/>
  <c r="AO2923" i="79"/>
  <c r="AO2924" i="79"/>
  <c r="AO2925" i="79"/>
  <c r="AO2926" i="79"/>
  <c r="AO2927" i="79"/>
  <c r="AO2928" i="79"/>
  <c r="AO2929" i="79"/>
  <c r="AO2930" i="79"/>
  <c r="AO2931" i="79"/>
  <c r="AO2932" i="79"/>
  <c r="AO2933" i="79"/>
  <c r="AO2934" i="79"/>
  <c r="AO2935" i="79"/>
  <c r="AO2936" i="79"/>
  <c r="AO2937" i="79"/>
  <c r="AO2938" i="79"/>
  <c r="AO2939" i="79"/>
  <c r="AO2940" i="79"/>
  <c r="AO2941" i="79"/>
  <c r="AO2942" i="79"/>
  <c r="AO2943" i="79"/>
  <c r="AO2944" i="79"/>
  <c r="AO2945" i="79"/>
  <c r="AO2946" i="79"/>
  <c r="AO2947" i="79"/>
  <c r="AO2948" i="79"/>
  <c r="AO2949" i="79"/>
  <c r="AO2950" i="79"/>
  <c r="AO2951" i="79"/>
  <c r="AO2952" i="79"/>
  <c r="AO2953" i="79"/>
  <c r="AO2954" i="79"/>
  <c r="AO2955" i="79"/>
  <c r="AO2956" i="79"/>
  <c r="AO2957" i="79"/>
  <c r="AO2958" i="79"/>
  <c r="AO2959" i="79"/>
  <c r="AO2960" i="79"/>
  <c r="AO2961" i="79"/>
  <c r="AO2962" i="79"/>
  <c r="AO2963" i="79"/>
  <c r="AO2964" i="79"/>
  <c r="AO2965" i="79"/>
  <c r="AO2966" i="79"/>
  <c r="AO2967" i="79"/>
  <c r="AO2968" i="79"/>
  <c r="AO2969" i="79"/>
  <c r="AO2970" i="79"/>
  <c r="AO2971" i="79"/>
  <c r="AO2972" i="79"/>
  <c r="AO2973" i="79"/>
  <c r="AO2974" i="79"/>
  <c r="AO2975" i="79"/>
  <c r="AO2976" i="79"/>
  <c r="AO2977" i="79"/>
  <c r="AO2978" i="79"/>
  <c r="AO2979" i="79"/>
  <c r="AO2980" i="79"/>
  <c r="AO2981" i="79"/>
  <c r="AO2982" i="79"/>
  <c r="AO2983" i="79"/>
  <c r="AO2984" i="79"/>
  <c r="AO2985" i="79"/>
  <c r="AO2986" i="79"/>
  <c r="AO2987" i="79"/>
  <c r="AO2988" i="79"/>
  <c r="AO2989" i="79"/>
  <c r="AO2990" i="79"/>
  <c r="AO2991" i="79"/>
  <c r="AO2992" i="79"/>
  <c r="AO2993" i="79"/>
  <c r="AO2994" i="79"/>
  <c r="AO2995" i="79"/>
  <c r="AO2996" i="79"/>
  <c r="AO2997" i="79"/>
  <c r="AO2998" i="79"/>
  <c r="AO2999" i="79"/>
  <c r="AO3000" i="79"/>
  <c r="AO3001" i="79"/>
  <c r="AO3002" i="79"/>
  <c r="AO3003" i="79"/>
  <c r="AO3004" i="79"/>
  <c r="AO3005" i="79"/>
  <c r="AO3006" i="79"/>
  <c r="AO3007" i="79"/>
  <c r="AO3008" i="79"/>
  <c r="AO3009" i="79"/>
  <c r="AO3010" i="79"/>
  <c r="AO3011" i="79"/>
  <c r="AO3012" i="79"/>
  <c r="AO3013" i="79"/>
  <c r="AO3014" i="79"/>
  <c r="AO3015" i="79"/>
  <c r="AO3016" i="79"/>
  <c r="AO3017" i="79"/>
  <c r="AO3018" i="79"/>
  <c r="AO3019" i="79"/>
  <c r="AO3020" i="79"/>
  <c r="AO3021" i="79"/>
  <c r="AO3022" i="79"/>
  <c r="AO3023" i="79"/>
  <c r="AO3024" i="79"/>
  <c r="AO3025" i="79"/>
  <c r="AO3026" i="79"/>
  <c r="AO3027" i="79"/>
  <c r="AO3028" i="79"/>
  <c r="AO3029" i="79"/>
  <c r="AO3030" i="79"/>
  <c r="AO3031" i="79"/>
  <c r="AO3032" i="79"/>
  <c r="AO3033" i="79"/>
  <c r="AO3034" i="79"/>
  <c r="AO3035" i="79"/>
  <c r="AO3036" i="79"/>
  <c r="AO3037" i="79"/>
  <c r="AO3038" i="79"/>
  <c r="AO3039" i="79"/>
  <c r="AO3040" i="79"/>
  <c r="AO3041" i="79"/>
  <c r="AO3042" i="79"/>
  <c r="AO3043" i="79"/>
  <c r="AO3044" i="79"/>
  <c r="AO3045" i="79"/>
  <c r="AO3046" i="79"/>
  <c r="AO3047" i="79"/>
  <c r="AO3048" i="79"/>
  <c r="AO3049" i="79"/>
  <c r="AO3050" i="79"/>
  <c r="AO3051" i="79"/>
  <c r="AO3052" i="79"/>
  <c r="AO3053" i="79"/>
  <c r="AO3054" i="79"/>
  <c r="AO3055" i="79"/>
  <c r="AO3056" i="79"/>
  <c r="AO3057" i="79"/>
  <c r="AO3058" i="79"/>
  <c r="AO3059" i="79"/>
  <c r="AO3060" i="79"/>
  <c r="AO3061" i="79"/>
  <c r="AO3062" i="79"/>
  <c r="AO3063" i="79"/>
  <c r="AO3064" i="79"/>
  <c r="AO3065" i="79"/>
  <c r="AO3066" i="79"/>
  <c r="AO3067" i="79"/>
  <c r="AO3068" i="79"/>
  <c r="AO3069" i="79"/>
  <c r="AO3070" i="79"/>
  <c r="AO3071" i="79"/>
  <c r="AO3072" i="79"/>
  <c r="AO3073" i="79"/>
  <c r="AO3074" i="79"/>
  <c r="AO3075" i="79"/>
  <c r="AO3076" i="79"/>
  <c r="AO3077" i="79"/>
  <c r="AO3078" i="79"/>
  <c r="AO3079" i="79"/>
  <c r="AO3080" i="79"/>
  <c r="AO3081" i="79"/>
  <c r="AO3082" i="79"/>
  <c r="AO3083" i="79"/>
  <c r="AO3084" i="79"/>
  <c r="AO3085" i="79"/>
  <c r="AO3086" i="79"/>
  <c r="AO3087" i="79"/>
  <c r="AO3088" i="79"/>
  <c r="AO3089" i="79"/>
  <c r="AO3090" i="79"/>
  <c r="AO3091" i="79"/>
  <c r="AO3092" i="79"/>
  <c r="AO3093" i="79"/>
  <c r="AO3094" i="79"/>
  <c r="AO3095" i="79"/>
  <c r="AO3096" i="79"/>
  <c r="AO3097" i="79"/>
  <c r="AO3098" i="79"/>
  <c r="AO3099" i="79"/>
  <c r="AO3100" i="79"/>
  <c r="AO3101" i="79"/>
  <c r="AO3102" i="79"/>
  <c r="AO3103" i="79"/>
  <c r="AO3104" i="79"/>
  <c r="AO3105" i="79"/>
  <c r="AO3106" i="79"/>
  <c r="AO3107" i="79"/>
  <c r="AO3108" i="79"/>
  <c r="AO3109" i="79"/>
  <c r="AO3110" i="79"/>
  <c r="AO3111" i="79"/>
  <c r="AO3112" i="79"/>
  <c r="AO3113" i="79"/>
  <c r="AO3114" i="79"/>
  <c r="AO3115" i="79"/>
  <c r="AO3116" i="79"/>
  <c r="AO3117" i="79"/>
  <c r="AO3118" i="79"/>
  <c r="AO3119" i="79"/>
  <c r="AO3120" i="79"/>
  <c r="AO3121" i="79"/>
  <c r="AO3122" i="79"/>
  <c r="AO3123" i="79"/>
  <c r="AO3124" i="79"/>
  <c r="AO3125" i="79"/>
  <c r="AO3126" i="79"/>
  <c r="AO3127" i="79"/>
  <c r="AO3128" i="79"/>
  <c r="AO3129" i="79"/>
  <c r="AO3130" i="79"/>
  <c r="AO3131" i="79"/>
  <c r="AO3132" i="79"/>
  <c r="AO3133" i="79"/>
  <c r="AO3134" i="79"/>
  <c r="AO3135" i="79"/>
  <c r="AO3136" i="79"/>
  <c r="AO3137" i="79"/>
  <c r="AO3138" i="79"/>
  <c r="AO3139" i="79"/>
  <c r="AO3140" i="79"/>
  <c r="AO3141" i="79"/>
  <c r="AO3142" i="79"/>
  <c r="AO3143" i="79"/>
  <c r="AO3144" i="79"/>
  <c r="AO3145" i="79"/>
  <c r="AO3146" i="79"/>
  <c r="AO3147" i="79"/>
  <c r="AO3148" i="79"/>
  <c r="AO3149" i="79"/>
  <c r="AO3150" i="79"/>
  <c r="AO3151" i="79"/>
  <c r="AO3152" i="79"/>
  <c r="AO3153" i="79"/>
  <c r="AO3154" i="79"/>
  <c r="AO3155" i="79"/>
  <c r="AO3156" i="79"/>
  <c r="AO3157" i="79"/>
  <c r="AO3158" i="79"/>
  <c r="AO3159" i="79"/>
  <c r="AO3160" i="79"/>
  <c r="AO3161" i="79"/>
  <c r="AO3162" i="79"/>
  <c r="AO3163" i="79"/>
  <c r="AO3164" i="79"/>
  <c r="AO3165" i="79"/>
  <c r="AO3166" i="79"/>
  <c r="AO3167" i="79"/>
  <c r="AO3168" i="79"/>
  <c r="AO3169" i="79"/>
  <c r="AO3170" i="79"/>
  <c r="AO3171" i="79"/>
  <c r="AO3172" i="79"/>
  <c r="AO3173" i="79"/>
  <c r="AO3174" i="79"/>
  <c r="AO3175" i="79"/>
  <c r="AO3176" i="79"/>
  <c r="AO3177" i="79"/>
  <c r="AO3178" i="79"/>
  <c r="AO3179" i="79"/>
  <c r="AO3180" i="79"/>
  <c r="AO3181" i="79"/>
  <c r="AO3182" i="79"/>
  <c r="AO3183" i="79"/>
  <c r="AO3184" i="79"/>
  <c r="AO3185" i="79"/>
  <c r="AO3186" i="79"/>
  <c r="AO3187" i="79"/>
  <c r="AO3188" i="79"/>
  <c r="AO3189" i="79"/>
  <c r="AO3190" i="79"/>
  <c r="AO3191" i="79"/>
  <c r="AO3192" i="79"/>
  <c r="AO3193" i="79"/>
  <c r="AO3194" i="79"/>
  <c r="AO3195" i="79"/>
  <c r="AO3196" i="79"/>
  <c r="AO3197" i="79"/>
  <c r="AO3198" i="79"/>
  <c r="AO3199" i="79"/>
  <c r="AO3200" i="79"/>
  <c r="AO3201" i="79"/>
  <c r="AO3202" i="79"/>
  <c r="AO3203" i="79"/>
  <c r="AO3204" i="79"/>
  <c r="AO3205" i="79"/>
  <c r="AO3206" i="79"/>
  <c r="AO3207" i="79"/>
  <c r="AO3208" i="79"/>
  <c r="AO3209" i="79"/>
  <c r="AO3210" i="79"/>
  <c r="AO3211" i="79"/>
  <c r="AO3212" i="79"/>
  <c r="AO3213" i="79"/>
  <c r="AO3214" i="79"/>
  <c r="AO3215" i="79"/>
  <c r="AO3216" i="79"/>
  <c r="AO3217" i="79"/>
  <c r="AO3218" i="79"/>
  <c r="AO3219" i="79"/>
  <c r="AO3220" i="79"/>
  <c r="AO3221" i="79"/>
  <c r="AO3222" i="79"/>
  <c r="AO3223" i="79"/>
  <c r="AO3224" i="79"/>
  <c r="AO3225" i="79"/>
  <c r="AO3226" i="79"/>
  <c r="AO3227" i="79"/>
  <c r="AO3228" i="79"/>
  <c r="AO3229" i="79"/>
  <c r="AO3230" i="79"/>
  <c r="AO3231" i="79"/>
  <c r="AO3232" i="79"/>
  <c r="AO3233" i="79"/>
  <c r="AO3234" i="79"/>
  <c r="AO3235" i="79"/>
  <c r="AO3236" i="79"/>
  <c r="AO3237" i="79"/>
  <c r="AO3238" i="79"/>
  <c r="AO3239" i="79"/>
  <c r="AO3240" i="79"/>
  <c r="AO3241" i="79"/>
  <c r="AO3242" i="79"/>
  <c r="AO3243" i="79"/>
  <c r="AO3244" i="79"/>
  <c r="AO3245" i="79"/>
  <c r="AO3246" i="79"/>
  <c r="AO3247" i="79"/>
  <c r="AO3248" i="79"/>
  <c r="AO3249" i="79"/>
  <c r="AO3250" i="79"/>
  <c r="AO3251" i="79"/>
  <c r="AO3252" i="79"/>
  <c r="AO3253" i="79"/>
  <c r="AO3254" i="79"/>
  <c r="AO3255" i="79"/>
  <c r="AO3256" i="79"/>
  <c r="AO3257" i="79"/>
  <c r="AO3258" i="79"/>
  <c r="AO3259" i="79"/>
  <c r="AO3260" i="79"/>
  <c r="AO3261" i="79"/>
  <c r="AO3262" i="79"/>
  <c r="AO3263" i="79"/>
  <c r="AO3264" i="79"/>
  <c r="AO3265" i="79"/>
  <c r="AO3266" i="79"/>
  <c r="AO3267" i="79"/>
  <c r="AO3268" i="79"/>
  <c r="AO3269" i="79"/>
  <c r="AO3270" i="79"/>
  <c r="AO3271" i="79"/>
  <c r="AO3272" i="79"/>
  <c r="AO3273" i="79"/>
  <c r="AO3274" i="79"/>
  <c r="AO3275" i="79"/>
  <c r="AO3276" i="79"/>
  <c r="AO3277" i="79"/>
  <c r="AO3278" i="79"/>
  <c r="AO3279" i="79"/>
  <c r="AO3280" i="79"/>
  <c r="AO3281" i="79"/>
  <c r="AO3282" i="79"/>
  <c r="AO3283" i="79"/>
  <c r="AO3284" i="79"/>
  <c r="AO3285" i="79"/>
  <c r="AO3286" i="79"/>
  <c r="AO3287" i="79"/>
  <c r="AO3288" i="79"/>
  <c r="AO3289" i="79"/>
  <c r="AO3290" i="79"/>
  <c r="AO3291" i="79"/>
  <c r="AO3292" i="79"/>
  <c r="AO3293" i="79"/>
  <c r="AO3294" i="79"/>
  <c r="AO3295" i="79"/>
  <c r="AO3296" i="79"/>
  <c r="AO3297" i="79"/>
  <c r="AO3298" i="79"/>
  <c r="AO3299" i="79"/>
  <c r="AO3300" i="79"/>
  <c r="AO3301" i="79"/>
  <c r="AO3302" i="79"/>
  <c r="AO3303" i="79"/>
  <c r="AO3304" i="79"/>
  <c r="AO3305" i="79"/>
  <c r="AO3306" i="79"/>
  <c r="AO3307" i="79"/>
  <c r="AO3308" i="79"/>
  <c r="AO3309" i="79"/>
  <c r="AO3310" i="79"/>
  <c r="AO3311" i="79"/>
  <c r="AO3312" i="79"/>
  <c r="AO3313" i="79"/>
  <c r="AO3314" i="79"/>
  <c r="AO3315" i="79"/>
  <c r="AO3316" i="79"/>
  <c r="AO3317" i="79"/>
  <c r="AO3318" i="79"/>
  <c r="AO3319" i="79"/>
  <c r="AO3320" i="79"/>
  <c r="AO3321" i="79"/>
  <c r="AO3322" i="79"/>
  <c r="AO3323" i="79"/>
  <c r="AO3324" i="79"/>
  <c r="AO3325" i="79"/>
  <c r="AO3326" i="79"/>
  <c r="AO3327" i="79"/>
  <c r="AO3328" i="79"/>
  <c r="AO3329" i="79"/>
  <c r="AO3330" i="79"/>
  <c r="AO3331" i="79"/>
  <c r="AO3332" i="79"/>
  <c r="AO3333" i="79"/>
  <c r="AO3334" i="79"/>
  <c r="AO3335" i="79"/>
  <c r="AO3336" i="79"/>
  <c r="AO3337" i="79"/>
  <c r="AO3338" i="79"/>
  <c r="AO3339" i="79"/>
  <c r="AO3340" i="79"/>
  <c r="AO3341" i="79"/>
  <c r="AO3342" i="79"/>
  <c r="AO3343" i="79"/>
  <c r="AO3344" i="79"/>
  <c r="AO3345" i="79"/>
  <c r="AO3346" i="79"/>
  <c r="AO3347" i="79"/>
  <c r="AO3348" i="79"/>
  <c r="AO3349" i="79"/>
  <c r="AO3350" i="79"/>
  <c r="AO3351" i="79"/>
  <c r="AO3352" i="79"/>
  <c r="AO3353" i="79"/>
  <c r="AO3354" i="79"/>
  <c r="AO3355" i="79"/>
  <c r="AO3356" i="79"/>
  <c r="AO3357" i="79"/>
  <c r="AO3358" i="79"/>
  <c r="AO3359" i="79"/>
  <c r="AO3360" i="79"/>
  <c r="AO3361" i="79"/>
  <c r="AO3362" i="79"/>
  <c r="AO3363" i="79"/>
  <c r="AO3364" i="79"/>
  <c r="AO3365" i="79"/>
  <c r="AO3366" i="79"/>
  <c r="AO3367" i="79"/>
  <c r="AO3368" i="79"/>
  <c r="AO3369" i="79"/>
  <c r="AO3370" i="79"/>
  <c r="AO3371" i="79"/>
  <c r="AO3372" i="79"/>
  <c r="AO3373" i="79"/>
  <c r="AO3374" i="79"/>
  <c r="AO3375" i="79"/>
  <c r="AO3376" i="79"/>
  <c r="AO3377" i="79"/>
  <c r="AO3378" i="79"/>
  <c r="AO3379" i="79"/>
  <c r="AO3380" i="79"/>
  <c r="AO3381" i="79"/>
  <c r="AO3382" i="79"/>
  <c r="AO3383" i="79"/>
  <c r="AO3384" i="79"/>
  <c r="AO3385" i="79"/>
  <c r="AO3386" i="79"/>
  <c r="AO3387" i="79"/>
  <c r="AO3388" i="79"/>
  <c r="AO3389" i="79"/>
  <c r="AO3390" i="79"/>
  <c r="AO3391" i="79"/>
  <c r="AO3392" i="79"/>
  <c r="AO3393" i="79"/>
  <c r="AO3394" i="79"/>
  <c r="AO3395" i="79"/>
  <c r="AO3396" i="79"/>
  <c r="AO3397" i="79"/>
  <c r="AO3398" i="79"/>
  <c r="AO3399" i="79"/>
  <c r="AO3400" i="79"/>
  <c r="AO3401" i="79"/>
  <c r="AO3402" i="79"/>
  <c r="AO3403" i="79"/>
  <c r="AO3404" i="79"/>
  <c r="AO3405" i="79"/>
  <c r="AO3406" i="79"/>
  <c r="AO3407" i="79"/>
  <c r="AO3408" i="79"/>
  <c r="AO3409" i="79"/>
  <c r="AO3410" i="79"/>
  <c r="AO3411" i="79"/>
  <c r="AO3412" i="79"/>
  <c r="AO3413" i="79"/>
  <c r="AO3414" i="79"/>
  <c r="AO3415" i="79"/>
  <c r="AO3416" i="79"/>
  <c r="AO3417" i="79"/>
  <c r="AO3418" i="79"/>
  <c r="AO3419" i="79"/>
  <c r="AO3420" i="79"/>
  <c r="AO3421" i="79"/>
  <c r="AO3422" i="79"/>
  <c r="AO3423" i="79"/>
  <c r="AO3424" i="79"/>
  <c r="AO3425" i="79"/>
  <c r="AO3426" i="79"/>
  <c r="AO3427" i="79"/>
  <c r="AO3428" i="79"/>
  <c r="AO3429" i="79"/>
  <c r="AO3430" i="79"/>
  <c r="AO3431" i="79"/>
  <c r="AO3432" i="79"/>
  <c r="AO3433" i="79"/>
  <c r="AO3434" i="79"/>
  <c r="AO3435" i="79"/>
  <c r="AO3436" i="79"/>
  <c r="AO3437" i="79"/>
  <c r="AO3438" i="79"/>
  <c r="AO3439" i="79"/>
  <c r="AO3440" i="79"/>
  <c r="AO3441" i="79"/>
  <c r="AO3442" i="79"/>
  <c r="AO3443" i="79"/>
  <c r="AO3444" i="79"/>
  <c r="AO3445" i="79"/>
  <c r="AO3446" i="79"/>
  <c r="AO3447" i="79"/>
  <c r="AO3448" i="79"/>
  <c r="AO3449" i="79"/>
  <c r="AO3450" i="79"/>
  <c r="AO3451" i="79"/>
  <c r="AO3452" i="79"/>
  <c r="AO3453" i="79"/>
  <c r="AO3454" i="79"/>
  <c r="AO3455" i="79"/>
  <c r="AO3456" i="79"/>
  <c r="AO3457" i="79"/>
  <c r="AO3458" i="79"/>
  <c r="AO3459" i="79"/>
  <c r="AO3460" i="79"/>
  <c r="AO3461" i="79"/>
  <c r="AO3462" i="79"/>
  <c r="AO3463" i="79"/>
  <c r="AO3464" i="79"/>
  <c r="AO3465" i="79"/>
  <c r="AO3466" i="79"/>
  <c r="AO3467" i="79"/>
  <c r="AO3468" i="79"/>
  <c r="AO3469" i="79"/>
  <c r="AO3470" i="79"/>
  <c r="AO3471" i="79"/>
  <c r="AO3472" i="79"/>
  <c r="AO3473" i="79"/>
  <c r="AO3474" i="79"/>
  <c r="AO3475" i="79"/>
  <c r="AO3476" i="79"/>
  <c r="AO3477" i="79"/>
  <c r="AO3478" i="79"/>
  <c r="AO3479" i="79"/>
  <c r="AO3480" i="79"/>
  <c r="AO3481" i="79"/>
  <c r="AO3482" i="79"/>
  <c r="AO3483" i="79"/>
  <c r="AO3484" i="79"/>
  <c r="AO3485" i="79"/>
  <c r="AO3486" i="79"/>
  <c r="AO3487" i="79"/>
  <c r="AO3488" i="79"/>
  <c r="AO3489" i="79"/>
  <c r="AO3490" i="79"/>
  <c r="AO3491" i="79"/>
  <c r="AO3492" i="79"/>
  <c r="AO3493" i="79"/>
  <c r="AO3494" i="79"/>
  <c r="AO3495" i="79"/>
  <c r="AO3496" i="79"/>
  <c r="AO3497" i="79"/>
  <c r="AO3498" i="79"/>
  <c r="AO3499" i="79"/>
  <c r="AO3500" i="79"/>
  <c r="AO3501" i="79"/>
  <c r="AO3502" i="79"/>
  <c r="AO3503" i="79"/>
  <c r="AO3504" i="79"/>
  <c r="AO3505" i="79"/>
  <c r="AO3506" i="79"/>
  <c r="AO3507" i="79"/>
  <c r="AO3508" i="79"/>
  <c r="AO3509" i="79"/>
  <c r="AO3510" i="79"/>
  <c r="AO3511" i="79"/>
  <c r="AO3512" i="79"/>
  <c r="AO3513" i="79"/>
  <c r="AO3514" i="79"/>
  <c r="AO3515" i="79"/>
  <c r="AO3516" i="79"/>
  <c r="AO3517" i="79"/>
  <c r="AO3518" i="79"/>
  <c r="AO3519" i="79"/>
  <c r="AO3520" i="79"/>
  <c r="AO3521" i="79"/>
  <c r="AO3522" i="79"/>
  <c r="AO3523" i="79"/>
  <c r="AO3524" i="79"/>
  <c r="AO3525" i="79"/>
  <c r="AO3526" i="79"/>
  <c r="AO3527" i="79"/>
  <c r="AO3528" i="79"/>
  <c r="AO3529" i="79"/>
  <c r="AO3530" i="79"/>
  <c r="AO3531" i="79"/>
  <c r="AO3532" i="79"/>
  <c r="AO3533" i="79"/>
  <c r="AO3534" i="79"/>
  <c r="AO3535" i="79"/>
  <c r="AO3536" i="79"/>
  <c r="AO3537" i="79"/>
  <c r="AO3538" i="79"/>
  <c r="AO3539" i="79"/>
  <c r="AO3540" i="79"/>
  <c r="AO3541" i="79"/>
  <c r="AO3542" i="79"/>
  <c r="AO3543" i="79"/>
  <c r="AO3544" i="79"/>
  <c r="AO3545" i="79"/>
  <c r="AO3546" i="79"/>
  <c r="AO3547" i="79"/>
  <c r="AO3548" i="79"/>
  <c r="AO3549" i="79"/>
  <c r="AO3550" i="79"/>
  <c r="AO3551" i="79"/>
  <c r="AO3552" i="79"/>
  <c r="AO3553" i="79"/>
  <c r="AO3554" i="79"/>
  <c r="AO3555" i="79"/>
  <c r="AO3556" i="79"/>
  <c r="AO3557" i="79"/>
  <c r="AO3558" i="79"/>
  <c r="AO3559" i="79"/>
  <c r="AO3560" i="79"/>
  <c r="AO3561" i="79"/>
  <c r="AO3562" i="79"/>
  <c r="AO3563" i="79"/>
  <c r="AO3564" i="79"/>
  <c r="AO3565" i="79"/>
  <c r="AO3566" i="79"/>
  <c r="AO3567" i="79"/>
  <c r="AO3568" i="79"/>
  <c r="AO3569" i="79"/>
  <c r="AO3570" i="79"/>
  <c r="AO3571" i="79"/>
  <c r="AO3572" i="79"/>
  <c r="AO3573" i="79"/>
  <c r="AO3574" i="79"/>
  <c r="AO3575" i="79"/>
  <c r="AO3576" i="79"/>
  <c r="AO3577" i="79"/>
  <c r="AO3578" i="79"/>
  <c r="AO3579" i="79"/>
  <c r="AO3580" i="79"/>
  <c r="AO3581" i="79"/>
  <c r="AO3582" i="79"/>
  <c r="AO3583" i="79"/>
  <c r="AO3584" i="79"/>
  <c r="AO3585" i="79"/>
  <c r="AO3586" i="79"/>
  <c r="AO3587" i="79"/>
  <c r="AO3588" i="79"/>
  <c r="AO3589" i="79"/>
  <c r="AO3590" i="79"/>
  <c r="AO3591" i="79"/>
  <c r="AO3592" i="79"/>
  <c r="AO3593" i="79"/>
  <c r="AO3594" i="79"/>
  <c r="AO3595" i="79"/>
  <c r="AO3596" i="79"/>
  <c r="AO3597" i="79"/>
  <c r="AO3598" i="79"/>
  <c r="AO3599" i="79"/>
  <c r="AO3600" i="79"/>
  <c r="AO3601" i="79"/>
  <c r="AO3602" i="79"/>
  <c r="AO3603" i="79"/>
  <c r="AO3604" i="79"/>
  <c r="AO3605" i="79"/>
  <c r="AO3606" i="79"/>
  <c r="AO3607" i="79"/>
  <c r="AO3608" i="79"/>
  <c r="AO3609" i="79"/>
  <c r="AO3610" i="79"/>
  <c r="AO3611" i="79"/>
  <c r="AO3612" i="79"/>
  <c r="AO3613" i="79"/>
  <c r="AO3614" i="79"/>
  <c r="AO3615" i="79"/>
  <c r="AO3616" i="79"/>
  <c r="AO3617" i="79"/>
  <c r="AO3618" i="79"/>
  <c r="AO3619" i="79"/>
  <c r="AO3620" i="79"/>
  <c r="AO3621" i="79"/>
  <c r="AO3622" i="79"/>
  <c r="AO3623" i="79"/>
  <c r="AO3624" i="79"/>
  <c r="AO3625" i="79"/>
  <c r="AO3626" i="79"/>
  <c r="AO3627" i="79"/>
  <c r="AO3628" i="79"/>
  <c r="AO3629" i="79"/>
  <c r="AO3630" i="79"/>
  <c r="AO3631" i="79"/>
  <c r="AO3632" i="79"/>
  <c r="AO3633" i="79"/>
  <c r="AO3634" i="79"/>
  <c r="AO3635" i="79"/>
  <c r="AO3636" i="79"/>
  <c r="AO3637" i="79"/>
  <c r="AO3638" i="79"/>
  <c r="AO3639" i="79"/>
  <c r="AO3640" i="79"/>
  <c r="AO3641" i="79"/>
  <c r="AO3642" i="79"/>
  <c r="AO3643" i="79"/>
  <c r="AO3644" i="79"/>
  <c r="AO3645" i="79"/>
  <c r="AO3646" i="79"/>
  <c r="AO3647" i="79"/>
  <c r="AO3648" i="79"/>
  <c r="AO3649" i="79"/>
  <c r="AO3650" i="79"/>
  <c r="AO3651" i="79"/>
  <c r="AO3652" i="79"/>
  <c r="AO3653" i="79"/>
  <c r="AO3654" i="79"/>
  <c r="AO3655" i="79"/>
  <c r="AO3656" i="79"/>
  <c r="AO3657" i="79"/>
  <c r="AO3658" i="79"/>
  <c r="AO3659" i="79"/>
  <c r="AO3660" i="79"/>
  <c r="AO3661" i="79"/>
  <c r="AO3662" i="79"/>
  <c r="AO3663" i="79"/>
  <c r="AO3664" i="79"/>
  <c r="AO3665" i="79"/>
  <c r="AO3666" i="79"/>
  <c r="AO3667" i="79"/>
  <c r="AO3668" i="79"/>
  <c r="AO3669" i="79"/>
  <c r="AO3670" i="79"/>
  <c r="AO3671" i="79"/>
  <c r="AO3672" i="79"/>
  <c r="AO3673" i="79"/>
  <c r="AO3674" i="79"/>
  <c r="AO3675" i="79"/>
  <c r="AO3676" i="79"/>
  <c r="AO3677" i="79"/>
  <c r="AO3678" i="79"/>
  <c r="AO3679" i="79"/>
  <c r="AO3680" i="79"/>
  <c r="AO3681" i="79"/>
  <c r="AO3682" i="79"/>
  <c r="AO3683" i="79"/>
  <c r="AO3684" i="79"/>
  <c r="AO3685" i="79"/>
  <c r="AO3686" i="79"/>
  <c r="AO3687" i="79"/>
  <c r="AO3688" i="79"/>
  <c r="AO3689" i="79"/>
  <c r="AO3690" i="79"/>
  <c r="AO3691" i="79"/>
  <c r="AO3692" i="79"/>
  <c r="AO3693" i="79"/>
  <c r="AO3694" i="79"/>
  <c r="AO3695" i="79"/>
  <c r="AO3696" i="79"/>
  <c r="AO3697" i="79"/>
  <c r="AO3698" i="79"/>
  <c r="AO3699" i="79"/>
  <c r="AO3700" i="79"/>
  <c r="AO3701" i="79"/>
  <c r="AO3702" i="79"/>
  <c r="AO3703" i="79"/>
  <c r="AO3704" i="79"/>
  <c r="AO3705" i="79"/>
  <c r="AO3706" i="79"/>
  <c r="AO3707" i="79"/>
  <c r="AO3708" i="79"/>
  <c r="AO3709" i="79"/>
  <c r="AO3710" i="79"/>
  <c r="AO3711" i="79"/>
  <c r="AO3712" i="79"/>
  <c r="AO3713" i="79"/>
  <c r="AO3714" i="79"/>
  <c r="AO3715" i="79"/>
  <c r="AO3716" i="79"/>
  <c r="AO3717" i="79"/>
  <c r="AO3718" i="79"/>
  <c r="AO3719" i="79"/>
  <c r="AO3720" i="79"/>
  <c r="AO3721" i="79"/>
  <c r="AO3722" i="79"/>
  <c r="AO3723" i="79"/>
  <c r="AO3724" i="79"/>
  <c r="AO3725" i="79"/>
  <c r="AO3726" i="79"/>
  <c r="AO3727" i="79"/>
  <c r="AO3728" i="79"/>
  <c r="AO3729" i="79"/>
  <c r="AO3730" i="79"/>
  <c r="AO3731" i="79"/>
  <c r="AO3732" i="79"/>
  <c r="AO3733" i="79"/>
  <c r="AO3734" i="79"/>
  <c r="AO3735" i="79"/>
  <c r="AO3736" i="79"/>
  <c r="AO3737" i="79"/>
  <c r="AO3738" i="79"/>
  <c r="AO3739" i="79"/>
  <c r="AO3740" i="79"/>
  <c r="AO3741" i="79"/>
  <c r="AO3742" i="79"/>
  <c r="AO3743" i="79"/>
  <c r="AO3744" i="79"/>
  <c r="AO3745" i="79"/>
  <c r="AO3746" i="79"/>
  <c r="AO3747" i="79"/>
  <c r="AO3748" i="79"/>
  <c r="AO3749" i="79"/>
  <c r="AO3750" i="79"/>
  <c r="AO3751" i="79"/>
  <c r="AO3752" i="79"/>
  <c r="AO3753" i="79"/>
  <c r="AO3754" i="79"/>
  <c r="AO3755" i="79"/>
  <c r="AO3756" i="79"/>
  <c r="AO3757" i="79"/>
  <c r="AO3758" i="79"/>
  <c r="AO3759" i="79"/>
  <c r="AO3760" i="79"/>
  <c r="AO3761" i="79"/>
  <c r="AO3762" i="79"/>
  <c r="AO3763" i="79"/>
  <c r="AO3764" i="79"/>
  <c r="AO3765" i="79"/>
  <c r="AO3766" i="79"/>
  <c r="AO3767" i="79"/>
  <c r="AO3768" i="79"/>
  <c r="AO3769" i="79"/>
  <c r="AO3770" i="79"/>
  <c r="AO3771" i="79"/>
  <c r="AO3772" i="79"/>
  <c r="AO3773" i="79"/>
  <c r="AO3774" i="79"/>
  <c r="AO3775" i="79"/>
  <c r="AO3776" i="79"/>
  <c r="AO3777" i="79"/>
  <c r="AO3778" i="79"/>
  <c r="AO3779" i="79"/>
  <c r="AO3780" i="79"/>
  <c r="AO3781" i="79"/>
  <c r="AO3782" i="79"/>
  <c r="AO3783" i="79"/>
  <c r="AO3784" i="79"/>
  <c r="AO3785" i="79"/>
  <c r="AO3786" i="79"/>
  <c r="AO3787" i="79"/>
  <c r="AO3788" i="79"/>
  <c r="AO3789" i="79"/>
  <c r="AO3790" i="79"/>
  <c r="AO3791" i="79"/>
  <c r="AO3792" i="79"/>
  <c r="AO3793" i="79"/>
  <c r="AO3794" i="79"/>
  <c r="AO3795" i="79"/>
  <c r="AO3796" i="79"/>
  <c r="AO3797" i="79"/>
  <c r="AO3798" i="79"/>
  <c r="AO3799" i="79"/>
  <c r="AO3800" i="79"/>
  <c r="AO3801" i="79"/>
  <c r="AO3802" i="79"/>
  <c r="AO3803" i="79"/>
  <c r="AO3804" i="79"/>
  <c r="AO3805" i="79"/>
  <c r="AO3806" i="79"/>
  <c r="AO3807" i="79"/>
  <c r="AO3808" i="79"/>
  <c r="AO3809" i="79"/>
  <c r="AO3810" i="79"/>
  <c r="AO3811" i="79"/>
  <c r="AO3812" i="79"/>
  <c r="AO3813" i="79"/>
  <c r="AO3814" i="79"/>
  <c r="AO3815" i="79"/>
  <c r="AO3816" i="79"/>
  <c r="AO3817" i="79"/>
  <c r="AO3818" i="79"/>
  <c r="AO3819" i="79"/>
  <c r="AO3820" i="79"/>
  <c r="AO3821" i="79"/>
  <c r="AO3822" i="79"/>
  <c r="AO3823" i="79"/>
  <c r="AO3824" i="79"/>
  <c r="AO3825" i="79"/>
  <c r="AO3826" i="79"/>
  <c r="AO3827" i="79"/>
  <c r="AO3828" i="79"/>
  <c r="AO3829" i="79"/>
  <c r="AO3830" i="79"/>
  <c r="AO3831" i="79"/>
  <c r="AO3832" i="79"/>
  <c r="AO3833" i="79"/>
  <c r="AO3834" i="79"/>
  <c r="AO3835" i="79"/>
  <c r="AO3836" i="79"/>
  <c r="AO3837" i="79"/>
  <c r="AO3838" i="79"/>
  <c r="AO3839" i="79"/>
  <c r="AO3840" i="79"/>
  <c r="AO3841" i="79"/>
  <c r="AO3842" i="79"/>
  <c r="AO3843" i="79"/>
  <c r="AO3844" i="79"/>
  <c r="AO3845" i="79"/>
  <c r="AO3846" i="79"/>
  <c r="AO3847" i="79"/>
  <c r="AO3848" i="79"/>
  <c r="AO3849" i="79"/>
  <c r="AO3850" i="79"/>
  <c r="AO3851" i="79"/>
  <c r="AO3852" i="79"/>
  <c r="AO3853" i="79"/>
  <c r="AO3854" i="79"/>
  <c r="AO3855" i="79"/>
  <c r="AO3856" i="79"/>
  <c r="AO3857" i="79"/>
  <c r="AO3858" i="79"/>
  <c r="AO3859" i="79"/>
  <c r="AO3860" i="79"/>
  <c r="AO3861" i="79"/>
  <c r="AO3862" i="79"/>
  <c r="AO3863" i="79"/>
  <c r="AO3864" i="79"/>
  <c r="AO3865" i="79"/>
  <c r="AO3866" i="79"/>
  <c r="AO3867" i="79"/>
  <c r="AO3868" i="79"/>
  <c r="AO3869" i="79"/>
  <c r="AO3870" i="79"/>
  <c r="AO3871" i="79"/>
  <c r="AO3872" i="79"/>
  <c r="AO3873" i="79"/>
  <c r="AO3874" i="79"/>
  <c r="AO3875" i="79"/>
  <c r="AO3876" i="79"/>
  <c r="AO3877" i="79"/>
  <c r="AO3878" i="79"/>
  <c r="AO3879" i="79"/>
  <c r="AO3880" i="79"/>
  <c r="AO3881" i="79"/>
  <c r="AO3882" i="79"/>
  <c r="AO3883" i="79"/>
  <c r="AO3884" i="79"/>
  <c r="AO3885" i="79"/>
  <c r="AO3886" i="79"/>
  <c r="AO3887" i="79"/>
  <c r="AO3888" i="79"/>
  <c r="AO3889" i="79"/>
  <c r="AO3890" i="79"/>
  <c r="AO3891" i="79"/>
  <c r="AO3892" i="79"/>
  <c r="AO3893" i="79"/>
  <c r="AO3894" i="79"/>
  <c r="AO3895" i="79"/>
  <c r="AO3896" i="79"/>
  <c r="AO3897" i="79"/>
  <c r="AO3898" i="79"/>
  <c r="AO3899" i="79"/>
  <c r="AO3900" i="79"/>
  <c r="AO3901" i="79"/>
  <c r="AO3902" i="79"/>
  <c r="AO3903" i="79"/>
  <c r="AO3904" i="79"/>
  <c r="AO3905" i="79"/>
  <c r="AO3906" i="79"/>
  <c r="AO3907" i="79"/>
  <c r="AO3908" i="79"/>
  <c r="AO3909" i="79"/>
  <c r="AO3910" i="79"/>
  <c r="AO3911" i="79"/>
  <c r="AO3912" i="79"/>
  <c r="AO3913" i="79"/>
  <c r="AO3914" i="79"/>
  <c r="AO3915" i="79"/>
  <c r="AO3916" i="79"/>
  <c r="AO3917" i="79"/>
  <c r="AO3918" i="79"/>
  <c r="AO3919" i="79"/>
  <c r="AO3920" i="79"/>
  <c r="AO3921" i="79"/>
  <c r="AO3922" i="79"/>
  <c r="AO3923" i="79"/>
  <c r="AO3924" i="79"/>
  <c r="AO3925" i="79"/>
  <c r="AO3926" i="79"/>
  <c r="AO3927" i="79"/>
  <c r="AO3928" i="79"/>
  <c r="AO3929" i="79"/>
  <c r="AO3930" i="79"/>
  <c r="AO3931" i="79"/>
  <c r="AO3932" i="79"/>
  <c r="AO3933" i="79"/>
  <c r="AO3934" i="79"/>
  <c r="AO3935" i="79"/>
  <c r="AO3936" i="79"/>
  <c r="AO3937" i="79"/>
  <c r="AO3938" i="79"/>
  <c r="AO3939" i="79"/>
  <c r="AO3940" i="79"/>
  <c r="AO3941" i="79"/>
  <c r="AO3942" i="79"/>
  <c r="AO3943" i="79"/>
  <c r="AO3944" i="79"/>
  <c r="AO3945" i="79"/>
  <c r="AO3946" i="79"/>
  <c r="AO3947" i="79"/>
  <c r="AO3948" i="79"/>
  <c r="AO3949" i="79"/>
  <c r="AO3950" i="79"/>
  <c r="AO3951" i="79"/>
  <c r="AO3952" i="79"/>
  <c r="AO3953" i="79"/>
  <c r="AO3954" i="79"/>
  <c r="AO3955" i="79"/>
  <c r="AO3956" i="79"/>
  <c r="AO3957" i="79"/>
  <c r="AO3958" i="79"/>
  <c r="AO3959" i="79"/>
  <c r="AO3960" i="79"/>
  <c r="AO3961" i="79"/>
  <c r="AO3962" i="79"/>
  <c r="AO3963" i="79"/>
  <c r="AO3964" i="79"/>
  <c r="AO3965" i="79"/>
  <c r="AO3966" i="79"/>
  <c r="AO3967" i="79"/>
  <c r="AO3968" i="79"/>
  <c r="AO3969" i="79"/>
  <c r="AO3970" i="79"/>
  <c r="AO3971" i="79"/>
  <c r="AO3972" i="79"/>
  <c r="AO3973" i="79"/>
  <c r="AO3974" i="79"/>
  <c r="AO3975" i="79"/>
  <c r="AO3976" i="79"/>
  <c r="AO3977" i="79"/>
  <c r="AO3978" i="79"/>
  <c r="AO3979" i="79"/>
  <c r="AO3980" i="79"/>
  <c r="AO3981" i="79"/>
  <c r="AO3982" i="79"/>
  <c r="AO3983" i="79"/>
  <c r="AO3984" i="79"/>
  <c r="AO3985" i="79"/>
  <c r="AO3986" i="79"/>
  <c r="AO3987" i="79"/>
  <c r="AO3988" i="79"/>
  <c r="AO3989" i="79"/>
  <c r="AO3990" i="79"/>
  <c r="AO3991" i="79"/>
  <c r="AO3992" i="79"/>
  <c r="AO3993" i="79"/>
  <c r="AO3994" i="79"/>
  <c r="AO3995" i="79"/>
  <c r="AO3996" i="79"/>
  <c r="AO3997" i="79"/>
  <c r="AO3998" i="79"/>
  <c r="AO3999" i="79"/>
  <c r="AO4000" i="79"/>
  <c r="AO4001" i="79"/>
  <c r="AO4002" i="79"/>
  <c r="AO4003" i="79"/>
  <c r="AO4004" i="79"/>
  <c r="AO4005" i="79"/>
  <c r="AO4006" i="79"/>
  <c r="AO4007" i="79"/>
  <c r="AO4008" i="79"/>
  <c r="AO4009" i="79"/>
  <c r="AO4010" i="79"/>
  <c r="AO4011" i="79"/>
  <c r="AO4012" i="79"/>
  <c r="AO4013" i="79"/>
  <c r="AO4014" i="79"/>
  <c r="AO4015" i="79"/>
  <c r="AO4016" i="79"/>
  <c r="AO4017" i="79"/>
  <c r="AO4018" i="79"/>
  <c r="AO4019" i="79"/>
  <c r="AO4020" i="79"/>
  <c r="AO4021" i="79"/>
  <c r="AO4022" i="79"/>
  <c r="AO4023" i="79"/>
  <c r="AO4024" i="79"/>
  <c r="AO4025" i="79"/>
  <c r="AO4026" i="79"/>
  <c r="AO4027" i="79"/>
  <c r="AO4028" i="79"/>
  <c r="AO4029" i="79"/>
  <c r="AO4030" i="79"/>
  <c r="AO4031" i="79"/>
  <c r="AO4032" i="79"/>
  <c r="AO4033" i="79"/>
  <c r="AO4034" i="79"/>
  <c r="AO4035" i="79"/>
  <c r="AO4036" i="79"/>
  <c r="AO4037" i="79"/>
  <c r="AO4038" i="79"/>
  <c r="AO4039" i="79"/>
  <c r="AO4040" i="79"/>
  <c r="AO4041" i="79"/>
  <c r="AO4042" i="79"/>
  <c r="AO4043" i="79"/>
  <c r="AO4044" i="79"/>
  <c r="AO4045" i="79"/>
  <c r="AO4046" i="79"/>
  <c r="AO4047" i="79"/>
  <c r="AO4048" i="79"/>
  <c r="AO4049" i="79"/>
  <c r="AO4050" i="79"/>
  <c r="AO4051" i="79"/>
  <c r="AO4052" i="79"/>
  <c r="AO4053" i="79"/>
  <c r="AO4054" i="79"/>
  <c r="AO4055" i="79"/>
  <c r="AO4056" i="79"/>
  <c r="AO4057" i="79"/>
  <c r="AO4058" i="79"/>
  <c r="AO4059" i="79"/>
  <c r="AO4060" i="79"/>
  <c r="AO4061" i="79"/>
  <c r="AO4062" i="79"/>
  <c r="AO4063" i="79"/>
  <c r="AO4064" i="79"/>
  <c r="AO4065" i="79"/>
  <c r="AO4066" i="79"/>
  <c r="AO4067" i="79"/>
  <c r="AO4068" i="79"/>
  <c r="AO4069" i="79"/>
  <c r="AO4070" i="79"/>
  <c r="AO4071" i="79"/>
  <c r="AO4072" i="79"/>
  <c r="AO4073" i="79"/>
  <c r="AO4074" i="79"/>
  <c r="AO4075" i="79"/>
  <c r="AO4076" i="79"/>
  <c r="AO4077" i="79"/>
  <c r="AO4078" i="79"/>
  <c r="AO4079" i="79"/>
  <c r="AO4080" i="79"/>
  <c r="AO4081" i="79"/>
  <c r="AO4082" i="79"/>
  <c r="AO4083" i="79"/>
  <c r="AO4084" i="79"/>
  <c r="AO4085" i="79"/>
  <c r="AO4086" i="79"/>
  <c r="AO4087" i="79"/>
  <c r="AO4088" i="79"/>
  <c r="AO4089" i="79"/>
  <c r="AO4090" i="79"/>
  <c r="AO4091" i="79"/>
  <c r="AO4092" i="79"/>
  <c r="AO4093" i="79"/>
  <c r="AO4094" i="79"/>
  <c r="AO4095" i="79"/>
  <c r="AO4096" i="79"/>
  <c r="AO4097" i="79"/>
  <c r="AO4098" i="79"/>
  <c r="AO4099" i="79"/>
  <c r="AO4100" i="79"/>
  <c r="AO4101" i="79"/>
  <c r="AO4102" i="79"/>
  <c r="AO4103" i="79"/>
  <c r="AO4104" i="79"/>
  <c r="AO4105" i="79"/>
  <c r="AO4106" i="79"/>
  <c r="AO4107" i="79"/>
  <c r="AO4108" i="79"/>
  <c r="AO4109" i="79"/>
  <c r="AO4110" i="79"/>
  <c r="AO4111" i="79"/>
  <c r="AO4112" i="79"/>
  <c r="AO4113" i="79"/>
  <c r="AO4114" i="79"/>
  <c r="AO4115" i="79"/>
  <c r="AO4116" i="79"/>
  <c r="AO4117" i="79"/>
  <c r="AO4118" i="79"/>
  <c r="AO4119" i="79"/>
  <c r="AO4120" i="79"/>
  <c r="AO4121" i="79"/>
  <c r="AO4122" i="79"/>
  <c r="AO4123" i="79"/>
  <c r="AO4124" i="79"/>
  <c r="AO4125" i="79"/>
  <c r="AO4126" i="79"/>
  <c r="AO4127" i="79"/>
  <c r="AO4128" i="79"/>
  <c r="AO4129" i="79"/>
  <c r="AO4130" i="79"/>
  <c r="AO4131" i="79"/>
  <c r="AO4132" i="79"/>
  <c r="AO4133" i="79"/>
  <c r="AO4134" i="79"/>
  <c r="AO4135" i="79"/>
  <c r="AO4136" i="79"/>
  <c r="AO4137" i="79"/>
  <c r="AO4138" i="79"/>
  <c r="AO4139" i="79"/>
  <c r="AO4140" i="79"/>
  <c r="AO4141" i="79"/>
  <c r="AO4142" i="79"/>
  <c r="AO4143" i="79"/>
  <c r="AO4144" i="79"/>
  <c r="AO4145" i="79"/>
  <c r="AO4146" i="79"/>
  <c r="AO4147" i="79"/>
  <c r="AO4148" i="79"/>
  <c r="AO4149" i="79"/>
  <c r="AO4150" i="79"/>
  <c r="AO4151" i="79"/>
  <c r="AO4152" i="79"/>
  <c r="AO4153" i="79"/>
  <c r="AO4154" i="79"/>
  <c r="AO4155" i="79"/>
  <c r="AO4156" i="79"/>
  <c r="AO4157" i="79"/>
  <c r="AO4158" i="79"/>
  <c r="AO4159" i="79"/>
  <c r="AO4160" i="79"/>
  <c r="AO4161" i="79"/>
  <c r="AO4162" i="79"/>
  <c r="AO4163" i="79"/>
  <c r="AO4164" i="79"/>
  <c r="AO4165" i="79"/>
  <c r="AO4166" i="79"/>
  <c r="AO4167" i="79"/>
  <c r="AO4168" i="79"/>
  <c r="AO4169" i="79"/>
  <c r="AO4170" i="79"/>
  <c r="AO4171" i="79"/>
  <c r="AO4172" i="79"/>
  <c r="AO4173" i="79"/>
  <c r="AO4174" i="79"/>
  <c r="AO4175" i="79"/>
  <c r="AO4176" i="79"/>
  <c r="AO4177" i="79"/>
  <c r="AO4178" i="79"/>
  <c r="AO4179" i="79"/>
  <c r="AO4180" i="79"/>
  <c r="AO4181" i="79"/>
  <c r="AO4182" i="79"/>
  <c r="AO4183" i="79"/>
  <c r="AO4184" i="79"/>
  <c r="AO4185" i="79"/>
  <c r="AO4186" i="79"/>
  <c r="AO4187" i="79"/>
  <c r="AO4188" i="79"/>
  <c r="AO4189" i="79"/>
  <c r="AO4190" i="79"/>
  <c r="AO4191" i="79"/>
  <c r="AO4192" i="79"/>
  <c r="AO4193" i="79"/>
  <c r="AO4194" i="79"/>
  <c r="AO4195" i="79"/>
  <c r="AO4196" i="79"/>
  <c r="AO4197" i="79"/>
  <c r="AO4198" i="79"/>
  <c r="AO4199" i="79"/>
  <c r="AO4200" i="79"/>
  <c r="AO4201" i="79"/>
  <c r="AO4202" i="79"/>
  <c r="AO4203" i="79"/>
  <c r="AO4204" i="79"/>
  <c r="AO4205" i="79"/>
  <c r="AO4206" i="79"/>
  <c r="AO4207" i="79"/>
  <c r="AO4208" i="79"/>
  <c r="AO4209" i="79"/>
  <c r="AO4210" i="79"/>
  <c r="AO4211" i="79"/>
  <c r="AO4212" i="79"/>
  <c r="AO4213" i="79"/>
  <c r="AO4214" i="79"/>
  <c r="AO4215" i="79"/>
  <c r="AO4216" i="79"/>
  <c r="AO4217" i="79"/>
  <c r="AO4218" i="79"/>
  <c r="AO4219" i="79"/>
  <c r="AO4220" i="79"/>
  <c r="AO4221" i="79"/>
  <c r="AO4222" i="79"/>
  <c r="AO4223" i="79"/>
  <c r="AO4224" i="79"/>
  <c r="AO4225" i="79"/>
  <c r="AO4226" i="79"/>
  <c r="AO4227" i="79"/>
  <c r="AO4228" i="79"/>
  <c r="AO4229" i="79"/>
  <c r="AO4230" i="79"/>
  <c r="AO4231" i="79"/>
  <c r="AO4232" i="79"/>
  <c r="AO4233" i="79"/>
  <c r="AO4234" i="79"/>
  <c r="AO4235" i="79"/>
  <c r="AO4236" i="79"/>
  <c r="AO4237" i="79"/>
  <c r="AO4238" i="79"/>
  <c r="AO4239" i="79"/>
  <c r="AO4240" i="79"/>
  <c r="AO4241" i="79"/>
  <c r="AO4242" i="79"/>
  <c r="AO4243" i="79"/>
  <c r="AO4244" i="79"/>
  <c r="AO4245" i="79"/>
  <c r="AO4246" i="79"/>
  <c r="AO4247" i="79"/>
  <c r="AO4248" i="79"/>
  <c r="AO4249" i="79"/>
  <c r="AO4250" i="79"/>
  <c r="AO4251" i="79"/>
  <c r="AO4252" i="79"/>
  <c r="AO4253" i="79"/>
  <c r="AO4254" i="79"/>
  <c r="AO4255" i="79"/>
  <c r="AO4256" i="79"/>
  <c r="AO4257" i="79"/>
  <c r="AO4258" i="79"/>
  <c r="AO4259" i="79"/>
  <c r="AO4260" i="79"/>
  <c r="AO4261" i="79"/>
  <c r="AO4262" i="79"/>
  <c r="AO4263" i="79"/>
  <c r="AO4264" i="79"/>
  <c r="AO4265" i="79"/>
  <c r="AO4266" i="79"/>
  <c r="AO4267" i="79"/>
  <c r="AO4268" i="79"/>
  <c r="AO4269" i="79"/>
  <c r="AO4270" i="79"/>
  <c r="AO4271" i="79"/>
  <c r="AO4272" i="79"/>
  <c r="AO4273" i="79"/>
  <c r="AO4274" i="79"/>
  <c r="AO4275" i="79"/>
  <c r="AO4276" i="79"/>
  <c r="AO4277" i="79"/>
  <c r="AO4278" i="79"/>
  <c r="AO4279" i="79"/>
  <c r="AO4280" i="79"/>
  <c r="AO4281" i="79"/>
  <c r="AO4282" i="79"/>
  <c r="AO4283" i="79"/>
  <c r="AO4284" i="79"/>
  <c r="AO4285" i="79"/>
  <c r="AO4286" i="79"/>
  <c r="AO4287" i="79"/>
  <c r="AO4288" i="79"/>
  <c r="AO4289" i="79"/>
  <c r="AO4290" i="79"/>
  <c r="AO4291" i="79"/>
  <c r="AO4292" i="79"/>
  <c r="AO4293" i="79"/>
  <c r="AO4294" i="79"/>
  <c r="AO4295" i="79"/>
  <c r="AO4296" i="79"/>
  <c r="AO4297" i="79"/>
  <c r="AO4298" i="79"/>
  <c r="AO4299" i="79"/>
  <c r="AO4300" i="79"/>
  <c r="AO4301" i="79"/>
  <c r="AO4302" i="79"/>
  <c r="AO4303" i="79"/>
  <c r="AO4304" i="79"/>
  <c r="AO4305" i="79"/>
  <c r="AO4306" i="79"/>
  <c r="AO4307" i="79"/>
  <c r="AO4308" i="79"/>
  <c r="AO4309" i="79"/>
  <c r="AO4310" i="79"/>
  <c r="AO4311" i="79"/>
  <c r="AO4312" i="79"/>
  <c r="AO4313" i="79"/>
  <c r="AO4314" i="79"/>
  <c r="AO4315" i="79"/>
  <c r="AO4316" i="79"/>
  <c r="AO4317" i="79"/>
  <c r="AO4318" i="79"/>
  <c r="AO4319" i="79"/>
  <c r="AO4320" i="79"/>
  <c r="AO4321" i="79"/>
  <c r="AO4322" i="79"/>
  <c r="AO4323" i="79"/>
  <c r="AO4324" i="79"/>
  <c r="AO4325" i="79"/>
  <c r="AO4326" i="79"/>
  <c r="AO4327" i="79"/>
  <c r="AO4328" i="79"/>
  <c r="AO4329" i="79"/>
  <c r="AO4330" i="79"/>
  <c r="AO4331" i="79"/>
  <c r="AO4332" i="79"/>
  <c r="AO4333" i="79"/>
  <c r="AO4334" i="79"/>
  <c r="AO4335" i="79"/>
  <c r="AO4336" i="79"/>
  <c r="AO4337" i="79"/>
  <c r="AO4338" i="79"/>
  <c r="AO4339" i="79"/>
  <c r="AO4340" i="79"/>
  <c r="AO4341" i="79"/>
  <c r="AO4342" i="79"/>
  <c r="AO4343" i="79"/>
  <c r="AO4344" i="79"/>
  <c r="AO4345" i="79"/>
  <c r="AO4346" i="79"/>
  <c r="AO4347" i="79"/>
  <c r="AO4348" i="79"/>
  <c r="AO4349" i="79"/>
  <c r="AO4350" i="79"/>
  <c r="AO4351" i="79"/>
  <c r="AO4352" i="79"/>
  <c r="AO4353" i="79"/>
  <c r="AO4354" i="79"/>
  <c r="AO4355" i="79"/>
  <c r="AO4356" i="79"/>
  <c r="AO4357" i="79"/>
  <c r="AO4358" i="79"/>
  <c r="AO4359" i="79"/>
  <c r="AO4360" i="79"/>
  <c r="AO4361" i="79"/>
  <c r="AO4362" i="79"/>
  <c r="AO4363" i="79"/>
  <c r="AO4364" i="79"/>
  <c r="AO4365" i="79"/>
  <c r="AO4366" i="79"/>
  <c r="AO4367" i="79"/>
  <c r="AO4368" i="79"/>
  <c r="AO4369" i="79"/>
  <c r="AO4370" i="79"/>
  <c r="AO4371" i="79"/>
  <c r="AO4372" i="79"/>
  <c r="AO4373" i="79"/>
  <c r="AO4374" i="79"/>
  <c r="AO4375" i="79"/>
  <c r="AO4376" i="79"/>
  <c r="AO4377" i="79"/>
  <c r="AO4378" i="79"/>
  <c r="AO4379" i="79"/>
  <c r="AO4380" i="79"/>
  <c r="AO4381" i="79"/>
  <c r="AO4382" i="79"/>
  <c r="AO4383" i="79"/>
  <c r="AO4384" i="79"/>
  <c r="AO4385" i="79"/>
  <c r="AO4386" i="79"/>
  <c r="AO4387" i="79"/>
  <c r="AO4388" i="79"/>
  <c r="AO4389" i="79"/>
  <c r="AO4390" i="79"/>
  <c r="AO4391" i="79"/>
  <c r="AO4392" i="79"/>
  <c r="AO4393" i="79"/>
  <c r="AO4394" i="79"/>
  <c r="AO4395" i="79"/>
  <c r="AO4396" i="79"/>
  <c r="AO4397" i="79"/>
  <c r="AO4398" i="79"/>
  <c r="AO4399" i="79"/>
  <c r="AO4400" i="79"/>
  <c r="AO4401" i="79"/>
  <c r="AO4402" i="79"/>
  <c r="AO4403" i="79"/>
  <c r="AO4404" i="79"/>
  <c r="AO4405" i="79"/>
  <c r="AO4406" i="79"/>
  <c r="AO4407" i="79"/>
  <c r="AO4408" i="79"/>
  <c r="AO4409" i="79"/>
  <c r="AO4410" i="79"/>
  <c r="AO4411" i="79"/>
  <c r="AO4412" i="79"/>
  <c r="AO4413" i="79"/>
  <c r="AO4414" i="79"/>
  <c r="AO4415" i="79"/>
  <c r="AO4416" i="79"/>
  <c r="AO4417" i="79"/>
  <c r="AO4418" i="79"/>
  <c r="AO4419" i="79"/>
  <c r="AO4420" i="79"/>
  <c r="AO4421" i="79"/>
  <c r="AO4422" i="79"/>
  <c r="AO4423" i="79"/>
  <c r="AO4424" i="79"/>
  <c r="AO4425" i="79"/>
  <c r="AO4426" i="79"/>
  <c r="AO4427" i="79"/>
  <c r="AO4428" i="79"/>
  <c r="AO4429" i="79"/>
  <c r="AO4430" i="79"/>
  <c r="AO4431" i="79"/>
  <c r="AO4432" i="79"/>
  <c r="AO4433" i="79"/>
  <c r="AO4434" i="79"/>
  <c r="AO4435" i="79"/>
  <c r="AO4436" i="79"/>
  <c r="AO4437" i="79"/>
  <c r="AO4438" i="79"/>
  <c r="AO4439" i="79"/>
  <c r="AO4440" i="79"/>
  <c r="AO4441" i="79"/>
  <c r="AO4442" i="79"/>
  <c r="AO4443" i="79"/>
  <c r="AO4444" i="79"/>
  <c r="AO4445" i="79"/>
  <c r="AO4446" i="79"/>
  <c r="AO4447" i="79"/>
  <c r="AO4448" i="79"/>
  <c r="AO4449" i="79"/>
  <c r="AO4450" i="79"/>
  <c r="AO4451" i="79"/>
  <c r="AO4452" i="79"/>
  <c r="AO4453" i="79"/>
  <c r="AO4454" i="79"/>
  <c r="AO4455" i="79"/>
  <c r="AO4456" i="79"/>
  <c r="AO4457" i="79"/>
  <c r="AO4458" i="79"/>
  <c r="AO4459" i="79"/>
  <c r="AO4460" i="79"/>
  <c r="AO4461" i="79"/>
  <c r="AO4462" i="79"/>
  <c r="AO4463" i="79"/>
  <c r="AO4464" i="79"/>
  <c r="AO4465" i="79"/>
  <c r="AO4466" i="79"/>
  <c r="AO4467" i="79"/>
  <c r="AO4468" i="79"/>
  <c r="AO4469" i="79"/>
  <c r="AO4470" i="79"/>
  <c r="AO4471" i="79"/>
  <c r="AO4472" i="79"/>
  <c r="AO4473" i="79"/>
  <c r="AO4474" i="79"/>
  <c r="AO4475" i="79"/>
  <c r="AO4476" i="79"/>
  <c r="AO4477" i="79"/>
  <c r="AO4478" i="79"/>
  <c r="AO4479" i="79"/>
  <c r="AO4480" i="79"/>
  <c r="AO4481" i="79"/>
  <c r="AO4482" i="79"/>
  <c r="AO4483" i="79"/>
  <c r="AO4484" i="79"/>
  <c r="AO4485" i="79"/>
  <c r="AO4486" i="79"/>
  <c r="AO4487" i="79"/>
  <c r="AO4488" i="79"/>
  <c r="AO4489" i="79"/>
  <c r="AO4490" i="79"/>
  <c r="AO4491" i="79"/>
  <c r="AO4492" i="79"/>
  <c r="AO4493" i="79"/>
  <c r="AO4494" i="79"/>
  <c r="AO4495" i="79"/>
  <c r="AO4496" i="79"/>
  <c r="AO4497" i="79"/>
  <c r="AO4498" i="79"/>
  <c r="AO4499" i="79"/>
  <c r="AO4500" i="79"/>
  <c r="AO4501" i="79"/>
  <c r="AO4502" i="79"/>
  <c r="AO4503" i="79"/>
  <c r="AO4504" i="79"/>
  <c r="AO4505" i="79"/>
  <c r="AO4506" i="79"/>
  <c r="AO4507" i="79"/>
  <c r="AO4508" i="79"/>
  <c r="AO4509" i="79"/>
  <c r="AO4510" i="79"/>
  <c r="AO4511" i="79"/>
  <c r="AO4512" i="79"/>
  <c r="AO4513" i="79"/>
  <c r="AO4514" i="79"/>
  <c r="AO4515" i="79"/>
  <c r="AO4516" i="79"/>
  <c r="AO4517" i="79"/>
  <c r="AO4518" i="79"/>
  <c r="AO4519" i="79"/>
  <c r="AO4520" i="79"/>
  <c r="AO4521" i="79"/>
  <c r="AO4522" i="79"/>
  <c r="AO4523" i="79"/>
  <c r="AO4524" i="79"/>
  <c r="AO4525" i="79"/>
  <c r="AO4526" i="79"/>
  <c r="AO4527" i="79"/>
  <c r="AO4528" i="79"/>
  <c r="AO4529" i="79"/>
  <c r="AO4530" i="79"/>
  <c r="AO4531" i="79"/>
  <c r="AO4532" i="79"/>
  <c r="AO4533" i="79"/>
  <c r="AO4534" i="79"/>
  <c r="AO4535" i="79"/>
  <c r="AO4536" i="79"/>
  <c r="AO4537" i="79"/>
  <c r="AO4538" i="79"/>
  <c r="AO4539" i="79"/>
  <c r="AO4540" i="79"/>
  <c r="AO4541" i="79"/>
  <c r="AO4542" i="79"/>
  <c r="AO4543" i="79"/>
  <c r="AO4544" i="79"/>
  <c r="AO4545" i="79"/>
  <c r="AO4546" i="79"/>
  <c r="AO4547" i="79"/>
  <c r="AO4548" i="79"/>
  <c r="AO4549" i="79"/>
  <c r="AO4550" i="79"/>
  <c r="AO4551" i="79"/>
  <c r="AO4552" i="79"/>
  <c r="AO4553" i="79"/>
  <c r="AO4554" i="79"/>
  <c r="AO4555" i="79"/>
  <c r="AO4556" i="79"/>
  <c r="AO4557" i="79"/>
  <c r="AO4558" i="79"/>
  <c r="AO4559" i="79"/>
  <c r="AO4560" i="79"/>
  <c r="AO4561" i="79"/>
  <c r="AO4562" i="79"/>
  <c r="AO4563" i="79"/>
  <c r="AO4564" i="79"/>
  <c r="AO4565" i="79"/>
  <c r="AO4566" i="79"/>
  <c r="AO4567" i="79"/>
  <c r="AO4568" i="79"/>
  <c r="AO4569" i="79"/>
  <c r="AO4570" i="79"/>
  <c r="AO4571" i="79"/>
  <c r="AO4572" i="79"/>
  <c r="AO4573" i="79"/>
  <c r="AO4574" i="79"/>
  <c r="AO4575" i="79"/>
  <c r="AO4576" i="79"/>
  <c r="AO4577" i="79"/>
  <c r="AO4578" i="79"/>
  <c r="AO4579" i="79"/>
  <c r="AO4580" i="79"/>
  <c r="AO4581" i="79"/>
  <c r="AO4582" i="79"/>
  <c r="AO4583" i="79"/>
  <c r="AO4584" i="79"/>
  <c r="AO4585" i="79"/>
  <c r="AO4586" i="79"/>
  <c r="AO4587" i="79"/>
  <c r="AO4588" i="79"/>
  <c r="AO4589" i="79"/>
  <c r="AO4590" i="79"/>
  <c r="AO4591" i="79"/>
  <c r="AO4592" i="79"/>
  <c r="AO4593" i="79"/>
  <c r="AO4594" i="79"/>
  <c r="AO4595" i="79"/>
  <c r="AO4596" i="79"/>
  <c r="AO4597" i="79"/>
  <c r="AO4598" i="79"/>
  <c r="AO4599" i="79"/>
  <c r="AO4600" i="79"/>
  <c r="AO4601" i="79"/>
  <c r="AO4602" i="79"/>
  <c r="AO4603" i="79"/>
  <c r="AO4604" i="79"/>
  <c r="AO4605" i="79"/>
  <c r="AO4606" i="79"/>
  <c r="AO4607" i="79"/>
  <c r="AO4608" i="79"/>
  <c r="AO4609" i="79"/>
  <c r="AO4610" i="79"/>
  <c r="AO4611" i="79"/>
  <c r="AO4612" i="79"/>
  <c r="AO4613" i="79"/>
  <c r="AO4614" i="79"/>
  <c r="AO4615" i="79"/>
  <c r="AO4616" i="79"/>
  <c r="AO4617" i="79"/>
  <c r="AO4618" i="79"/>
  <c r="AO4619" i="79"/>
  <c r="AO4620" i="79"/>
  <c r="AO4621" i="79"/>
  <c r="AO4622" i="79"/>
  <c r="AO4623" i="79"/>
  <c r="AO4624" i="79"/>
  <c r="AO4625" i="79"/>
  <c r="AO4626" i="79"/>
  <c r="AO4627" i="79"/>
  <c r="AO4628" i="79"/>
  <c r="AO4629" i="79"/>
  <c r="AO4630" i="79"/>
  <c r="AO4631" i="79"/>
  <c r="AO4632" i="79"/>
  <c r="AO4633" i="79"/>
  <c r="AO4634" i="79"/>
  <c r="AO4635" i="79"/>
  <c r="AO4636" i="79"/>
  <c r="AO4637" i="79"/>
  <c r="AO4638" i="79"/>
  <c r="AO4639" i="79"/>
  <c r="AO4640" i="79"/>
  <c r="AO4641" i="79"/>
  <c r="AO4642" i="79"/>
  <c r="AO4643" i="79"/>
  <c r="AO4644" i="79"/>
  <c r="AO4645" i="79"/>
  <c r="AO4646" i="79"/>
  <c r="AO4647" i="79"/>
  <c r="AO4648" i="79"/>
  <c r="AO4649" i="79"/>
  <c r="AO4650" i="79"/>
  <c r="AO4651" i="79"/>
  <c r="AO4652" i="79"/>
  <c r="AO4653" i="79"/>
  <c r="AO4654" i="79"/>
  <c r="AO4655" i="79"/>
  <c r="AO4656" i="79"/>
  <c r="AO4657" i="79"/>
  <c r="AO4658" i="79"/>
  <c r="AO4659" i="79"/>
  <c r="AO4660" i="79"/>
  <c r="AO4661" i="79"/>
  <c r="AO4662" i="79"/>
  <c r="AO4663" i="79"/>
  <c r="AO4664" i="79"/>
  <c r="AO4665" i="79"/>
  <c r="AO4666" i="79"/>
  <c r="AO4667" i="79"/>
  <c r="AO4668" i="79"/>
  <c r="AO4669" i="79"/>
  <c r="AO4670" i="79"/>
  <c r="AO4671" i="79"/>
  <c r="AO4672" i="79"/>
  <c r="AO4673" i="79"/>
  <c r="AO4674" i="79"/>
  <c r="AO4675" i="79"/>
  <c r="AO4676" i="79"/>
  <c r="AO4677" i="79"/>
  <c r="AO4678" i="79"/>
  <c r="AO4679" i="79"/>
  <c r="AO4680" i="79"/>
  <c r="AO4681" i="79"/>
  <c r="AO4682" i="79"/>
  <c r="AO4683" i="79"/>
  <c r="AO4684" i="79"/>
  <c r="AO4685" i="79"/>
  <c r="AO4686" i="79"/>
  <c r="AO4687" i="79"/>
  <c r="AO4688" i="79"/>
  <c r="AO4689" i="79"/>
  <c r="AO4690" i="79"/>
  <c r="AO4691" i="79"/>
  <c r="AO4692" i="79"/>
  <c r="AO4693" i="79"/>
  <c r="AO4694" i="79"/>
  <c r="AO4695" i="79"/>
  <c r="AO4696" i="79"/>
  <c r="AO4697" i="79"/>
  <c r="AO4698" i="79"/>
  <c r="AO4699" i="79"/>
  <c r="AO4700" i="79"/>
  <c r="AO4701" i="79"/>
  <c r="AO4702" i="79"/>
  <c r="AO4703" i="79"/>
  <c r="AO4704" i="79"/>
  <c r="AO4705" i="79"/>
  <c r="AO4706" i="79"/>
  <c r="AO4707" i="79"/>
  <c r="AO4708" i="79"/>
  <c r="AO4709" i="79"/>
  <c r="AO4710" i="79"/>
  <c r="AO4711" i="79"/>
  <c r="AO4712" i="79"/>
  <c r="AO4713" i="79"/>
  <c r="AO4714" i="79"/>
  <c r="AO4715" i="79"/>
  <c r="AO4716" i="79"/>
  <c r="AO4717" i="79"/>
  <c r="AO4718" i="79"/>
  <c r="AO4719" i="79"/>
  <c r="AO4720" i="79"/>
  <c r="AO4721" i="79"/>
  <c r="AO4722" i="79"/>
  <c r="AO4723" i="79"/>
  <c r="AO4724" i="79"/>
  <c r="AO4725" i="79"/>
  <c r="AO4726" i="79"/>
  <c r="AO4727" i="79"/>
  <c r="AO4728" i="79"/>
  <c r="AO4729" i="79"/>
  <c r="AO4730" i="79"/>
  <c r="AO4731" i="79"/>
  <c r="AO4732" i="79"/>
  <c r="AO4733" i="79"/>
  <c r="AO4734" i="79"/>
  <c r="AO4735" i="79"/>
  <c r="AO4736" i="79"/>
  <c r="AO4737" i="79"/>
  <c r="AO4738" i="79"/>
  <c r="AO4739" i="79"/>
  <c r="AO4740" i="79"/>
  <c r="AO4741" i="79"/>
  <c r="AO4742" i="79"/>
  <c r="AO4743" i="79"/>
  <c r="AO4744" i="79"/>
  <c r="AO4745" i="79"/>
  <c r="AO4746" i="79"/>
  <c r="AO4747" i="79"/>
  <c r="AO4748" i="79"/>
  <c r="AO4749" i="79"/>
  <c r="AO4750" i="79"/>
  <c r="AO4751" i="79"/>
  <c r="AO4752" i="79"/>
  <c r="AO4753" i="79"/>
  <c r="AO4754" i="79"/>
  <c r="AO4755" i="79"/>
  <c r="AO4756" i="79"/>
  <c r="AO4757" i="79"/>
  <c r="AO4758" i="79"/>
  <c r="AO4759" i="79"/>
  <c r="AO4760" i="79"/>
  <c r="AO4761" i="79"/>
  <c r="AO4762" i="79"/>
  <c r="AO4763" i="79"/>
  <c r="AO4764" i="79"/>
  <c r="AO4765" i="79"/>
  <c r="AO4766" i="79"/>
  <c r="AO4767" i="79"/>
  <c r="AO4768" i="79"/>
  <c r="AO4769" i="79"/>
  <c r="AO4770" i="79"/>
  <c r="AO4771" i="79"/>
  <c r="AO4772" i="79"/>
  <c r="AO4773" i="79"/>
  <c r="AO4774" i="79"/>
  <c r="AO4775" i="79"/>
  <c r="AO4776" i="79"/>
  <c r="AO4777" i="79"/>
  <c r="AO4778" i="79"/>
  <c r="AO4779" i="79"/>
  <c r="AO4780" i="79"/>
  <c r="AO4781" i="79"/>
  <c r="AO4782" i="79"/>
  <c r="AO4783" i="79"/>
  <c r="AO4784" i="79"/>
  <c r="AO4785" i="79"/>
  <c r="AO4786" i="79"/>
  <c r="AO4787" i="79"/>
  <c r="AO4788" i="79"/>
  <c r="AO4789" i="79"/>
  <c r="AO4790" i="79"/>
  <c r="AO4791" i="79"/>
  <c r="AO4792" i="79"/>
  <c r="AO4793" i="79"/>
  <c r="AO4794" i="79"/>
  <c r="AO4795" i="79"/>
  <c r="AO4796" i="79"/>
  <c r="AO4797" i="79"/>
  <c r="AO4798" i="79"/>
  <c r="AO4799" i="79"/>
  <c r="AO4800" i="79"/>
  <c r="AO4801" i="79"/>
  <c r="AO4802" i="79"/>
  <c r="AO4803" i="79"/>
  <c r="AO4804" i="79"/>
  <c r="AO4805" i="79"/>
  <c r="AO4806" i="79"/>
  <c r="AO4807" i="79"/>
  <c r="AO4808" i="79"/>
  <c r="AO4809" i="79"/>
  <c r="AO4810" i="79"/>
  <c r="AO4811" i="79"/>
  <c r="AO4812" i="79"/>
  <c r="AO4813" i="79"/>
  <c r="AO4814" i="79"/>
  <c r="AO4815" i="79"/>
  <c r="AO4816" i="79"/>
  <c r="AO4817" i="79"/>
  <c r="AO4818" i="79"/>
  <c r="AO4819" i="79"/>
  <c r="AO4820" i="79"/>
  <c r="AO4821" i="79"/>
  <c r="AO4822" i="79"/>
  <c r="AO4823" i="79"/>
  <c r="AO4824" i="79"/>
  <c r="AO4825" i="79"/>
  <c r="AO4826" i="79"/>
  <c r="AO4827" i="79"/>
  <c r="AO4828" i="79"/>
  <c r="AO4829" i="79"/>
  <c r="AO4830" i="79"/>
  <c r="AO4831" i="79"/>
  <c r="AO4832" i="79"/>
  <c r="AO4833" i="79"/>
  <c r="AO4834" i="79"/>
  <c r="AO4835" i="79"/>
  <c r="AO4836" i="79"/>
  <c r="AO4837" i="79"/>
  <c r="AO4838" i="79"/>
  <c r="AO4839" i="79"/>
  <c r="AO4840" i="79"/>
  <c r="AO4841" i="79"/>
  <c r="AO4842" i="79"/>
  <c r="AO4843" i="79"/>
  <c r="AO4844" i="79"/>
  <c r="AO4845" i="79"/>
  <c r="AO4846" i="79"/>
  <c r="AO4847" i="79"/>
  <c r="AO4848" i="79"/>
  <c r="AO4849" i="79"/>
  <c r="AO4850" i="79"/>
  <c r="AO4851" i="79"/>
  <c r="AO4852" i="79"/>
  <c r="AO4853" i="79"/>
  <c r="AO4854" i="79"/>
  <c r="AO4855" i="79"/>
  <c r="AO4856" i="79"/>
  <c r="AO4857" i="79"/>
  <c r="AO4858" i="79"/>
  <c r="AO4859" i="79"/>
  <c r="AO4860" i="79"/>
  <c r="AO4861" i="79"/>
  <c r="AO4862" i="79"/>
  <c r="AO4863" i="79"/>
  <c r="AO4864" i="79"/>
  <c r="AO4865" i="79"/>
  <c r="AO4866" i="79"/>
  <c r="AO4867" i="79"/>
  <c r="AO4868" i="79"/>
  <c r="AO4869" i="79"/>
  <c r="AO4870" i="79"/>
  <c r="AO4871" i="79"/>
  <c r="AO4872" i="79"/>
  <c r="AO4873" i="79"/>
  <c r="AO4874" i="79"/>
  <c r="AO4875" i="79"/>
  <c r="AO4876" i="79"/>
  <c r="AO4877" i="79"/>
  <c r="AO4878" i="79"/>
  <c r="AO4879" i="79"/>
  <c r="AO4880" i="79"/>
  <c r="AO4881" i="79"/>
  <c r="AO4882" i="79"/>
  <c r="AO4883" i="79"/>
  <c r="AO4884" i="79"/>
  <c r="AO4885" i="79"/>
  <c r="AO4886" i="79"/>
  <c r="AO4887" i="79"/>
  <c r="AO4888" i="79"/>
  <c r="AO4889" i="79"/>
  <c r="AO4890" i="79"/>
  <c r="AO4891" i="79"/>
  <c r="AO4892" i="79"/>
  <c r="AO4893" i="79"/>
  <c r="AO4894" i="79"/>
  <c r="AO4895" i="79"/>
  <c r="AO4896" i="79"/>
  <c r="AO4897" i="79"/>
  <c r="AO4898" i="79"/>
  <c r="AO4899" i="79"/>
  <c r="AO4900" i="79"/>
  <c r="AO4901" i="79"/>
  <c r="AO4902" i="79"/>
  <c r="AO4903" i="79"/>
  <c r="AO4904" i="79"/>
  <c r="AO4905" i="79"/>
  <c r="AO4906" i="79"/>
  <c r="AO4907" i="79"/>
  <c r="AO4908" i="79"/>
  <c r="AO4909" i="79"/>
  <c r="AO4910" i="79"/>
  <c r="AO4911" i="79"/>
  <c r="AO4912" i="79"/>
  <c r="AO4913" i="79"/>
  <c r="AO4914" i="79"/>
  <c r="AO4915" i="79"/>
  <c r="AO4916" i="79"/>
  <c r="AO4917" i="79"/>
  <c r="AO4918" i="79"/>
  <c r="AO4919" i="79"/>
  <c r="AO4920" i="79"/>
  <c r="AO4921" i="79"/>
  <c r="AO4922" i="79"/>
  <c r="AO4923" i="79"/>
  <c r="AO4924" i="79"/>
  <c r="AO4925" i="79"/>
  <c r="AO4926" i="79"/>
  <c r="AO4927" i="79"/>
  <c r="AO4928" i="79"/>
  <c r="AO4929" i="79"/>
  <c r="AO4930" i="79"/>
  <c r="AO4931" i="79"/>
  <c r="AO4932" i="79"/>
  <c r="AO4933" i="79"/>
  <c r="AO4934" i="79"/>
  <c r="AO4935" i="79"/>
  <c r="AO4936" i="79"/>
  <c r="AO4937" i="79"/>
  <c r="AO4938" i="79"/>
  <c r="AO4939" i="79"/>
  <c r="AO4940" i="79"/>
  <c r="AO4941" i="79"/>
  <c r="AO4942" i="79"/>
  <c r="AO4943" i="79"/>
  <c r="AO4944" i="79"/>
  <c r="AO4945" i="79"/>
  <c r="AO4946" i="79"/>
  <c r="AO4947" i="79"/>
  <c r="AO4948" i="79"/>
  <c r="AO4949" i="79"/>
  <c r="AO4950" i="79"/>
  <c r="AO4951" i="79"/>
  <c r="AO4952" i="79"/>
  <c r="AO4953" i="79"/>
  <c r="AO4954" i="79"/>
  <c r="AO4955" i="79"/>
  <c r="AO4956" i="79"/>
  <c r="AO4957" i="79"/>
  <c r="AO4958" i="79"/>
  <c r="AO4959" i="79"/>
  <c r="AO4960" i="79"/>
  <c r="AO4961" i="79"/>
  <c r="AO4962" i="79"/>
  <c r="AO4963" i="79"/>
  <c r="AO4964" i="79"/>
  <c r="AO4965" i="79"/>
  <c r="AO4966" i="79"/>
  <c r="AO4967" i="79"/>
  <c r="AO4968" i="79"/>
  <c r="AO4969" i="79"/>
  <c r="AO4970" i="79"/>
  <c r="AO4971" i="79"/>
  <c r="AO4972" i="79"/>
  <c r="AO4973" i="79"/>
  <c r="AO4974" i="79"/>
  <c r="AO4975" i="79"/>
  <c r="AO4976" i="79"/>
  <c r="AO4977" i="79"/>
  <c r="AO4978" i="79"/>
  <c r="AO4979" i="79"/>
  <c r="AO4980" i="79"/>
  <c r="AO4981" i="79"/>
  <c r="AO4982" i="79"/>
  <c r="AO4983" i="79"/>
  <c r="AO4984" i="79"/>
  <c r="AO4985" i="79"/>
  <c r="AO4986" i="79"/>
  <c r="AO4987" i="79"/>
  <c r="AO4988" i="79"/>
  <c r="AO4989" i="79"/>
  <c r="AO4990" i="79"/>
  <c r="AO4991" i="79"/>
  <c r="AO4992" i="79"/>
  <c r="AO4993" i="79"/>
  <c r="AO4994" i="79"/>
  <c r="AO4995" i="79"/>
  <c r="AO4996" i="79"/>
  <c r="AO4997" i="79"/>
  <c r="AO4998" i="79"/>
  <c r="AO4999" i="79"/>
  <c r="AO5000" i="79"/>
  <c r="AO5001" i="79"/>
  <c r="AO2" i="79"/>
  <c r="C48" i="79"/>
  <c r="K249" i="79"/>
  <c r="I214" i="79"/>
  <c r="J214" i="79"/>
  <c r="I215" i="79"/>
  <c r="J215" i="79"/>
  <c r="I216" i="79"/>
  <c r="J216" i="79"/>
  <c r="I217" i="79"/>
  <c r="J217" i="79"/>
  <c r="I218" i="79"/>
  <c r="J218" i="79"/>
  <c r="I219" i="79"/>
  <c r="J219" i="79"/>
  <c r="I220" i="79"/>
  <c r="J220" i="79"/>
  <c r="I221" i="79"/>
  <c r="J221" i="79"/>
  <c r="I222" i="79"/>
  <c r="J222" i="79"/>
  <c r="I223" i="79"/>
  <c r="J223" i="79"/>
  <c r="I224" i="79"/>
  <c r="J224" i="79"/>
  <c r="I225" i="79"/>
  <c r="J225" i="79"/>
  <c r="I226" i="79"/>
  <c r="J226" i="79"/>
  <c r="I227" i="79"/>
  <c r="J227" i="79"/>
  <c r="I228" i="79"/>
  <c r="J228" i="79"/>
  <c r="I229" i="79"/>
  <c r="J229" i="79"/>
  <c r="I230" i="79"/>
  <c r="J230" i="79"/>
  <c r="I231" i="79"/>
  <c r="J231" i="79"/>
  <c r="I232" i="79"/>
  <c r="J232" i="79"/>
  <c r="I233" i="79"/>
  <c r="J233" i="79"/>
  <c r="I234" i="79"/>
  <c r="J234" i="79"/>
  <c r="I235" i="79"/>
  <c r="J235" i="79"/>
  <c r="I236" i="79"/>
  <c r="J236" i="79"/>
  <c r="I237" i="79"/>
  <c r="J237" i="79"/>
  <c r="I238" i="79"/>
  <c r="J238" i="79"/>
  <c r="I239" i="79"/>
  <c r="J239" i="79"/>
  <c r="I240" i="79"/>
  <c r="J240" i="79"/>
  <c r="I241" i="79"/>
  <c r="J241" i="79"/>
  <c r="I242" i="79"/>
  <c r="J242" i="79"/>
  <c r="J243" i="79"/>
  <c r="I244" i="79"/>
  <c r="J244" i="79"/>
  <c r="I245" i="79"/>
  <c r="J245" i="79"/>
  <c r="J246" i="79"/>
  <c r="J247" i="79"/>
  <c r="I248" i="79"/>
  <c r="J248" i="79"/>
  <c r="I249" i="79"/>
  <c r="J249" i="79"/>
  <c r="I250" i="79"/>
  <c r="G250" i="79"/>
  <c r="H250" i="79"/>
  <c r="P49" i="79"/>
  <c r="P250" i="79"/>
  <c r="Q49" i="79"/>
  <c r="Q250" i="79"/>
  <c r="R49" i="79"/>
  <c r="R250" i="79"/>
  <c r="S49" i="79"/>
  <c r="S250" i="79"/>
  <c r="D250" i="79"/>
  <c r="E250" i="79"/>
  <c r="F250" i="79"/>
  <c r="J250" i="79"/>
  <c r="I251" i="79"/>
  <c r="J251" i="79"/>
  <c r="I252" i="79"/>
  <c r="J252" i="79"/>
  <c r="I253" i="79"/>
  <c r="J253" i="79"/>
  <c r="I254" i="79"/>
  <c r="J254" i="79"/>
  <c r="I255" i="79"/>
  <c r="J255" i="79"/>
  <c r="I256" i="79"/>
  <c r="J256" i="79"/>
  <c r="I257" i="79"/>
  <c r="J257" i="79"/>
  <c r="I258" i="79"/>
  <c r="J258" i="79"/>
  <c r="I259" i="79"/>
  <c r="J259" i="79"/>
  <c r="I260" i="79"/>
  <c r="J260" i="79"/>
  <c r="I261" i="79"/>
  <c r="J261" i="79"/>
  <c r="I262" i="79"/>
  <c r="J262" i="79"/>
  <c r="I263" i="79"/>
  <c r="J263" i="79"/>
  <c r="I264" i="79"/>
  <c r="J264" i="79"/>
  <c r="I265" i="79"/>
  <c r="J265" i="79"/>
  <c r="I266" i="79"/>
  <c r="J266" i="79"/>
  <c r="I267" i="79"/>
  <c r="J267" i="79"/>
  <c r="I268" i="79"/>
  <c r="J268" i="79"/>
  <c r="I269" i="79"/>
  <c r="J269" i="79"/>
  <c r="I270" i="79"/>
  <c r="J270" i="79"/>
  <c r="I271" i="79"/>
  <c r="J271" i="79"/>
  <c r="I272" i="79"/>
  <c r="J272" i="79"/>
  <c r="I273" i="79"/>
  <c r="J273" i="79"/>
  <c r="I274" i="79"/>
  <c r="J274" i="79"/>
  <c r="I275" i="79"/>
  <c r="J275" i="79"/>
  <c r="I276" i="79"/>
  <c r="J276" i="79"/>
  <c r="I277" i="79"/>
  <c r="J277" i="79"/>
  <c r="I278" i="79"/>
  <c r="J278" i="79"/>
  <c r="I279" i="79"/>
  <c r="J279" i="79"/>
  <c r="I280" i="79"/>
  <c r="J280" i="79"/>
  <c r="I281" i="79"/>
  <c r="J281" i="79"/>
  <c r="I282" i="79"/>
  <c r="J282" i="79"/>
  <c r="I283" i="79"/>
  <c r="J283" i="79"/>
  <c r="I284" i="79"/>
  <c r="J284" i="79"/>
  <c r="I285" i="79"/>
  <c r="J285" i="79"/>
  <c r="I286" i="79"/>
  <c r="J286" i="79"/>
  <c r="I287" i="79"/>
  <c r="J287" i="79"/>
  <c r="I288" i="79"/>
  <c r="J288" i="79"/>
  <c r="I289" i="79"/>
  <c r="J289" i="79"/>
  <c r="I290" i="79"/>
  <c r="J290" i="79"/>
  <c r="I291" i="79"/>
  <c r="J291" i="79"/>
  <c r="I292" i="79"/>
  <c r="J292" i="79"/>
  <c r="I293" i="79"/>
  <c r="J293" i="79"/>
  <c r="I294" i="79"/>
  <c r="J294" i="79"/>
  <c r="I295" i="79"/>
  <c r="J295" i="79"/>
  <c r="I296" i="79"/>
  <c r="J296" i="79"/>
  <c r="I297" i="79"/>
  <c r="J297" i="79"/>
  <c r="I298" i="79"/>
  <c r="J298" i="79"/>
  <c r="I299" i="79"/>
  <c r="J299" i="79"/>
  <c r="I300" i="79"/>
  <c r="J300" i="79"/>
  <c r="I301" i="79"/>
  <c r="J301" i="79"/>
  <c r="I302" i="79"/>
  <c r="J302" i="79"/>
  <c r="I303" i="79"/>
  <c r="J303" i="79"/>
  <c r="I304" i="79"/>
  <c r="J304" i="79"/>
  <c r="I305" i="79"/>
  <c r="J305" i="79"/>
  <c r="I306" i="79"/>
  <c r="J306" i="79"/>
  <c r="I307" i="79"/>
  <c r="J307" i="79"/>
  <c r="I308" i="79"/>
  <c r="J308" i="79"/>
  <c r="I309" i="79"/>
  <c r="J309" i="79"/>
  <c r="I310" i="79"/>
  <c r="J310" i="79"/>
  <c r="I311" i="79"/>
  <c r="J311" i="79"/>
  <c r="I312" i="79"/>
  <c r="J312" i="79"/>
  <c r="I313" i="79"/>
  <c r="J313" i="79"/>
  <c r="I314" i="79"/>
  <c r="J314" i="79"/>
  <c r="I315" i="79"/>
  <c r="J315" i="79"/>
  <c r="I316" i="79"/>
  <c r="J316" i="79"/>
  <c r="I317" i="79"/>
  <c r="J317" i="79"/>
  <c r="I318" i="79"/>
  <c r="J318" i="79"/>
  <c r="I319" i="79"/>
  <c r="J319" i="79"/>
  <c r="I320" i="79"/>
  <c r="J320" i="79"/>
  <c r="I321" i="79"/>
  <c r="J321" i="79"/>
  <c r="I322" i="79"/>
  <c r="J322" i="79"/>
  <c r="I323" i="79"/>
  <c r="J323" i="79"/>
  <c r="I324" i="79"/>
  <c r="J324" i="79"/>
  <c r="I325" i="79"/>
  <c r="J325" i="79"/>
  <c r="I326" i="79"/>
  <c r="J326" i="79"/>
  <c r="I327" i="79"/>
  <c r="J327" i="79"/>
  <c r="I328" i="79"/>
  <c r="J328" i="79"/>
  <c r="I329" i="79"/>
  <c r="J329" i="79"/>
  <c r="I330" i="79"/>
  <c r="J330" i="79"/>
  <c r="I331" i="79"/>
  <c r="J331" i="79"/>
  <c r="I332" i="79"/>
  <c r="J332" i="79"/>
  <c r="I333" i="79"/>
  <c r="J333" i="79"/>
  <c r="I334" i="79"/>
  <c r="J334" i="79"/>
  <c r="I335" i="79"/>
  <c r="J335" i="79"/>
  <c r="I336" i="79"/>
  <c r="J336" i="79"/>
  <c r="I337" i="79"/>
  <c r="J337" i="79"/>
  <c r="I338" i="79"/>
  <c r="J338" i="79"/>
  <c r="I339" i="79"/>
  <c r="J339" i="79"/>
  <c r="I340" i="79"/>
  <c r="J340" i="79"/>
  <c r="I341" i="79"/>
  <c r="J341" i="79"/>
  <c r="I342" i="79"/>
  <c r="J342" i="79"/>
  <c r="I343" i="79"/>
  <c r="J343" i="79"/>
  <c r="I344" i="79"/>
  <c r="J344" i="79"/>
  <c r="I345" i="79"/>
  <c r="J345" i="79"/>
  <c r="I346" i="79"/>
  <c r="J346" i="79"/>
  <c r="I347" i="79"/>
  <c r="J347" i="79"/>
  <c r="I348" i="79"/>
  <c r="J348" i="79"/>
  <c r="I349" i="79"/>
  <c r="J349" i="79"/>
  <c r="I350" i="79"/>
  <c r="J350" i="79"/>
  <c r="I351" i="79"/>
  <c r="J351" i="79"/>
  <c r="I352" i="79"/>
  <c r="J352" i="79"/>
  <c r="I353" i="79"/>
  <c r="J353" i="79"/>
  <c r="I354" i="79"/>
  <c r="J354" i="79"/>
  <c r="I355" i="79"/>
  <c r="J355" i="79"/>
  <c r="I356" i="79"/>
  <c r="J356" i="79"/>
  <c r="I357" i="79"/>
  <c r="J357" i="79"/>
  <c r="I358" i="79"/>
  <c r="J358" i="79"/>
  <c r="I359" i="79"/>
  <c r="J359" i="79"/>
  <c r="I360" i="79"/>
  <c r="J360" i="79"/>
  <c r="I361" i="79"/>
  <c r="J361" i="79"/>
  <c r="I362" i="79"/>
  <c r="J362" i="79"/>
  <c r="I363" i="79"/>
  <c r="J363" i="79"/>
  <c r="I364" i="79"/>
  <c r="J364" i="79"/>
  <c r="I365" i="79"/>
  <c r="J365" i="79"/>
  <c r="I366" i="79"/>
  <c r="J366" i="79"/>
  <c r="I367" i="79"/>
  <c r="J367" i="79"/>
  <c r="I368" i="79"/>
  <c r="J368" i="79"/>
  <c r="I369" i="79"/>
  <c r="J369" i="79"/>
  <c r="I370" i="79"/>
  <c r="J370" i="79"/>
  <c r="I371" i="79"/>
  <c r="J371" i="79"/>
  <c r="I372" i="79"/>
  <c r="J372" i="79"/>
  <c r="I373" i="79"/>
  <c r="J373" i="79"/>
  <c r="I374" i="79"/>
  <c r="J374" i="79"/>
  <c r="I375" i="79"/>
  <c r="J375" i="79"/>
  <c r="I376" i="79"/>
  <c r="J376" i="79"/>
  <c r="I377" i="79"/>
  <c r="J377" i="79"/>
  <c r="I378" i="79"/>
  <c r="J378" i="79"/>
  <c r="I379" i="79"/>
  <c r="J379" i="79"/>
  <c r="I380" i="79"/>
  <c r="J380" i="79"/>
  <c r="I381" i="79"/>
  <c r="J381" i="79"/>
  <c r="I382" i="79"/>
  <c r="J382" i="79"/>
  <c r="I383" i="79"/>
  <c r="J383" i="79"/>
  <c r="I384" i="79"/>
  <c r="J384" i="79"/>
  <c r="I385" i="79"/>
  <c r="J385" i="79"/>
  <c r="I386" i="79"/>
  <c r="J386" i="79"/>
  <c r="I387" i="79"/>
  <c r="J387" i="79"/>
  <c r="I388" i="79"/>
  <c r="J388" i="79"/>
  <c r="I389" i="79"/>
  <c r="J389" i="79"/>
  <c r="I390" i="79"/>
  <c r="J390" i="79"/>
  <c r="I391" i="79"/>
  <c r="J391" i="79"/>
  <c r="I392" i="79"/>
  <c r="J392" i="79"/>
  <c r="I393" i="79"/>
  <c r="J393" i="79"/>
  <c r="I394" i="79"/>
  <c r="J394" i="79"/>
  <c r="I395" i="79"/>
  <c r="J395" i="79"/>
  <c r="I396" i="79"/>
  <c r="J396" i="79"/>
  <c r="I397" i="79"/>
  <c r="J397" i="79"/>
  <c r="I398" i="79"/>
  <c r="J398" i="79"/>
  <c r="I399" i="79"/>
  <c r="J399" i="79"/>
  <c r="I400" i="79"/>
  <c r="J400" i="79"/>
  <c r="I401" i="79"/>
  <c r="J401" i="79"/>
  <c r="I402" i="79"/>
  <c r="J402" i="79"/>
  <c r="I403" i="79"/>
  <c r="J403" i="79"/>
  <c r="I404" i="79"/>
  <c r="J404" i="79"/>
  <c r="I405" i="79"/>
  <c r="J405" i="79"/>
  <c r="I406" i="79"/>
  <c r="J406" i="79"/>
  <c r="I407" i="79"/>
  <c r="J407" i="79"/>
  <c r="I408" i="79"/>
  <c r="J408" i="79"/>
  <c r="I409" i="79"/>
  <c r="J409" i="79"/>
  <c r="I410" i="79"/>
  <c r="J410" i="79"/>
  <c r="I411" i="79"/>
  <c r="J411" i="79"/>
  <c r="I412" i="79"/>
  <c r="J412" i="79"/>
  <c r="J213" i="79"/>
  <c r="I213" i="79"/>
  <c r="A8" i="79"/>
  <c r="D25" i="77"/>
  <c r="K25" i="77"/>
  <c r="B3" i="79"/>
  <c r="B3" i="80"/>
  <c r="D15" i="77"/>
  <c r="K15" i="77"/>
  <c r="D14" i="77"/>
  <c r="K14" i="77"/>
  <c r="O413" i="79"/>
  <c r="N413" i="79"/>
  <c r="M413" i="79"/>
  <c r="H412" i="79"/>
  <c r="G412" i="79"/>
  <c r="F412" i="79"/>
  <c r="E412" i="79"/>
  <c r="D412" i="79"/>
  <c r="B412" i="79"/>
  <c r="H411" i="79"/>
  <c r="G411" i="79"/>
  <c r="F411" i="79"/>
  <c r="E411" i="79"/>
  <c r="D411" i="79"/>
  <c r="B411" i="79"/>
  <c r="H410" i="79"/>
  <c r="G410" i="79"/>
  <c r="F410" i="79"/>
  <c r="E410" i="79"/>
  <c r="D410" i="79"/>
  <c r="B410" i="79"/>
  <c r="H409" i="79"/>
  <c r="G409" i="79"/>
  <c r="F409" i="79"/>
  <c r="E409" i="79"/>
  <c r="D409" i="79"/>
  <c r="B409" i="79"/>
  <c r="H408" i="79"/>
  <c r="G408" i="79"/>
  <c r="F408" i="79"/>
  <c r="E408" i="79"/>
  <c r="D408" i="79"/>
  <c r="B408" i="79"/>
  <c r="H407" i="79"/>
  <c r="G407" i="79"/>
  <c r="F407" i="79"/>
  <c r="E407" i="79"/>
  <c r="D407" i="79"/>
  <c r="B407" i="79"/>
  <c r="H406" i="79"/>
  <c r="G406" i="79"/>
  <c r="F406" i="79"/>
  <c r="E406" i="79"/>
  <c r="D406" i="79"/>
  <c r="B406" i="79"/>
  <c r="H405" i="79"/>
  <c r="G405" i="79"/>
  <c r="F405" i="79"/>
  <c r="E405" i="79"/>
  <c r="D405" i="79"/>
  <c r="B405" i="79"/>
  <c r="H404" i="79"/>
  <c r="G404" i="79"/>
  <c r="F404" i="79"/>
  <c r="E404" i="79"/>
  <c r="D404" i="79"/>
  <c r="B404" i="79"/>
  <c r="H403" i="79"/>
  <c r="G403" i="79"/>
  <c r="F403" i="79"/>
  <c r="E403" i="79"/>
  <c r="D403" i="79"/>
  <c r="B403" i="79"/>
  <c r="H402" i="79"/>
  <c r="G402" i="79"/>
  <c r="F402" i="79"/>
  <c r="E402" i="79"/>
  <c r="D402" i="79"/>
  <c r="B402" i="79"/>
  <c r="H401" i="79"/>
  <c r="G401" i="79"/>
  <c r="F401" i="79"/>
  <c r="E401" i="79"/>
  <c r="D401" i="79"/>
  <c r="B401" i="79"/>
  <c r="H400" i="79"/>
  <c r="G400" i="79"/>
  <c r="F400" i="79"/>
  <c r="E400" i="79"/>
  <c r="D400" i="79"/>
  <c r="B400" i="79"/>
  <c r="H399" i="79"/>
  <c r="G399" i="79"/>
  <c r="F399" i="79"/>
  <c r="E399" i="79"/>
  <c r="D399" i="79"/>
  <c r="B399" i="79"/>
  <c r="H398" i="79"/>
  <c r="G398" i="79"/>
  <c r="F398" i="79"/>
  <c r="E398" i="79"/>
  <c r="D398" i="79"/>
  <c r="B398" i="79"/>
  <c r="H397" i="79"/>
  <c r="G397" i="79"/>
  <c r="F397" i="79"/>
  <c r="E397" i="79"/>
  <c r="D397" i="79"/>
  <c r="B397" i="79"/>
  <c r="H396" i="79"/>
  <c r="G396" i="79"/>
  <c r="F396" i="79"/>
  <c r="E396" i="79"/>
  <c r="D396" i="79"/>
  <c r="B396" i="79"/>
  <c r="H395" i="79"/>
  <c r="G395" i="79"/>
  <c r="F395" i="79"/>
  <c r="E395" i="79"/>
  <c r="D395" i="79"/>
  <c r="B395" i="79"/>
  <c r="H394" i="79"/>
  <c r="G394" i="79"/>
  <c r="F394" i="79"/>
  <c r="E394" i="79"/>
  <c r="D394" i="79"/>
  <c r="B394" i="79"/>
  <c r="H393" i="79"/>
  <c r="G393" i="79"/>
  <c r="F393" i="79"/>
  <c r="E393" i="79"/>
  <c r="D393" i="79"/>
  <c r="B393" i="79"/>
  <c r="H392" i="79"/>
  <c r="G392" i="79"/>
  <c r="F392" i="79"/>
  <c r="E392" i="79"/>
  <c r="D392" i="79"/>
  <c r="B392" i="79"/>
  <c r="H391" i="79"/>
  <c r="G391" i="79"/>
  <c r="F391" i="79"/>
  <c r="E391" i="79"/>
  <c r="D391" i="79"/>
  <c r="B391" i="79"/>
  <c r="H390" i="79"/>
  <c r="G390" i="79"/>
  <c r="F390" i="79"/>
  <c r="E390" i="79"/>
  <c r="D390" i="79"/>
  <c r="B390" i="79"/>
  <c r="H389" i="79"/>
  <c r="G389" i="79"/>
  <c r="F389" i="79"/>
  <c r="E389" i="79"/>
  <c r="D389" i="79"/>
  <c r="B389" i="79"/>
  <c r="H388" i="79"/>
  <c r="G388" i="79"/>
  <c r="F388" i="79"/>
  <c r="E388" i="79"/>
  <c r="D388" i="79"/>
  <c r="B388" i="79"/>
  <c r="H387" i="79"/>
  <c r="G387" i="79"/>
  <c r="F387" i="79"/>
  <c r="E387" i="79"/>
  <c r="D387" i="79"/>
  <c r="B387" i="79"/>
  <c r="H386" i="79"/>
  <c r="G386" i="79"/>
  <c r="F386" i="79"/>
  <c r="E386" i="79"/>
  <c r="D386" i="79"/>
  <c r="B386" i="79"/>
  <c r="H385" i="79"/>
  <c r="G385" i="79"/>
  <c r="F385" i="79"/>
  <c r="E385" i="79"/>
  <c r="D385" i="79"/>
  <c r="B385" i="79"/>
  <c r="H384" i="79"/>
  <c r="G384" i="79"/>
  <c r="F384" i="79"/>
  <c r="E384" i="79"/>
  <c r="D384" i="79"/>
  <c r="B384" i="79"/>
  <c r="H383" i="79"/>
  <c r="G383" i="79"/>
  <c r="F383" i="79"/>
  <c r="E383" i="79"/>
  <c r="D383" i="79"/>
  <c r="B383" i="79"/>
  <c r="H382" i="79"/>
  <c r="G382" i="79"/>
  <c r="F382" i="79"/>
  <c r="E382" i="79"/>
  <c r="D382" i="79"/>
  <c r="B382" i="79"/>
  <c r="H381" i="79"/>
  <c r="G381" i="79"/>
  <c r="F381" i="79"/>
  <c r="E381" i="79"/>
  <c r="D381" i="79"/>
  <c r="B381" i="79"/>
  <c r="H380" i="79"/>
  <c r="G380" i="79"/>
  <c r="F380" i="79"/>
  <c r="E380" i="79"/>
  <c r="D380" i="79"/>
  <c r="B380" i="79"/>
  <c r="H379" i="79"/>
  <c r="G379" i="79"/>
  <c r="F379" i="79"/>
  <c r="E379" i="79"/>
  <c r="D379" i="79"/>
  <c r="B379" i="79"/>
  <c r="H378" i="79"/>
  <c r="G378" i="79"/>
  <c r="F378" i="79"/>
  <c r="E378" i="79"/>
  <c r="D378" i="79"/>
  <c r="B378" i="79"/>
  <c r="H377" i="79"/>
  <c r="G377" i="79"/>
  <c r="F377" i="79"/>
  <c r="E377" i="79"/>
  <c r="D377" i="79"/>
  <c r="B377" i="79"/>
  <c r="H376" i="79"/>
  <c r="G376" i="79"/>
  <c r="F376" i="79"/>
  <c r="E376" i="79"/>
  <c r="D376" i="79"/>
  <c r="B376" i="79"/>
  <c r="H375" i="79"/>
  <c r="G375" i="79"/>
  <c r="F375" i="79"/>
  <c r="E375" i="79"/>
  <c r="D375" i="79"/>
  <c r="B375" i="79"/>
  <c r="H374" i="79"/>
  <c r="G374" i="79"/>
  <c r="F374" i="79"/>
  <c r="E374" i="79"/>
  <c r="D374" i="79"/>
  <c r="B374" i="79"/>
  <c r="H373" i="79"/>
  <c r="G373" i="79"/>
  <c r="F373" i="79"/>
  <c r="E373" i="79"/>
  <c r="D373" i="79"/>
  <c r="B373" i="79"/>
  <c r="H372" i="79"/>
  <c r="G372" i="79"/>
  <c r="F372" i="79"/>
  <c r="E372" i="79"/>
  <c r="D372" i="79"/>
  <c r="B372" i="79"/>
  <c r="H371" i="79"/>
  <c r="G371" i="79"/>
  <c r="F371" i="79"/>
  <c r="E371" i="79"/>
  <c r="D371" i="79"/>
  <c r="B371" i="79"/>
  <c r="H370" i="79"/>
  <c r="G370" i="79"/>
  <c r="F370" i="79"/>
  <c r="E370" i="79"/>
  <c r="D370" i="79"/>
  <c r="B370" i="79"/>
  <c r="H369" i="79"/>
  <c r="G369" i="79"/>
  <c r="F369" i="79"/>
  <c r="E369" i="79"/>
  <c r="D369" i="79"/>
  <c r="B369" i="79"/>
  <c r="H368" i="79"/>
  <c r="G368" i="79"/>
  <c r="F368" i="79"/>
  <c r="E368" i="79"/>
  <c r="D368" i="79"/>
  <c r="B368" i="79"/>
  <c r="H367" i="79"/>
  <c r="G367" i="79"/>
  <c r="F367" i="79"/>
  <c r="E367" i="79"/>
  <c r="D367" i="79"/>
  <c r="B367" i="79"/>
  <c r="H366" i="79"/>
  <c r="G366" i="79"/>
  <c r="F366" i="79"/>
  <c r="E366" i="79"/>
  <c r="D366" i="79"/>
  <c r="B366" i="79"/>
  <c r="H365" i="79"/>
  <c r="G365" i="79"/>
  <c r="F365" i="79"/>
  <c r="E365" i="79"/>
  <c r="D365" i="79"/>
  <c r="B365" i="79"/>
  <c r="H364" i="79"/>
  <c r="G364" i="79"/>
  <c r="F364" i="79"/>
  <c r="E364" i="79"/>
  <c r="D364" i="79"/>
  <c r="B364" i="79"/>
  <c r="H363" i="79"/>
  <c r="G363" i="79"/>
  <c r="F363" i="79"/>
  <c r="E363" i="79"/>
  <c r="D363" i="79"/>
  <c r="B363" i="79"/>
  <c r="H362" i="79"/>
  <c r="G362" i="79"/>
  <c r="F362" i="79"/>
  <c r="E362" i="79"/>
  <c r="D362" i="79"/>
  <c r="B362" i="79"/>
  <c r="H361" i="79"/>
  <c r="G361" i="79"/>
  <c r="F361" i="79"/>
  <c r="E361" i="79"/>
  <c r="D361" i="79"/>
  <c r="B361" i="79"/>
  <c r="H360" i="79"/>
  <c r="G360" i="79"/>
  <c r="F360" i="79"/>
  <c r="E360" i="79"/>
  <c r="D360" i="79"/>
  <c r="B360" i="79"/>
  <c r="H359" i="79"/>
  <c r="G359" i="79"/>
  <c r="F359" i="79"/>
  <c r="E359" i="79"/>
  <c r="D359" i="79"/>
  <c r="B359" i="79"/>
  <c r="H358" i="79"/>
  <c r="G358" i="79"/>
  <c r="F358" i="79"/>
  <c r="E358" i="79"/>
  <c r="D358" i="79"/>
  <c r="B358" i="79"/>
  <c r="H357" i="79"/>
  <c r="G357" i="79"/>
  <c r="F357" i="79"/>
  <c r="E357" i="79"/>
  <c r="D357" i="79"/>
  <c r="B357" i="79"/>
  <c r="H356" i="79"/>
  <c r="G356" i="79"/>
  <c r="F356" i="79"/>
  <c r="E356" i="79"/>
  <c r="D356" i="79"/>
  <c r="B356" i="79"/>
  <c r="H355" i="79"/>
  <c r="G355" i="79"/>
  <c r="F355" i="79"/>
  <c r="E355" i="79"/>
  <c r="D355" i="79"/>
  <c r="B355" i="79"/>
  <c r="H354" i="79"/>
  <c r="G354" i="79"/>
  <c r="F354" i="79"/>
  <c r="E354" i="79"/>
  <c r="D354" i="79"/>
  <c r="B354" i="79"/>
  <c r="H353" i="79"/>
  <c r="G353" i="79"/>
  <c r="F353" i="79"/>
  <c r="E353" i="79"/>
  <c r="D353" i="79"/>
  <c r="B353" i="79"/>
  <c r="H352" i="79"/>
  <c r="G352" i="79"/>
  <c r="F352" i="79"/>
  <c r="E352" i="79"/>
  <c r="D352" i="79"/>
  <c r="B352" i="79"/>
  <c r="H351" i="79"/>
  <c r="G351" i="79"/>
  <c r="F351" i="79"/>
  <c r="E351" i="79"/>
  <c r="D351" i="79"/>
  <c r="B351" i="79"/>
  <c r="H350" i="79"/>
  <c r="G350" i="79"/>
  <c r="F350" i="79"/>
  <c r="E350" i="79"/>
  <c r="D350" i="79"/>
  <c r="B350" i="79"/>
  <c r="H349" i="79"/>
  <c r="G349" i="79"/>
  <c r="F349" i="79"/>
  <c r="E349" i="79"/>
  <c r="D349" i="79"/>
  <c r="B349" i="79"/>
  <c r="H348" i="79"/>
  <c r="G348" i="79"/>
  <c r="F348" i="79"/>
  <c r="E348" i="79"/>
  <c r="D348" i="79"/>
  <c r="B348" i="79"/>
  <c r="H347" i="79"/>
  <c r="G347" i="79"/>
  <c r="F347" i="79"/>
  <c r="E347" i="79"/>
  <c r="D347" i="79"/>
  <c r="B347" i="79"/>
  <c r="H346" i="79"/>
  <c r="G346" i="79"/>
  <c r="F346" i="79"/>
  <c r="E346" i="79"/>
  <c r="D346" i="79"/>
  <c r="B346" i="79"/>
  <c r="H345" i="79"/>
  <c r="G345" i="79"/>
  <c r="F345" i="79"/>
  <c r="E345" i="79"/>
  <c r="D345" i="79"/>
  <c r="B345" i="79"/>
  <c r="H344" i="79"/>
  <c r="G344" i="79"/>
  <c r="F344" i="79"/>
  <c r="E344" i="79"/>
  <c r="D344" i="79"/>
  <c r="B344" i="79"/>
  <c r="H343" i="79"/>
  <c r="G343" i="79"/>
  <c r="F343" i="79"/>
  <c r="E343" i="79"/>
  <c r="D343" i="79"/>
  <c r="B343" i="79"/>
  <c r="H342" i="79"/>
  <c r="G342" i="79"/>
  <c r="F342" i="79"/>
  <c r="E342" i="79"/>
  <c r="D342" i="79"/>
  <c r="B342" i="79"/>
  <c r="H341" i="79"/>
  <c r="G341" i="79"/>
  <c r="F341" i="79"/>
  <c r="E341" i="79"/>
  <c r="D341" i="79"/>
  <c r="B341" i="79"/>
  <c r="H340" i="79"/>
  <c r="G340" i="79"/>
  <c r="F340" i="79"/>
  <c r="E340" i="79"/>
  <c r="D340" i="79"/>
  <c r="B340" i="79"/>
  <c r="H339" i="79"/>
  <c r="G339" i="79"/>
  <c r="F339" i="79"/>
  <c r="E339" i="79"/>
  <c r="D339" i="79"/>
  <c r="B339" i="79"/>
  <c r="H338" i="79"/>
  <c r="G338" i="79"/>
  <c r="F338" i="79"/>
  <c r="E338" i="79"/>
  <c r="D338" i="79"/>
  <c r="B338" i="79"/>
  <c r="H337" i="79"/>
  <c r="G337" i="79"/>
  <c r="F337" i="79"/>
  <c r="E337" i="79"/>
  <c r="D337" i="79"/>
  <c r="B337" i="79"/>
  <c r="H336" i="79"/>
  <c r="G336" i="79"/>
  <c r="F336" i="79"/>
  <c r="E336" i="79"/>
  <c r="D336" i="79"/>
  <c r="B336" i="79"/>
  <c r="H335" i="79"/>
  <c r="G335" i="79"/>
  <c r="F335" i="79"/>
  <c r="E335" i="79"/>
  <c r="D335" i="79"/>
  <c r="B335" i="79"/>
  <c r="H334" i="79"/>
  <c r="G334" i="79"/>
  <c r="F334" i="79"/>
  <c r="E334" i="79"/>
  <c r="D334" i="79"/>
  <c r="B334" i="79"/>
  <c r="H333" i="79"/>
  <c r="G333" i="79"/>
  <c r="F333" i="79"/>
  <c r="E333" i="79"/>
  <c r="D333" i="79"/>
  <c r="B333" i="79"/>
  <c r="H332" i="79"/>
  <c r="G332" i="79"/>
  <c r="F332" i="79"/>
  <c r="E332" i="79"/>
  <c r="D332" i="79"/>
  <c r="B332" i="79"/>
  <c r="H331" i="79"/>
  <c r="G331" i="79"/>
  <c r="F331" i="79"/>
  <c r="E331" i="79"/>
  <c r="D331" i="79"/>
  <c r="B331" i="79"/>
  <c r="H330" i="79"/>
  <c r="G330" i="79"/>
  <c r="F330" i="79"/>
  <c r="E330" i="79"/>
  <c r="D330" i="79"/>
  <c r="B330" i="79"/>
  <c r="H329" i="79"/>
  <c r="G329" i="79"/>
  <c r="F329" i="79"/>
  <c r="E329" i="79"/>
  <c r="D329" i="79"/>
  <c r="B329" i="79"/>
  <c r="H328" i="79"/>
  <c r="G328" i="79"/>
  <c r="F328" i="79"/>
  <c r="E328" i="79"/>
  <c r="D328" i="79"/>
  <c r="B328" i="79"/>
  <c r="H327" i="79"/>
  <c r="G327" i="79"/>
  <c r="F327" i="79"/>
  <c r="E327" i="79"/>
  <c r="D327" i="79"/>
  <c r="B327" i="79"/>
  <c r="H326" i="79"/>
  <c r="G326" i="79"/>
  <c r="F326" i="79"/>
  <c r="E326" i="79"/>
  <c r="D326" i="79"/>
  <c r="B326" i="79"/>
  <c r="H325" i="79"/>
  <c r="G325" i="79"/>
  <c r="F325" i="79"/>
  <c r="E325" i="79"/>
  <c r="D325" i="79"/>
  <c r="B325" i="79"/>
  <c r="H324" i="79"/>
  <c r="G324" i="79"/>
  <c r="F324" i="79"/>
  <c r="E324" i="79"/>
  <c r="D324" i="79"/>
  <c r="B324" i="79"/>
  <c r="H323" i="79"/>
  <c r="G323" i="79"/>
  <c r="F323" i="79"/>
  <c r="E323" i="79"/>
  <c r="D323" i="79"/>
  <c r="B323" i="79"/>
  <c r="H322" i="79"/>
  <c r="G322" i="79"/>
  <c r="F322" i="79"/>
  <c r="E322" i="79"/>
  <c r="D322" i="79"/>
  <c r="B322" i="79"/>
  <c r="H321" i="79"/>
  <c r="G321" i="79"/>
  <c r="F321" i="79"/>
  <c r="E321" i="79"/>
  <c r="D321" i="79"/>
  <c r="B321" i="79"/>
  <c r="H320" i="79"/>
  <c r="G320" i="79"/>
  <c r="F320" i="79"/>
  <c r="E320" i="79"/>
  <c r="D320" i="79"/>
  <c r="B320" i="79"/>
  <c r="H319" i="79"/>
  <c r="G319" i="79"/>
  <c r="F319" i="79"/>
  <c r="E319" i="79"/>
  <c r="D319" i="79"/>
  <c r="B319" i="79"/>
  <c r="H318" i="79"/>
  <c r="G318" i="79"/>
  <c r="F318" i="79"/>
  <c r="E318" i="79"/>
  <c r="D318" i="79"/>
  <c r="B318" i="79"/>
  <c r="H317" i="79"/>
  <c r="G317" i="79"/>
  <c r="F317" i="79"/>
  <c r="E317" i="79"/>
  <c r="D317" i="79"/>
  <c r="B317" i="79"/>
  <c r="H316" i="79"/>
  <c r="G316" i="79"/>
  <c r="F316" i="79"/>
  <c r="E316" i="79"/>
  <c r="D316" i="79"/>
  <c r="B316" i="79"/>
  <c r="H315" i="79"/>
  <c r="G315" i="79"/>
  <c r="F315" i="79"/>
  <c r="E315" i="79"/>
  <c r="D315" i="79"/>
  <c r="B315" i="79"/>
  <c r="H314" i="79"/>
  <c r="G314" i="79"/>
  <c r="F314" i="79"/>
  <c r="E314" i="79"/>
  <c r="D314" i="79"/>
  <c r="B314" i="79"/>
  <c r="H313" i="79"/>
  <c r="G313" i="79"/>
  <c r="F313" i="79"/>
  <c r="E313" i="79"/>
  <c r="D313" i="79"/>
  <c r="B313" i="79"/>
  <c r="H312" i="79"/>
  <c r="G312" i="79"/>
  <c r="F312" i="79"/>
  <c r="E312" i="79"/>
  <c r="D312" i="79"/>
  <c r="B312" i="79"/>
  <c r="H311" i="79"/>
  <c r="G311" i="79"/>
  <c r="F311" i="79"/>
  <c r="E311" i="79"/>
  <c r="D311" i="79"/>
  <c r="B311" i="79"/>
  <c r="H310" i="79"/>
  <c r="G310" i="79"/>
  <c r="F310" i="79"/>
  <c r="E310" i="79"/>
  <c r="D310" i="79"/>
  <c r="B310" i="79"/>
  <c r="H309" i="79"/>
  <c r="G309" i="79"/>
  <c r="F309" i="79"/>
  <c r="E309" i="79"/>
  <c r="D309" i="79"/>
  <c r="B309" i="79"/>
  <c r="H308" i="79"/>
  <c r="G308" i="79"/>
  <c r="F308" i="79"/>
  <c r="E308" i="79"/>
  <c r="D308" i="79"/>
  <c r="B308" i="79"/>
  <c r="H307" i="79"/>
  <c r="G307" i="79"/>
  <c r="F307" i="79"/>
  <c r="E307" i="79"/>
  <c r="D307" i="79"/>
  <c r="B307" i="79"/>
  <c r="H306" i="79"/>
  <c r="G306" i="79"/>
  <c r="F306" i="79"/>
  <c r="E306" i="79"/>
  <c r="D306" i="79"/>
  <c r="B306" i="79"/>
  <c r="H305" i="79"/>
  <c r="G305" i="79"/>
  <c r="F305" i="79"/>
  <c r="E305" i="79"/>
  <c r="D305" i="79"/>
  <c r="B305" i="79"/>
  <c r="H304" i="79"/>
  <c r="G304" i="79"/>
  <c r="F304" i="79"/>
  <c r="E304" i="79"/>
  <c r="D304" i="79"/>
  <c r="B304" i="79"/>
  <c r="H303" i="79"/>
  <c r="G303" i="79"/>
  <c r="F303" i="79"/>
  <c r="E303" i="79"/>
  <c r="D303" i="79"/>
  <c r="B303" i="79"/>
  <c r="H302" i="79"/>
  <c r="G302" i="79"/>
  <c r="F302" i="79"/>
  <c r="E302" i="79"/>
  <c r="D302" i="79"/>
  <c r="B302" i="79"/>
  <c r="H301" i="79"/>
  <c r="G301" i="79"/>
  <c r="F301" i="79"/>
  <c r="E301" i="79"/>
  <c r="D301" i="79"/>
  <c r="B301" i="79"/>
  <c r="H300" i="79"/>
  <c r="G300" i="79"/>
  <c r="F300" i="79"/>
  <c r="E300" i="79"/>
  <c r="D300" i="79"/>
  <c r="B300" i="79"/>
  <c r="H299" i="79"/>
  <c r="G299" i="79"/>
  <c r="F299" i="79"/>
  <c r="E299" i="79"/>
  <c r="D299" i="79"/>
  <c r="B299" i="79"/>
  <c r="H298" i="79"/>
  <c r="G298" i="79"/>
  <c r="F298" i="79"/>
  <c r="E298" i="79"/>
  <c r="D298" i="79"/>
  <c r="B298" i="79"/>
  <c r="H297" i="79"/>
  <c r="G297" i="79"/>
  <c r="F297" i="79"/>
  <c r="E297" i="79"/>
  <c r="D297" i="79"/>
  <c r="B297" i="79"/>
  <c r="H296" i="79"/>
  <c r="G296" i="79"/>
  <c r="F296" i="79"/>
  <c r="E296" i="79"/>
  <c r="D296" i="79"/>
  <c r="B296" i="79"/>
  <c r="H295" i="79"/>
  <c r="G295" i="79"/>
  <c r="F295" i="79"/>
  <c r="E295" i="79"/>
  <c r="D295" i="79"/>
  <c r="B295" i="79"/>
  <c r="H294" i="79"/>
  <c r="G294" i="79"/>
  <c r="F294" i="79"/>
  <c r="E294" i="79"/>
  <c r="D294" i="79"/>
  <c r="B294" i="79"/>
  <c r="H293" i="79"/>
  <c r="G293" i="79"/>
  <c r="F293" i="79"/>
  <c r="E293" i="79"/>
  <c r="D293" i="79"/>
  <c r="B293" i="79"/>
  <c r="H292" i="79"/>
  <c r="G292" i="79"/>
  <c r="F292" i="79"/>
  <c r="E292" i="79"/>
  <c r="D292" i="79"/>
  <c r="B292" i="79"/>
  <c r="H291" i="79"/>
  <c r="G291" i="79"/>
  <c r="F291" i="79"/>
  <c r="E291" i="79"/>
  <c r="D291" i="79"/>
  <c r="B291" i="79"/>
  <c r="H290" i="79"/>
  <c r="G290" i="79"/>
  <c r="F290" i="79"/>
  <c r="E290" i="79"/>
  <c r="D290" i="79"/>
  <c r="B290" i="79"/>
  <c r="H289" i="79"/>
  <c r="G289" i="79"/>
  <c r="F289" i="79"/>
  <c r="E289" i="79"/>
  <c r="D289" i="79"/>
  <c r="B289" i="79"/>
  <c r="H288" i="79"/>
  <c r="G288" i="79"/>
  <c r="F288" i="79"/>
  <c r="E288" i="79"/>
  <c r="D288" i="79"/>
  <c r="B288" i="79"/>
  <c r="H287" i="79"/>
  <c r="G287" i="79"/>
  <c r="F287" i="79"/>
  <c r="E287" i="79"/>
  <c r="D287" i="79"/>
  <c r="B287" i="79"/>
  <c r="H286" i="79"/>
  <c r="G286" i="79"/>
  <c r="F286" i="79"/>
  <c r="E286" i="79"/>
  <c r="D286" i="79"/>
  <c r="B286" i="79"/>
  <c r="H285" i="79"/>
  <c r="G285" i="79"/>
  <c r="F285" i="79"/>
  <c r="E285" i="79"/>
  <c r="D285" i="79"/>
  <c r="B285" i="79"/>
  <c r="H284" i="79"/>
  <c r="G284" i="79"/>
  <c r="F284" i="79"/>
  <c r="E284" i="79"/>
  <c r="D284" i="79"/>
  <c r="B284" i="79"/>
  <c r="H283" i="79"/>
  <c r="G283" i="79"/>
  <c r="F283" i="79"/>
  <c r="E283" i="79"/>
  <c r="D283" i="79"/>
  <c r="B283" i="79"/>
  <c r="H282" i="79"/>
  <c r="G282" i="79"/>
  <c r="F282" i="79"/>
  <c r="E282" i="79"/>
  <c r="D282" i="79"/>
  <c r="B282" i="79"/>
  <c r="H281" i="79"/>
  <c r="G281" i="79"/>
  <c r="F281" i="79"/>
  <c r="E281" i="79"/>
  <c r="D281" i="79"/>
  <c r="B281" i="79"/>
  <c r="H280" i="79"/>
  <c r="G280" i="79"/>
  <c r="F280" i="79"/>
  <c r="E280" i="79"/>
  <c r="D280" i="79"/>
  <c r="B280" i="79"/>
  <c r="H279" i="79"/>
  <c r="G279" i="79"/>
  <c r="F279" i="79"/>
  <c r="E279" i="79"/>
  <c r="D279" i="79"/>
  <c r="B279" i="79"/>
  <c r="H278" i="79"/>
  <c r="G278" i="79"/>
  <c r="F278" i="79"/>
  <c r="E278" i="79"/>
  <c r="D278" i="79"/>
  <c r="B278" i="79"/>
  <c r="H277" i="79"/>
  <c r="G277" i="79"/>
  <c r="F277" i="79"/>
  <c r="E277" i="79"/>
  <c r="D277" i="79"/>
  <c r="B277" i="79"/>
  <c r="H276" i="79"/>
  <c r="G276" i="79"/>
  <c r="F276" i="79"/>
  <c r="E276" i="79"/>
  <c r="D276" i="79"/>
  <c r="B276" i="79"/>
  <c r="H275" i="79"/>
  <c r="G275" i="79"/>
  <c r="F275" i="79"/>
  <c r="E275" i="79"/>
  <c r="D275" i="79"/>
  <c r="B275" i="79"/>
  <c r="H274" i="79"/>
  <c r="G274" i="79"/>
  <c r="F274" i="79"/>
  <c r="E274" i="79"/>
  <c r="D274" i="79"/>
  <c r="B274" i="79"/>
  <c r="H273" i="79"/>
  <c r="G273" i="79"/>
  <c r="F273" i="79"/>
  <c r="E273" i="79"/>
  <c r="D273" i="79"/>
  <c r="B273" i="79"/>
  <c r="H272" i="79"/>
  <c r="G272" i="79"/>
  <c r="F272" i="79"/>
  <c r="E272" i="79"/>
  <c r="D272" i="79"/>
  <c r="B272" i="79"/>
  <c r="H271" i="79"/>
  <c r="G271" i="79"/>
  <c r="F271" i="79"/>
  <c r="E271" i="79"/>
  <c r="D271" i="79"/>
  <c r="B271" i="79"/>
  <c r="H270" i="79"/>
  <c r="G270" i="79"/>
  <c r="F270" i="79"/>
  <c r="E270" i="79"/>
  <c r="D270" i="79"/>
  <c r="B270" i="79"/>
  <c r="H269" i="79"/>
  <c r="G269" i="79"/>
  <c r="F269" i="79"/>
  <c r="E269" i="79"/>
  <c r="D269" i="79"/>
  <c r="B269" i="79"/>
  <c r="H268" i="79"/>
  <c r="G268" i="79"/>
  <c r="F268" i="79"/>
  <c r="E268" i="79"/>
  <c r="D268" i="79"/>
  <c r="B268" i="79"/>
  <c r="H267" i="79"/>
  <c r="G267" i="79"/>
  <c r="F267" i="79"/>
  <c r="E267" i="79"/>
  <c r="D267" i="79"/>
  <c r="B267" i="79"/>
  <c r="H266" i="79"/>
  <c r="G266" i="79"/>
  <c r="F266" i="79"/>
  <c r="E266" i="79"/>
  <c r="D266" i="79"/>
  <c r="B266" i="79"/>
  <c r="H265" i="79"/>
  <c r="G265" i="79"/>
  <c r="F265" i="79"/>
  <c r="E265" i="79"/>
  <c r="D265" i="79"/>
  <c r="B265" i="79"/>
  <c r="H264" i="79"/>
  <c r="G264" i="79"/>
  <c r="F264" i="79"/>
  <c r="E264" i="79"/>
  <c r="D264" i="79"/>
  <c r="B264" i="79"/>
  <c r="H263" i="79"/>
  <c r="G263" i="79"/>
  <c r="F263" i="79"/>
  <c r="E263" i="79"/>
  <c r="D263" i="79"/>
  <c r="B263" i="79"/>
  <c r="H262" i="79"/>
  <c r="G262" i="79"/>
  <c r="F262" i="79"/>
  <c r="E262" i="79"/>
  <c r="D262" i="79"/>
  <c r="B262" i="79"/>
  <c r="H261" i="79"/>
  <c r="G261" i="79"/>
  <c r="F261" i="79"/>
  <c r="E261" i="79"/>
  <c r="D261" i="79"/>
  <c r="B261" i="79"/>
  <c r="H260" i="79"/>
  <c r="G260" i="79"/>
  <c r="F260" i="79"/>
  <c r="E260" i="79"/>
  <c r="D260" i="79"/>
  <c r="B260" i="79"/>
  <c r="H259" i="79"/>
  <c r="G259" i="79"/>
  <c r="F259" i="79"/>
  <c r="E259" i="79"/>
  <c r="D259" i="79"/>
  <c r="B259" i="79"/>
  <c r="H258" i="79"/>
  <c r="G258" i="79"/>
  <c r="F258" i="79"/>
  <c r="E258" i="79"/>
  <c r="D258" i="79"/>
  <c r="B258" i="79"/>
  <c r="H257" i="79"/>
  <c r="G257" i="79"/>
  <c r="F257" i="79"/>
  <c r="E257" i="79"/>
  <c r="D257" i="79"/>
  <c r="B257" i="79"/>
  <c r="H256" i="79"/>
  <c r="G256" i="79"/>
  <c r="F256" i="79"/>
  <c r="E256" i="79"/>
  <c r="D256" i="79"/>
  <c r="B256" i="79"/>
  <c r="H255" i="79"/>
  <c r="G255" i="79"/>
  <c r="F255" i="79"/>
  <c r="E255" i="79"/>
  <c r="D255" i="79"/>
  <c r="B255" i="79"/>
  <c r="H254" i="79"/>
  <c r="G254" i="79"/>
  <c r="F254" i="79"/>
  <c r="E254" i="79"/>
  <c r="D254" i="79"/>
  <c r="B254" i="79"/>
  <c r="H253" i="79"/>
  <c r="G253" i="79"/>
  <c r="F253" i="79"/>
  <c r="E253" i="79"/>
  <c r="D253" i="79"/>
  <c r="B253" i="79"/>
  <c r="H252" i="79"/>
  <c r="G252" i="79"/>
  <c r="F252" i="79"/>
  <c r="E252" i="79"/>
  <c r="D252" i="79"/>
  <c r="B252" i="79"/>
  <c r="H251" i="79"/>
  <c r="G251" i="79"/>
  <c r="F251" i="79"/>
  <c r="E251" i="79"/>
  <c r="D251" i="79"/>
  <c r="B251" i="79"/>
  <c r="B250" i="79"/>
  <c r="H249" i="79"/>
  <c r="G249" i="79"/>
  <c r="F249" i="79"/>
  <c r="E249" i="79"/>
  <c r="D249" i="79"/>
  <c r="B249" i="79"/>
  <c r="H248" i="79"/>
  <c r="G248" i="79"/>
  <c r="F248" i="79"/>
  <c r="E248" i="79"/>
  <c r="D248" i="79"/>
  <c r="B248" i="79"/>
  <c r="B247" i="79"/>
  <c r="B246" i="79"/>
  <c r="H245" i="79"/>
  <c r="G245" i="79"/>
  <c r="F245" i="79"/>
  <c r="E245" i="79"/>
  <c r="D245" i="79"/>
  <c r="B245" i="79"/>
  <c r="H244" i="79"/>
  <c r="G244" i="79"/>
  <c r="F244" i="79"/>
  <c r="E244" i="79"/>
  <c r="D244" i="79"/>
  <c r="B244" i="79"/>
  <c r="B243" i="79"/>
  <c r="H242" i="79"/>
  <c r="G242" i="79"/>
  <c r="F242" i="79"/>
  <c r="E242" i="79"/>
  <c r="D242" i="79"/>
  <c r="B242" i="79"/>
  <c r="H241" i="79"/>
  <c r="G241" i="79"/>
  <c r="F241" i="79"/>
  <c r="E241" i="79"/>
  <c r="D241" i="79"/>
  <c r="B241" i="79"/>
  <c r="H240" i="79"/>
  <c r="G240" i="79"/>
  <c r="F240" i="79"/>
  <c r="E240" i="79"/>
  <c r="D240" i="79"/>
  <c r="B240" i="79"/>
  <c r="H239" i="79"/>
  <c r="G239" i="79"/>
  <c r="F239" i="79"/>
  <c r="E239" i="79"/>
  <c r="D239" i="79"/>
  <c r="B239" i="79"/>
  <c r="H238" i="79"/>
  <c r="G238" i="79"/>
  <c r="F238" i="79"/>
  <c r="E238" i="79"/>
  <c r="D238" i="79"/>
  <c r="B238" i="79"/>
  <c r="H237" i="79"/>
  <c r="G237" i="79"/>
  <c r="F237" i="79"/>
  <c r="E237" i="79"/>
  <c r="D237" i="79"/>
  <c r="B237" i="79"/>
  <c r="H236" i="79"/>
  <c r="G236" i="79"/>
  <c r="F236" i="79"/>
  <c r="E236" i="79"/>
  <c r="D236" i="79"/>
  <c r="B236" i="79"/>
  <c r="H235" i="79"/>
  <c r="G235" i="79"/>
  <c r="F235" i="79"/>
  <c r="E235" i="79"/>
  <c r="D235" i="79"/>
  <c r="B235" i="79"/>
  <c r="H234" i="79"/>
  <c r="G234" i="79"/>
  <c r="F234" i="79"/>
  <c r="E234" i="79"/>
  <c r="D234" i="79"/>
  <c r="B234" i="79"/>
  <c r="H233" i="79"/>
  <c r="G233" i="79"/>
  <c r="F233" i="79"/>
  <c r="E233" i="79"/>
  <c r="D233" i="79"/>
  <c r="B233" i="79"/>
  <c r="H232" i="79"/>
  <c r="G232" i="79"/>
  <c r="F232" i="79"/>
  <c r="E232" i="79"/>
  <c r="D232" i="79"/>
  <c r="B232" i="79"/>
  <c r="H231" i="79"/>
  <c r="G231" i="79"/>
  <c r="F231" i="79"/>
  <c r="E231" i="79"/>
  <c r="D231" i="79"/>
  <c r="B231" i="79"/>
  <c r="H230" i="79"/>
  <c r="G230" i="79"/>
  <c r="F230" i="79"/>
  <c r="E230" i="79"/>
  <c r="D230" i="79"/>
  <c r="B230" i="79"/>
  <c r="H229" i="79"/>
  <c r="G229" i="79"/>
  <c r="F229" i="79"/>
  <c r="E229" i="79"/>
  <c r="D229" i="79"/>
  <c r="B229" i="79"/>
  <c r="H228" i="79"/>
  <c r="G228" i="79"/>
  <c r="F228" i="79"/>
  <c r="E228" i="79"/>
  <c r="D228" i="79"/>
  <c r="B228" i="79"/>
  <c r="H227" i="79"/>
  <c r="G227" i="79"/>
  <c r="F227" i="79"/>
  <c r="E227" i="79"/>
  <c r="D227" i="79"/>
  <c r="B227" i="79"/>
  <c r="H226" i="79"/>
  <c r="G226" i="79"/>
  <c r="F226" i="79"/>
  <c r="E226" i="79"/>
  <c r="D226" i="79"/>
  <c r="B226" i="79"/>
  <c r="H225" i="79"/>
  <c r="G225" i="79"/>
  <c r="F225" i="79"/>
  <c r="E225" i="79"/>
  <c r="D225" i="79"/>
  <c r="B225" i="79"/>
  <c r="H224" i="79"/>
  <c r="G224" i="79"/>
  <c r="F224" i="79"/>
  <c r="E224" i="79"/>
  <c r="D224" i="79"/>
  <c r="B224" i="79"/>
  <c r="H223" i="79"/>
  <c r="G223" i="79"/>
  <c r="F223" i="79"/>
  <c r="E223" i="79"/>
  <c r="D223" i="79"/>
  <c r="B223" i="79"/>
  <c r="H222" i="79"/>
  <c r="G222" i="79"/>
  <c r="F222" i="79"/>
  <c r="E222" i="79"/>
  <c r="D222" i="79"/>
  <c r="B222" i="79"/>
  <c r="H221" i="79"/>
  <c r="G221" i="79"/>
  <c r="F221" i="79"/>
  <c r="E221" i="79"/>
  <c r="D221" i="79"/>
  <c r="B221" i="79"/>
  <c r="H220" i="79"/>
  <c r="G220" i="79"/>
  <c r="F220" i="79"/>
  <c r="E220" i="79"/>
  <c r="D220" i="79"/>
  <c r="B220" i="79"/>
  <c r="H219" i="79"/>
  <c r="G219" i="79"/>
  <c r="F219" i="79"/>
  <c r="E219" i="79"/>
  <c r="D219" i="79"/>
  <c r="B219" i="79"/>
  <c r="H218" i="79"/>
  <c r="G218" i="79"/>
  <c r="F218" i="79"/>
  <c r="E218" i="79"/>
  <c r="D218" i="79"/>
  <c r="B218" i="79"/>
  <c r="H217" i="79"/>
  <c r="G217" i="79"/>
  <c r="F217" i="79"/>
  <c r="E217" i="79"/>
  <c r="D217" i="79"/>
  <c r="B217" i="79"/>
  <c r="H216" i="79"/>
  <c r="G216" i="79"/>
  <c r="F216" i="79"/>
  <c r="E216" i="79"/>
  <c r="D216" i="79"/>
  <c r="B216" i="79"/>
  <c r="H215" i="79"/>
  <c r="G215" i="79"/>
  <c r="F215" i="79"/>
  <c r="E215" i="79"/>
  <c r="D215" i="79"/>
  <c r="B215" i="79"/>
  <c r="H214" i="79"/>
  <c r="G214" i="79"/>
  <c r="F214" i="79"/>
  <c r="E214" i="79"/>
  <c r="D214" i="79"/>
  <c r="B214" i="79"/>
  <c r="H213" i="79"/>
  <c r="G213" i="79"/>
  <c r="F213" i="79"/>
  <c r="E213" i="79"/>
  <c r="D213" i="79"/>
  <c r="B213" i="79"/>
  <c r="O212" i="79"/>
  <c r="N212" i="79"/>
  <c r="M212" i="79"/>
  <c r="L212" i="79"/>
  <c r="K212" i="79"/>
  <c r="J212" i="79"/>
  <c r="I212" i="79"/>
  <c r="H212" i="79"/>
  <c r="S211" i="79"/>
  <c r="S412" i="79"/>
  <c r="R211" i="79"/>
  <c r="R412" i="79"/>
  <c r="Q211" i="79"/>
  <c r="Q412" i="79"/>
  <c r="P211" i="79"/>
  <c r="P412" i="79"/>
  <c r="S210" i="79"/>
  <c r="S411" i="79"/>
  <c r="R210" i="79"/>
  <c r="R411" i="79"/>
  <c r="Q210" i="79"/>
  <c r="Q411" i="79"/>
  <c r="P210" i="79"/>
  <c r="P411" i="79"/>
  <c r="S209" i="79"/>
  <c r="S410" i="79"/>
  <c r="R209" i="79"/>
  <c r="R410" i="79"/>
  <c r="Q209" i="79"/>
  <c r="Q410" i="79"/>
  <c r="P209" i="79"/>
  <c r="P410" i="79"/>
  <c r="S208" i="79"/>
  <c r="S409" i="79"/>
  <c r="R208" i="79"/>
  <c r="R409" i="79"/>
  <c r="Q208" i="79"/>
  <c r="Q409" i="79"/>
  <c r="P208" i="79"/>
  <c r="P409" i="79"/>
  <c r="S207" i="79"/>
  <c r="S408" i="79"/>
  <c r="R207" i="79"/>
  <c r="R408" i="79"/>
  <c r="Q207" i="79"/>
  <c r="Q408" i="79"/>
  <c r="P207" i="79"/>
  <c r="P408" i="79"/>
  <c r="S206" i="79"/>
  <c r="S407" i="79"/>
  <c r="R206" i="79"/>
  <c r="R407" i="79"/>
  <c r="Q206" i="79"/>
  <c r="Q407" i="79"/>
  <c r="P206" i="79"/>
  <c r="P407" i="79"/>
  <c r="S205" i="79"/>
  <c r="S406" i="79"/>
  <c r="R205" i="79"/>
  <c r="R406" i="79"/>
  <c r="Q205" i="79"/>
  <c r="Q406" i="79"/>
  <c r="P205" i="79"/>
  <c r="P406" i="79"/>
  <c r="S204" i="79"/>
  <c r="S405" i="79"/>
  <c r="R204" i="79"/>
  <c r="R405" i="79"/>
  <c r="Q204" i="79"/>
  <c r="Q405" i="79"/>
  <c r="P204" i="79"/>
  <c r="P405" i="79"/>
  <c r="S203" i="79"/>
  <c r="S404" i="79"/>
  <c r="R203" i="79"/>
  <c r="R404" i="79"/>
  <c r="Q203" i="79"/>
  <c r="Q404" i="79"/>
  <c r="P203" i="79"/>
  <c r="P404" i="79"/>
  <c r="S202" i="79"/>
  <c r="S403" i="79"/>
  <c r="R202" i="79"/>
  <c r="R403" i="79"/>
  <c r="Q202" i="79"/>
  <c r="Q403" i="79"/>
  <c r="P202" i="79"/>
  <c r="P403" i="79"/>
  <c r="S201" i="79"/>
  <c r="S402" i="79"/>
  <c r="R201" i="79"/>
  <c r="R402" i="79"/>
  <c r="Q201" i="79"/>
  <c r="Q402" i="79"/>
  <c r="P201" i="79"/>
  <c r="P402" i="79"/>
  <c r="S200" i="79"/>
  <c r="S401" i="79"/>
  <c r="R200" i="79"/>
  <c r="R401" i="79"/>
  <c r="Q200" i="79"/>
  <c r="Q401" i="79"/>
  <c r="P200" i="79"/>
  <c r="P401" i="79"/>
  <c r="S199" i="79"/>
  <c r="S400" i="79"/>
  <c r="R199" i="79"/>
  <c r="R400" i="79"/>
  <c r="Q199" i="79"/>
  <c r="Q400" i="79"/>
  <c r="P199" i="79"/>
  <c r="P400" i="79"/>
  <c r="S198" i="79"/>
  <c r="S399" i="79"/>
  <c r="R198" i="79"/>
  <c r="R399" i="79"/>
  <c r="Q198" i="79"/>
  <c r="Q399" i="79"/>
  <c r="P198" i="79"/>
  <c r="P399" i="79"/>
  <c r="S197" i="79"/>
  <c r="S398" i="79"/>
  <c r="R197" i="79"/>
  <c r="R398" i="79"/>
  <c r="Q197" i="79"/>
  <c r="Q398" i="79"/>
  <c r="P197" i="79"/>
  <c r="P398" i="79"/>
  <c r="S196" i="79"/>
  <c r="S397" i="79"/>
  <c r="R196" i="79"/>
  <c r="R397" i="79"/>
  <c r="Q196" i="79"/>
  <c r="Q397" i="79"/>
  <c r="P196" i="79"/>
  <c r="P397" i="79"/>
  <c r="S195" i="79"/>
  <c r="S396" i="79"/>
  <c r="R195" i="79"/>
  <c r="R396" i="79"/>
  <c r="Q195" i="79"/>
  <c r="Q396" i="79"/>
  <c r="P195" i="79"/>
  <c r="P396" i="79"/>
  <c r="S194" i="79"/>
  <c r="S395" i="79"/>
  <c r="R194" i="79"/>
  <c r="R395" i="79"/>
  <c r="Q194" i="79"/>
  <c r="Q395" i="79"/>
  <c r="P194" i="79"/>
  <c r="P395" i="79"/>
  <c r="S193" i="79"/>
  <c r="S394" i="79"/>
  <c r="R193" i="79"/>
  <c r="R394" i="79"/>
  <c r="Q193" i="79"/>
  <c r="Q394" i="79"/>
  <c r="P193" i="79"/>
  <c r="P394" i="79"/>
  <c r="S192" i="79"/>
  <c r="S393" i="79"/>
  <c r="R192" i="79"/>
  <c r="R393" i="79"/>
  <c r="Q192" i="79"/>
  <c r="Q393" i="79"/>
  <c r="P192" i="79"/>
  <c r="P393" i="79"/>
  <c r="S191" i="79"/>
  <c r="S392" i="79"/>
  <c r="R191" i="79"/>
  <c r="R392" i="79"/>
  <c r="Q191" i="79"/>
  <c r="Q392" i="79"/>
  <c r="P191" i="79"/>
  <c r="P392" i="79"/>
  <c r="S190" i="79"/>
  <c r="S391" i="79"/>
  <c r="R190" i="79"/>
  <c r="R391" i="79"/>
  <c r="Q190" i="79"/>
  <c r="Q391" i="79"/>
  <c r="P190" i="79"/>
  <c r="P391" i="79"/>
  <c r="S189" i="79"/>
  <c r="S390" i="79"/>
  <c r="R189" i="79"/>
  <c r="R390" i="79"/>
  <c r="Q189" i="79"/>
  <c r="Q390" i="79"/>
  <c r="P189" i="79"/>
  <c r="P390" i="79"/>
  <c r="S188" i="79"/>
  <c r="S389" i="79"/>
  <c r="R188" i="79"/>
  <c r="R389" i="79"/>
  <c r="Q188" i="79"/>
  <c r="Q389" i="79"/>
  <c r="P188" i="79"/>
  <c r="P389" i="79"/>
  <c r="S187" i="79"/>
  <c r="S388" i="79"/>
  <c r="R187" i="79"/>
  <c r="R388" i="79"/>
  <c r="Q187" i="79"/>
  <c r="Q388" i="79"/>
  <c r="P187" i="79"/>
  <c r="P388" i="79"/>
  <c r="S186" i="79"/>
  <c r="S387" i="79"/>
  <c r="R186" i="79"/>
  <c r="R387" i="79"/>
  <c r="Q186" i="79"/>
  <c r="Q387" i="79"/>
  <c r="P186" i="79"/>
  <c r="P387" i="79"/>
  <c r="S185" i="79"/>
  <c r="S386" i="79"/>
  <c r="R185" i="79"/>
  <c r="R386" i="79"/>
  <c r="Q185" i="79"/>
  <c r="Q386" i="79"/>
  <c r="P185" i="79"/>
  <c r="P386" i="79"/>
  <c r="S184" i="79"/>
  <c r="S385" i="79"/>
  <c r="R184" i="79"/>
  <c r="R385" i="79"/>
  <c r="Q184" i="79"/>
  <c r="Q385" i="79"/>
  <c r="P184" i="79"/>
  <c r="P385" i="79"/>
  <c r="S183" i="79"/>
  <c r="S384" i="79"/>
  <c r="R183" i="79"/>
  <c r="R384" i="79"/>
  <c r="Q183" i="79"/>
  <c r="Q384" i="79"/>
  <c r="P183" i="79"/>
  <c r="P384" i="79"/>
  <c r="S182" i="79"/>
  <c r="S383" i="79"/>
  <c r="R182" i="79"/>
  <c r="R383" i="79"/>
  <c r="Q182" i="79"/>
  <c r="Q383" i="79"/>
  <c r="P182" i="79"/>
  <c r="P383" i="79"/>
  <c r="S181" i="79"/>
  <c r="S382" i="79"/>
  <c r="R181" i="79"/>
  <c r="R382" i="79"/>
  <c r="Q181" i="79"/>
  <c r="Q382" i="79"/>
  <c r="P181" i="79"/>
  <c r="P382" i="79"/>
  <c r="S180" i="79"/>
  <c r="S381" i="79"/>
  <c r="R180" i="79"/>
  <c r="R381" i="79"/>
  <c r="Q180" i="79"/>
  <c r="Q381" i="79"/>
  <c r="P180" i="79"/>
  <c r="P381" i="79"/>
  <c r="S179" i="79"/>
  <c r="S380" i="79"/>
  <c r="R179" i="79"/>
  <c r="R380" i="79"/>
  <c r="Q179" i="79"/>
  <c r="Q380" i="79"/>
  <c r="P179" i="79"/>
  <c r="P380" i="79"/>
  <c r="S178" i="79"/>
  <c r="S379" i="79"/>
  <c r="R178" i="79"/>
  <c r="R379" i="79"/>
  <c r="Q178" i="79"/>
  <c r="Q379" i="79"/>
  <c r="P178" i="79"/>
  <c r="P379" i="79"/>
  <c r="S177" i="79"/>
  <c r="S378" i="79"/>
  <c r="R177" i="79"/>
  <c r="R378" i="79"/>
  <c r="Q177" i="79"/>
  <c r="Q378" i="79"/>
  <c r="P177" i="79"/>
  <c r="P378" i="79"/>
  <c r="S176" i="79"/>
  <c r="S377" i="79"/>
  <c r="R176" i="79"/>
  <c r="R377" i="79"/>
  <c r="Q176" i="79"/>
  <c r="Q377" i="79"/>
  <c r="P176" i="79"/>
  <c r="P377" i="79"/>
  <c r="S175" i="79"/>
  <c r="S376" i="79"/>
  <c r="R175" i="79"/>
  <c r="R376" i="79"/>
  <c r="Q175" i="79"/>
  <c r="Q376" i="79"/>
  <c r="P175" i="79"/>
  <c r="P376" i="79"/>
  <c r="S174" i="79"/>
  <c r="S375" i="79"/>
  <c r="R174" i="79"/>
  <c r="R375" i="79"/>
  <c r="Q174" i="79"/>
  <c r="Q375" i="79"/>
  <c r="P174" i="79"/>
  <c r="P375" i="79"/>
  <c r="S173" i="79"/>
  <c r="S374" i="79"/>
  <c r="R173" i="79"/>
  <c r="R374" i="79"/>
  <c r="Q173" i="79"/>
  <c r="Q374" i="79"/>
  <c r="P173" i="79"/>
  <c r="P374" i="79"/>
  <c r="S172" i="79"/>
  <c r="S373" i="79"/>
  <c r="R172" i="79"/>
  <c r="R373" i="79"/>
  <c r="Q172" i="79"/>
  <c r="Q373" i="79"/>
  <c r="P172" i="79"/>
  <c r="P373" i="79"/>
  <c r="S171" i="79"/>
  <c r="S372" i="79"/>
  <c r="R171" i="79"/>
  <c r="R372" i="79"/>
  <c r="Q171" i="79"/>
  <c r="Q372" i="79"/>
  <c r="P171" i="79"/>
  <c r="P372" i="79"/>
  <c r="S170" i="79"/>
  <c r="S371" i="79"/>
  <c r="R170" i="79"/>
  <c r="R371" i="79"/>
  <c r="Q170" i="79"/>
  <c r="Q371" i="79"/>
  <c r="P170" i="79"/>
  <c r="P371" i="79"/>
  <c r="S169" i="79"/>
  <c r="S370" i="79"/>
  <c r="R169" i="79"/>
  <c r="R370" i="79"/>
  <c r="Q169" i="79"/>
  <c r="Q370" i="79"/>
  <c r="P169" i="79"/>
  <c r="P370" i="79"/>
  <c r="S168" i="79"/>
  <c r="S369" i="79"/>
  <c r="R168" i="79"/>
  <c r="R369" i="79"/>
  <c r="Q168" i="79"/>
  <c r="Q369" i="79"/>
  <c r="P168" i="79"/>
  <c r="P369" i="79"/>
  <c r="S167" i="79"/>
  <c r="S368" i="79"/>
  <c r="R167" i="79"/>
  <c r="R368" i="79"/>
  <c r="Q167" i="79"/>
  <c r="Q368" i="79"/>
  <c r="P167" i="79"/>
  <c r="P368" i="79"/>
  <c r="S166" i="79"/>
  <c r="S367" i="79"/>
  <c r="R166" i="79"/>
  <c r="R367" i="79"/>
  <c r="Q166" i="79"/>
  <c r="Q367" i="79"/>
  <c r="P166" i="79"/>
  <c r="P367" i="79"/>
  <c r="S165" i="79"/>
  <c r="S366" i="79"/>
  <c r="R165" i="79"/>
  <c r="R366" i="79"/>
  <c r="Q165" i="79"/>
  <c r="Q366" i="79"/>
  <c r="P165" i="79"/>
  <c r="P366" i="79"/>
  <c r="S164" i="79"/>
  <c r="S365" i="79"/>
  <c r="R164" i="79"/>
  <c r="R365" i="79"/>
  <c r="Q164" i="79"/>
  <c r="Q365" i="79"/>
  <c r="P164" i="79"/>
  <c r="P365" i="79"/>
  <c r="S163" i="79"/>
  <c r="S364" i="79"/>
  <c r="R163" i="79"/>
  <c r="R364" i="79"/>
  <c r="Q163" i="79"/>
  <c r="Q364" i="79"/>
  <c r="P163" i="79"/>
  <c r="P364" i="79"/>
  <c r="S162" i="79"/>
  <c r="S363" i="79"/>
  <c r="R162" i="79"/>
  <c r="R363" i="79"/>
  <c r="Q162" i="79"/>
  <c r="Q363" i="79"/>
  <c r="P162" i="79"/>
  <c r="P363" i="79"/>
  <c r="S161" i="79"/>
  <c r="S362" i="79"/>
  <c r="R161" i="79"/>
  <c r="R362" i="79"/>
  <c r="Q161" i="79"/>
  <c r="Q362" i="79"/>
  <c r="P161" i="79"/>
  <c r="P362" i="79"/>
  <c r="S160" i="79"/>
  <c r="S361" i="79"/>
  <c r="R160" i="79"/>
  <c r="R361" i="79"/>
  <c r="Q160" i="79"/>
  <c r="Q361" i="79"/>
  <c r="P160" i="79"/>
  <c r="P361" i="79"/>
  <c r="S159" i="79"/>
  <c r="S360" i="79"/>
  <c r="R159" i="79"/>
  <c r="R360" i="79"/>
  <c r="Q159" i="79"/>
  <c r="Q360" i="79"/>
  <c r="P159" i="79"/>
  <c r="P360" i="79"/>
  <c r="S158" i="79"/>
  <c r="S359" i="79"/>
  <c r="R158" i="79"/>
  <c r="R359" i="79"/>
  <c r="Q158" i="79"/>
  <c r="Q359" i="79"/>
  <c r="P158" i="79"/>
  <c r="P359" i="79"/>
  <c r="S157" i="79"/>
  <c r="S358" i="79"/>
  <c r="R157" i="79"/>
  <c r="R358" i="79"/>
  <c r="Q157" i="79"/>
  <c r="Q358" i="79"/>
  <c r="P157" i="79"/>
  <c r="P358" i="79"/>
  <c r="S156" i="79"/>
  <c r="S357" i="79"/>
  <c r="R156" i="79"/>
  <c r="R357" i="79"/>
  <c r="Q156" i="79"/>
  <c r="Q357" i="79"/>
  <c r="P156" i="79"/>
  <c r="P357" i="79"/>
  <c r="S155" i="79"/>
  <c r="S356" i="79"/>
  <c r="R155" i="79"/>
  <c r="R356" i="79"/>
  <c r="Q155" i="79"/>
  <c r="Q356" i="79"/>
  <c r="P155" i="79"/>
  <c r="P356" i="79"/>
  <c r="S154" i="79"/>
  <c r="S355" i="79"/>
  <c r="R154" i="79"/>
  <c r="R355" i="79"/>
  <c r="Q154" i="79"/>
  <c r="Q355" i="79"/>
  <c r="P154" i="79"/>
  <c r="P355" i="79"/>
  <c r="S153" i="79"/>
  <c r="S354" i="79"/>
  <c r="R153" i="79"/>
  <c r="R354" i="79"/>
  <c r="Q153" i="79"/>
  <c r="Q354" i="79"/>
  <c r="P153" i="79"/>
  <c r="P354" i="79"/>
  <c r="S152" i="79"/>
  <c r="S353" i="79"/>
  <c r="R152" i="79"/>
  <c r="R353" i="79"/>
  <c r="Q152" i="79"/>
  <c r="Q353" i="79"/>
  <c r="P152" i="79"/>
  <c r="P353" i="79"/>
  <c r="S151" i="79"/>
  <c r="S352" i="79"/>
  <c r="R151" i="79"/>
  <c r="R352" i="79"/>
  <c r="Q151" i="79"/>
  <c r="Q352" i="79"/>
  <c r="P151" i="79"/>
  <c r="P352" i="79"/>
  <c r="S150" i="79"/>
  <c r="S351" i="79"/>
  <c r="R150" i="79"/>
  <c r="R351" i="79"/>
  <c r="Q150" i="79"/>
  <c r="Q351" i="79"/>
  <c r="P150" i="79"/>
  <c r="P351" i="79"/>
  <c r="S149" i="79"/>
  <c r="S350" i="79"/>
  <c r="R149" i="79"/>
  <c r="R350" i="79"/>
  <c r="Q149" i="79"/>
  <c r="Q350" i="79"/>
  <c r="P149" i="79"/>
  <c r="P350" i="79"/>
  <c r="S148" i="79"/>
  <c r="S349" i="79"/>
  <c r="R148" i="79"/>
  <c r="R349" i="79"/>
  <c r="Q148" i="79"/>
  <c r="Q349" i="79"/>
  <c r="P148" i="79"/>
  <c r="P349" i="79"/>
  <c r="S147" i="79"/>
  <c r="S348" i="79"/>
  <c r="R147" i="79"/>
  <c r="R348" i="79"/>
  <c r="Q147" i="79"/>
  <c r="Q348" i="79"/>
  <c r="P147" i="79"/>
  <c r="P348" i="79"/>
  <c r="S146" i="79"/>
  <c r="S347" i="79"/>
  <c r="R146" i="79"/>
  <c r="R347" i="79"/>
  <c r="Q146" i="79"/>
  <c r="Q347" i="79"/>
  <c r="P146" i="79"/>
  <c r="P347" i="79"/>
  <c r="S145" i="79"/>
  <c r="S346" i="79"/>
  <c r="R145" i="79"/>
  <c r="R346" i="79"/>
  <c r="Q145" i="79"/>
  <c r="Q346" i="79"/>
  <c r="P145" i="79"/>
  <c r="P346" i="79"/>
  <c r="S144" i="79"/>
  <c r="S345" i="79"/>
  <c r="R144" i="79"/>
  <c r="R345" i="79"/>
  <c r="Q144" i="79"/>
  <c r="Q345" i="79"/>
  <c r="P144" i="79"/>
  <c r="P345" i="79"/>
  <c r="S143" i="79"/>
  <c r="S344" i="79"/>
  <c r="R143" i="79"/>
  <c r="R344" i="79"/>
  <c r="Q143" i="79"/>
  <c r="Q344" i="79"/>
  <c r="P143" i="79"/>
  <c r="P344" i="79"/>
  <c r="S142" i="79"/>
  <c r="S343" i="79"/>
  <c r="R142" i="79"/>
  <c r="R343" i="79"/>
  <c r="Q142" i="79"/>
  <c r="Q343" i="79"/>
  <c r="P142" i="79"/>
  <c r="P343" i="79"/>
  <c r="S141" i="79"/>
  <c r="S342" i="79"/>
  <c r="R141" i="79"/>
  <c r="R342" i="79"/>
  <c r="Q141" i="79"/>
  <c r="Q342" i="79"/>
  <c r="P141" i="79"/>
  <c r="P342" i="79"/>
  <c r="S140" i="79"/>
  <c r="S341" i="79"/>
  <c r="R140" i="79"/>
  <c r="R341" i="79"/>
  <c r="Q140" i="79"/>
  <c r="Q341" i="79"/>
  <c r="P140" i="79"/>
  <c r="P341" i="79"/>
  <c r="S139" i="79"/>
  <c r="S340" i="79"/>
  <c r="R139" i="79"/>
  <c r="R340" i="79"/>
  <c r="Q139" i="79"/>
  <c r="Q340" i="79"/>
  <c r="P139" i="79"/>
  <c r="P340" i="79"/>
  <c r="S138" i="79"/>
  <c r="S339" i="79"/>
  <c r="R138" i="79"/>
  <c r="R339" i="79"/>
  <c r="Q138" i="79"/>
  <c r="Q339" i="79"/>
  <c r="P138" i="79"/>
  <c r="P339" i="79"/>
  <c r="S137" i="79"/>
  <c r="S338" i="79"/>
  <c r="R137" i="79"/>
  <c r="R338" i="79"/>
  <c r="Q137" i="79"/>
  <c r="Q338" i="79"/>
  <c r="P137" i="79"/>
  <c r="P338" i="79"/>
  <c r="S136" i="79"/>
  <c r="S337" i="79"/>
  <c r="R136" i="79"/>
  <c r="R337" i="79"/>
  <c r="Q136" i="79"/>
  <c r="Q337" i="79"/>
  <c r="P136" i="79"/>
  <c r="P337" i="79"/>
  <c r="S135" i="79"/>
  <c r="S336" i="79"/>
  <c r="R135" i="79"/>
  <c r="R336" i="79"/>
  <c r="Q135" i="79"/>
  <c r="Q336" i="79"/>
  <c r="P135" i="79"/>
  <c r="P336" i="79"/>
  <c r="S134" i="79"/>
  <c r="S335" i="79"/>
  <c r="R134" i="79"/>
  <c r="R335" i="79"/>
  <c r="Q134" i="79"/>
  <c r="Q335" i="79"/>
  <c r="P134" i="79"/>
  <c r="P335" i="79"/>
  <c r="S133" i="79"/>
  <c r="S334" i="79"/>
  <c r="R133" i="79"/>
  <c r="R334" i="79"/>
  <c r="Q133" i="79"/>
  <c r="Q334" i="79"/>
  <c r="P133" i="79"/>
  <c r="P334" i="79"/>
  <c r="S132" i="79"/>
  <c r="S333" i="79"/>
  <c r="R132" i="79"/>
  <c r="R333" i="79"/>
  <c r="Q132" i="79"/>
  <c r="Q333" i="79"/>
  <c r="P132" i="79"/>
  <c r="P333" i="79"/>
  <c r="S131" i="79"/>
  <c r="S332" i="79"/>
  <c r="R131" i="79"/>
  <c r="R332" i="79"/>
  <c r="Q131" i="79"/>
  <c r="Q332" i="79"/>
  <c r="P131" i="79"/>
  <c r="P332" i="79"/>
  <c r="S130" i="79"/>
  <c r="S331" i="79"/>
  <c r="R130" i="79"/>
  <c r="R331" i="79"/>
  <c r="Q130" i="79"/>
  <c r="Q331" i="79"/>
  <c r="P130" i="79"/>
  <c r="P331" i="79"/>
  <c r="S129" i="79"/>
  <c r="S330" i="79"/>
  <c r="R129" i="79"/>
  <c r="R330" i="79"/>
  <c r="Q129" i="79"/>
  <c r="Q330" i="79"/>
  <c r="P129" i="79"/>
  <c r="P330" i="79"/>
  <c r="S128" i="79"/>
  <c r="S329" i="79"/>
  <c r="R128" i="79"/>
  <c r="R329" i="79"/>
  <c r="Q128" i="79"/>
  <c r="Q329" i="79"/>
  <c r="P128" i="79"/>
  <c r="P329" i="79"/>
  <c r="S127" i="79"/>
  <c r="S328" i="79"/>
  <c r="R127" i="79"/>
  <c r="R328" i="79"/>
  <c r="Q127" i="79"/>
  <c r="Q328" i="79"/>
  <c r="P127" i="79"/>
  <c r="P328" i="79"/>
  <c r="S126" i="79"/>
  <c r="S327" i="79"/>
  <c r="R126" i="79"/>
  <c r="R327" i="79"/>
  <c r="Q126" i="79"/>
  <c r="Q327" i="79"/>
  <c r="P126" i="79"/>
  <c r="P327" i="79"/>
  <c r="S125" i="79"/>
  <c r="S326" i="79"/>
  <c r="R125" i="79"/>
  <c r="R326" i="79"/>
  <c r="Q125" i="79"/>
  <c r="Q326" i="79"/>
  <c r="P125" i="79"/>
  <c r="P326" i="79"/>
  <c r="S124" i="79"/>
  <c r="S325" i="79"/>
  <c r="R124" i="79"/>
  <c r="R325" i="79"/>
  <c r="Q124" i="79"/>
  <c r="Q325" i="79"/>
  <c r="P124" i="79"/>
  <c r="P325" i="79"/>
  <c r="S123" i="79"/>
  <c r="S324" i="79"/>
  <c r="R123" i="79"/>
  <c r="R324" i="79"/>
  <c r="Q123" i="79"/>
  <c r="Q324" i="79"/>
  <c r="P123" i="79"/>
  <c r="P324" i="79"/>
  <c r="S122" i="79"/>
  <c r="S323" i="79"/>
  <c r="R122" i="79"/>
  <c r="R323" i="79"/>
  <c r="Q122" i="79"/>
  <c r="Q323" i="79"/>
  <c r="P122" i="79"/>
  <c r="P323" i="79"/>
  <c r="S121" i="79"/>
  <c r="S322" i="79"/>
  <c r="R121" i="79"/>
  <c r="R322" i="79"/>
  <c r="Q121" i="79"/>
  <c r="Q322" i="79"/>
  <c r="P121" i="79"/>
  <c r="P322" i="79"/>
  <c r="S120" i="79"/>
  <c r="S321" i="79"/>
  <c r="R120" i="79"/>
  <c r="R321" i="79"/>
  <c r="Q120" i="79"/>
  <c r="Q321" i="79"/>
  <c r="P120" i="79"/>
  <c r="P321" i="79"/>
  <c r="S119" i="79"/>
  <c r="S320" i="79"/>
  <c r="R119" i="79"/>
  <c r="R320" i="79"/>
  <c r="Q119" i="79"/>
  <c r="Q320" i="79"/>
  <c r="P119" i="79"/>
  <c r="P320" i="79"/>
  <c r="S118" i="79"/>
  <c r="S319" i="79"/>
  <c r="R118" i="79"/>
  <c r="R319" i="79"/>
  <c r="Q118" i="79"/>
  <c r="Q319" i="79"/>
  <c r="P118" i="79"/>
  <c r="P319" i="79"/>
  <c r="S117" i="79"/>
  <c r="S318" i="79"/>
  <c r="R117" i="79"/>
  <c r="R318" i="79"/>
  <c r="Q117" i="79"/>
  <c r="Q318" i="79"/>
  <c r="P117" i="79"/>
  <c r="P318" i="79"/>
  <c r="S116" i="79"/>
  <c r="S317" i="79"/>
  <c r="R116" i="79"/>
  <c r="R317" i="79"/>
  <c r="Q116" i="79"/>
  <c r="Q317" i="79"/>
  <c r="P116" i="79"/>
  <c r="P317" i="79"/>
  <c r="S115" i="79"/>
  <c r="S316" i="79"/>
  <c r="R115" i="79"/>
  <c r="R316" i="79"/>
  <c r="Q115" i="79"/>
  <c r="Q316" i="79"/>
  <c r="P115" i="79"/>
  <c r="P316" i="79"/>
  <c r="S114" i="79"/>
  <c r="S315" i="79"/>
  <c r="R114" i="79"/>
  <c r="R315" i="79"/>
  <c r="Q114" i="79"/>
  <c r="Q315" i="79"/>
  <c r="P114" i="79"/>
  <c r="P315" i="79"/>
  <c r="S113" i="79"/>
  <c r="S314" i="79"/>
  <c r="R113" i="79"/>
  <c r="R314" i="79"/>
  <c r="Q113" i="79"/>
  <c r="Q314" i="79"/>
  <c r="P113" i="79"/>
  <c r="P314" i="79"/>
  <c r="S112" i="79"/>
  <c r="S313" i="79"/>
  <c r="R112" i="79"/>
  <c r="R313" i="79"/>
  <c r="Q112" i="79"/>
  <c r="Q313" i="79"/>
  <c r="P112" i="79"/>
  <c r="P313" i="79"/>
  <c r="S111" i="79"/>
  <c r="S312" i="79"/>
  <c r="R111" i="79"/>
  <c r="R312" i="79"/>
  <c r="Q111" i="79"/>
  <c r="Q312" i="79"/>
  <c r="P111" i="79"/>
  <c r="P312" i="79"/>
  <c r="S110" i="79"/>
  <c r="S311" i="79"/>
  <c r="R110" i="79"/>
  <c r="R311" i="79"/>
  <c r="Q110" i="79"/>
  <c r="Q311" i="79"/>
  <c r="P110" i="79"/>
  <c r="P311" i="79"/>
  <c r="S109" i="79"/>
  <c r="S310" i="79"/>
  <c r="R109" i="79"/>
  <c r="R310" i="79"/>
  <c r="Q109" i="79"/>
  <c r="Q310" i="79"/>
  <c r="P109" i="79"/>
  <c r="P310" i="79"/>
  <c r="S108" i="79"/>
  <c r="S309" i="79"/>
  <c r="R108" i="79"/>
  <c r="R309" i="79"/>
  <c r="Q108" i="79"/>
  <c r="Q309" i="79"/>
  <c r="P108" i="79"/>
  <c r="P309" i="79"/>
  <c r="S107" i="79"/>
  <c r="S308" i="79"/>
  <c r="R107" i="79"/>
  <c r="R308" i="79"/>
  <c r="Q107" i="79"/>
  <c r="Q308" i="79"/>
  <c r="P107" i="79"/>
  <c r="P308" i="79"/>
  <c r="S106" i="79"/>
  <c r="S307" i="79"/>
  <c r="R106" i="79"/>
  <c r="R307" i="79"/>
  <c r="Q106" i="79"/>
  <c r="Q307" i="79"/>
  <c r="P106" i="79"/>
  <c r="P307" i="79"/>
  <c r="S105" i="79"/>
  <c r="S306" i="79"/>
  <c r="R105" i="79"/>
  <c r="R306" i="79"/>
  <c r="Q105" i="79"/>
  <c r="Q306" i="79"/>
  <c r="P105" i="79"/>
  <c r="P306" i="79"/>
  <c r="S104" i="79"/>
  <c r="S305" i="79"/>
  <c r="R104" i="79"/>
  <c r="R305" i="79"/>
  <c r="Q104" i="79"/>
  <c r="Q305" i="79"/>
  <c r="P104" i="79"/>
  <c r="P305" i="79"/>
  <c r="S103" i="79"/>
  <c r="S304" i="79"/>
  <c r="R103" i="79"/>
  <c r="R304" i="79"/>
  <c r="Q103" i="79"/>
  <c r="Q304" i="79"/>
  <c r="P103" i="79"/>
  <c r="P304" i="79"/>
  <c r="S102" i="79"/>
  <c r="S303" i="79"/>
  <c r="R102" i="79"/>
  <c r="R303" i="79"/>
  <c r="Q102" i="79"/>
  <c r="Q303" i="79"/>
  <c r="P102" i="79"/>
  <c r="P303" i="79"/>
  <c r="S101" i="79"/>
  <c r="S302" i="79"/>
  <c r="R101" i="79"/>
  <c r="R302" i="79"/>
  <c r="Q101" i="79"/>
  <c r="Q302" i="79"/>
  <c r="P101" i="79"/>
  <c r="P302" i="79"/>
  <c r="S100" i="79"/>
  <c r="S301" i="79"/>
  <c r="R100" i="79"/>
  <c r="R301" i="79"/>
  <c r="Q100" i="79"/>
  <c r="Q301" i="79"/>
  <c r="P100" i="79"/>
  <c r="P301" i="79"/>
  <c r="S99" i="79"/>
  <c r="S300" i="79"/>
  <c r="R99" i="79"/>
  <c r="R300" i="79"/>
  <c r="Q99" i="79"/>
  <c r="Q300" i="79"/>
  <c r="P99" i="79"/>
  <c r="P300" i="79"/>
  <c r="S98" i="79"/>
  <c r="S299" i="79"/>
  <c r="R98" i="79"/>
  <c r="R299" i="79"/>
  <c r="Q98" i="79"/>
  <c r="Q299" i="79"/>
  <c r="P98" i="79"/>
  <c r="P299" i="79"/>
  <c r="S97" i="79"/>
  <c r="S298" i="79"/>
  <c r="R97" i="79"/>
  <c r="R298" i="79"/>
  <c r="Q97" i="79"/>
  <c r="Q298" i="79"/>
  <c r="P97" i="79"/>
  <c r="P298" i="79"/>
  <c r="S96" i="79"/>
  <c r="S297" i="79"/>
  <c r="R96" i="79"/>
  <c r="R297" i="79"/>
  <c r="Q96" i="79"/>
  <c r="Q297" i="79"/>
  <c r="P96" i="79"/>
  <c r="P297" i="79"/>
  <c r="S95" i="79"/>
  <c r="S296" i="79"/>
  <c r="R95" i="79"/>
  <c r="R296" i="79"/>
  <c r="Q95" i="79"/>
  <c r="Q296" i="79"/>
  <c r="P95" i="79"/>
  <c r="P296" i="79"/>
  <c r="S94" i="79"/>
  <c r="S295" i="79"/>
  <c r="R94" i="79"/>
  <c r="R295" i="79"/>
  <c r="Q94" i="79"/>
  <c r="Q295" i="79"/>
  <c r="P94" i="79"/>
  <c r="P295" i="79"/>
  <c r="S93" i="79"/>
  <c r="S294" i="79"/>
  <c r="R93" i="79"/>
  <c r="R294" i="79"/>
  <c r="Q93" i="79"/>
  <c r="Q294" i="79"/>
  <c r="P93" i="79"/>
  <c r="P294" i="79"/>
  <c r="S92" i="79"/>
  <c r="S293" i="79"/>
  <c r="R92" i="79"/>
  <c r="R293" i="79"/>
  <c r="Q92" i="79"/>
  <c r="Q293" i="79"/>
  <c r="P92" i="79"/>
  <c r="P293" i="79"/>
  <c r="S91" i="79"/>
  <c r="S292" i="79"/>
  <c r="R91" i="79"/>
  <c r="R292" i="79"/>
  <c r="Q91" i="79"/>
  <c r="Q292" i="79"/>
  <c r="P91" i="79"/>
  <c r="P292" i="79"/>
  <c r="S90" i="79"/>
  <c r="S291" i="79"/>
  <c r="R90" i="79"/>
  <c r="R291" i="79"/>
  <c r="Q90" i="79"/>
  <c r="Q291" i="79"/>
  <c r="P90" i="79"/>
  <c r="P291" i="79"/>
  <c r="S89" i="79"/>
  <c r="S290" i="79"/>
  <c r="R89" i="79"/>
  <c r="R290" i="79"/>
  <c r="Q89" i="79"/>
  <c r="Q290" i="79"/>
  <c r="P89" i="79"/>
  <c r="P290" i="79"/>
  <c r="S88" i="79"/>
  <c r="S289" i="79"/>
  <c r="R88" i="79"/>
  <c r="R289" i="79"/>
  <c r="Q88" i="79"/>
  <c r="Q289" i="79"/>
  <c r="P88" i="79"/>
  <c r="P289" i="79"/>
  <c r="S87" i="79"/>
  <c r="S288" i="79"/>
  <c r="R87" i="79"/>
  <c r="R288" i="79"/>
  <c r="Q87" i="79"/>
  <c r="Q288" i="79"/>
  <c r="P87" i="79"/>
  <c r="P288" i="79"/>
  <c r="S86" i="79"/>
  <c r="S287" i="79"/>
  <c r="R86" i="79"/>
  <c r="R287" i="79"/>
  <c r="Q86" i="79"/>
  <c r="Q287" i="79"/>
  <c r="P86" i="79"/>
  <c r="P287" i="79"/>
  <c r="S85" i="79"/>
  <c r="S286" i="79"/>
  <c r="R85" i="79"/>
  <c r="R286" i="79"/>
  <c r="Q85" i="79"/>
  <c r="Q286" i="79"/>
  <c r="P85" i="79"/>
  <c r="P286" i="79"/>
  <c r="S84" i="79"/>
  <c r="S285" i="79"/>
  <c r="R84" i="79"/>
  <c r="R285" i="79"/>
  <c r="Q84" i="79"/>
  <c r="Q285" i="79"/>
  <c r="P84" i="79"/>
  <c r="P285" i="79"/>
  <c r="S83" i="79"/>
  <c r="S284" i="79"/>
  <c r="R83" i="79"/>
  <c r="R284" i="79"/>
  <c r="Q83" i="79"/>
  <c r="Q284" i="79"/>
  <c r="P83" i="79"/>
  <c r="P284" i="79"/>
  <c r="S82" i="79"/>
  <c r="S283" i="79"/>
  <c r="R82" i="79"/>
  <c r="R283" i="79"/>
  <c r="Q82" i="79"/>
  <c r="Q283" i="79"/>
  <c r="P82" i="79"/>
  <c r="P283" i="79"/>
  <c r="S81" i="79"/>
  <c r="S282" i="79"/>
  <c r="R81" i="79"/>
  <c r="R282" i="79"/>
  <c r="Q81" i="79"/>
  <c r="Q282" i="79"/>
  <c r="P81" i="79"/>
  <c r="P282" i="79"/>
  <c r="S80" i="79"/>
  <c r="S281" i="79"/>
  <c r="R80" i="79"/>
  <c r="R281" i="79"/>
  <c r="Q80" i="79"/>
  <c r="Q281" i="79"/>
  <c r="P80" i="79"/>
  <c r="P281" i="79"/>
  <c r="S79" i="79"/>
  <c r="S280" i="79"/>
  <c r="R79" i="79"/>
  <c r="R280" i="79"/>
  <c r="Q79" i="79"/>
  <c r="Q280" i="79"/>
  <c r="P79" i="79"/>
  <c r="P280" i="79"/>
  <c r="S78" i="79"/>
  <c r="S279" i="79"/>
  <c r="R78" i="79"/>
  <c r="R279" i="79"/>
  <c r="Q78" i="79"/>
  <c r="Q279" i="79"/>
  <c r="P78" i="79"/>
  <c r="P279" i="79"/>
  <c r="S77" i="79"/>
  <c r="S278" i="79"/>
  <c r="R77" i="79"/>
  <c r="R278" i="79"/>
  <c r="Q77" i="79"/>
  <c r="Q278" i="79"/>
  <c r="P77" i="79"/>
  <c r="P278" i="79"/>
  <c r="S76" i="79"/>
  <c r="S277" i="79"/>
  <c r="R76" i="79"/>
  <c r="R277" i="79"/>
  <c r="Q76" i="79"/>
  <c r="Q277" i="79"/>
  <c r="P76" i="79"/>
  <c r="P277" i="79"/>
  <c r="S75" i="79"/>
  <c r="S276" i="79"/>
  <c r="R75" i="79"/>
  <c r="R276" i="79"/>
  <c r="Q75" i="79"/>
  <c r="Q276" i="79"/>
  <c r="P75" i="79"/>
  <c r="P276" i="79"/>
  <c r="S74" i="79"/>
  <c r="S275" i="79"/>
  <c r="R74" i="79"/>
  <c r="R275" i="79"/>
  <c r="Q74" i="79"/>
  <c r="Q275" i="79"/>
  <c r="P74" i="79"/>
  <c r="P275" i="79"/>
  <c r="S73" i="79"/>
  <c r="S274" i="79"/>
  <c r="R73" i="79"/>
  <c r="R274" i="79"/>
  <c r="Q73" i="79"/>
  <c r="Q274" i="79"/>
  <c r="P73" i="79"/>
  <c r="P274" i="79"/>
  <c r="S72" i="79"/>
  <c r="S273" i="79"/>
  <c r="R72" i="79"/>
  <c r="R273" i="79"/>
  <c r="Q72" i="79"/>
  <c r="Q273" i="79"/>
  <c r="P72" i="79"/>
  <c r="P273" i="79"/>
  <c r="S71" i="79"/>
  <c r="S272" i="79"/>
  <c r="R71" i="79"/>
  <c r="R272" i="79"/>
  <c r="Q71" i="79"/>
  <c r="Q272" i="79"/>
  <c r="P71" i="79"/>
  <c r="P272" i="79"/>
  <c r="S70" i="79"/>
  <c r="S271" i="79"/>
  <c r="R70" i="79"/>
  <c r="R271" i="79"/>
  <c r="Q70" i="79"/>
  <c r="Q271" i="79"/>
  <c r="P70" i="79"/>
  <c r="P271" i="79"/>
  <c r="S69" i="79"/>
  <c r="S270" i="79"/>
  <c r="R69" i="79"/>
  <c r="R270" i="79"/>
  <c r="Q69" i="79"/>
  <c r="Q270" i="79"/>
  <c r="P69" i="79"/>
  <c r="P270" i="79"/>
  <c r="S68" i="79"/>
  <c r="S269" i="79"/>
  <c r="R68" i="79"/>
  <c r="R269" i="79"/>
  <c r="Q68" i="79"/>
  <c r="Q269" i="79"/>
  <c r="P68" i="79"/>
  <c r="P269" i="79"/>
  <c r="S67" i="79"/>
  <c r="S268" i="79"/>
  <c r="R67" i="79"/>
  <c r="R268" i="79"/>
  <c r="Q67" i="79"/>
  <c r="Q268" i="79"/>
  <c r="P67" i="79"/>
  <c r="P268" i="79"/>
  <c r="S66" i="79"/>
  <c r="S267" i="79"/>
  <c r="R66" i="79"/>
  <c r="R267" i="79"/>
  <c r="Q66" i="79"/>
  <c r="Q267" i="79"/>
  <c r="P66" i="79"/>
  <c r="P267" i="79"/>
  <c r="S65" i="79"/>
  <c r="S266" i="79"/>
  <c r="R65" i="79"/>
  <c r="R266" i="79"/>
  <c r="Q65" i="79"/>
  <c r="Q266" i="79"/>
  <c r="P65" i="79"/>
  <c r="P266" i="79"/>
  <c r="S64" i="79"/>
  <c r="S265" i="79"/>
  <c r="R64" i="79"/>
  <c r="R265" i="79"/>
  <c r="Q64" i="79"/>
  <c r="Q265" i="79"/>
  <c r="P64" i="79"/>
  <c r="P265" i="79"/>
  <c r="S63" i="79"/>
  <c r="S264" i="79"/>
  <c r="R63" i="79"/>
  <c r="R264" i="79"/>
  <c r="Q63" i="79"/>
  <c r="Q264" i="79"/>
  <c r="P63" i="79"/>
  <c r="P264" i="79"/>
  <c r="S62" i="79"/>
  <c r="S263" i="79"/>
  <c r="R62" i="79"/>
  <c r="R263" i="79"/>
  <c r="Q62" i="79"/>
  <c r="Q263" i="79"/>
  <c r="P62" i="79"/>
  <c r="P263" i="79"/>
  <c r="S61" i="79"/>
  <c r="S262" i="79"/>
  <c r="R61" i="79"/>
  <c r="R262" i="79"/>
  <c r="Q61" i="79"/>
  <c r="Q262" i="79"/>
  <c r="P61" i="79"/>
  <c r="P262" i="79"/>
  <c r="S60" i="79"/>
  <c r="S261" i="79"/>
  <c r="R60" i="79"/>
  <c r="R261" i="79"/>
  <c r="Q60" i="79"/>
  <c r="Q261" i="79"/>
  <c r="P60" i="79"/>
  <c r="P261" i="79"/>
  <c r="S59" i="79"/>
  <c r="S260" i="79"/>
  <c r="R59" i="79"/>
  <c r="R260" i="79"/>
  <c r="Q59" i="79"/>
  <c r="Q260" i="79"/>
  <c r="P59" i="79"/>
  <c r="P260" i="79"/>
  <c r="S58" i="79"/>
  <c r="S259" i="79"/>
  <c r="R58" i="79"/>
  <c r="R259" i="79"/>
  <c r="Q58" i="79"/>
  <c r="Q259" i="79"/>
  <c r="P58" i="79"/>
  <c r="P259" i="79"/>
  <c r="S57" i="79"/>
  <c r="S258" i="79"/>
  <c r="R57" i="79"/>
  <c r="R258" i="79"/>
  <c r="Q57" i="79"/>
  <c r="Q258" i="79"/>
  <c r="P57" i="79"/>
  <c r="P258" i="79"/>
  <c r="S56" i="79"/>
  <c r="S257" i="79"/>
  <c r="R56" i="79"/>
  <c r="R257" i="79"/>
  <c r="Q56" i="79"/>
  <c r="Q257" i="79"/>
  <c r="P56" i="79"/>
  <c r="P257" i="79"/>
  <c r="S55" i="79"/>
  <c r="S256" i="79"/>
  <c r="R55" i="79"/>
  <c r="R256" i="79"/>
  <c r="Q55" i="79"/>
  <c r="Q256" i="79"/>
  <c r="P55" i="79"/>
  <c r="P256" i="79"/>
  <c r="S54" i="79"/>
  <c r="S255" i="79"/>
  <c r="R54" i="79"/>
  <c r="R255" i="79"/>
  <c r="Q54" i="79"/>
  <c r="Q255" i="79"/>
  <c r="P54" i="79"/>
  <c r="P255" i="79"/>
  <c r="S53" i="79"/>
  <c r="S254" i="79"/>
  <c r="R53" i="79"/>
  <c r="R254" i="79"/>
  <c r="Q53" i="79"/>
  <c r="Q254" i="79"/>
  <c r="P53" i="79"/>
  <c r="P254" i="79"/>
  <c r="S52" i="79"/>
  <c r="S253" i="79"/>
  <c r="R52" i="79"/>
  <c r="R253" i="79"/>
  <c r="Q52" i="79"/>
  <c r="Q253" i="79"/>
  <c r="P52" i="79"/>
  <c r="P253" i="79"/>
  <c r="S51" i="79"/>
  <c r="S252" i="79"/>
  <c r="R51" i="79"/>
  <c r="R252" i="79"/>
  <c r="Q51" i="79"/>
  <c r="Q252" i="79"/>
  <c r="P51" i="79"/>
  <c r="P252" i="79"/>
  <c r="S50" i="79"/>
  <c r="S251" i="79"/>
  <c r="R50" i="79"/>
  <c r="R251" i="79"/>
  <c r="Q50" i="79"/>
  <c r="Q251" i="79"/>
  <c r="P50" i="79"/>
  <c r="P251" i="79"/>
  <c r="S48" i="79"/>
  <c r="S249" i="79"/>
  <c r="R48" i="79"/>
  <c r="R249" i="79"/>
  <c r="Q48" i="79"/>
  <c r="Q249" i="79"/>
  <c r="P48" i="79"/>
  <c r="P249" i="79"/>
  <c r="S47" i="79"/>
  <c r="S248" i="79"/>
  <c r="R47" i="79"/>
  <c r="R248" i="79"/>
  <c r="Q47" i="79"/>
  <c r="Q248" i="79"/>
  <c r="P47" i="79"/>
  <c r="P248" i="79"/>
  <c r="S44" i="79"/>
  <c r="S245" i="79"/>
  <c r="R44" i="79"/>
  <c r="R245" i="79"/>
  <c r="Q44" i="79"/>
  <c r="Q245" i="79"/>
  <c r="P44" i="79"/>
  <c r="P245" i="79"/>
  <c r="S43" i="79"/>
  <c r="S244" i="79"/>
  <c r="R43" i="79"/>
  <c r="R244" i="79"/>
  <c r="Q43" i="79"/>
  <c r="Q244" i="79"/>
  <c r="P43" i="79"/>
  <c r="P244" i="79"/>
  <c r="S41" i="79"/>
  <c r="S242" i="79"/>
  <c r="R41" i="79"/>
  <c r="R242" i="79"/>
  <c r="Q41" i="79"/>
  <c r="Q242" i="79"/>
  <c r="P41" i="79"/>
  <c r="P242" i="79"/>
  <c r="S40" i="79"/>
  <c r="S241" i="79"/>
  <c r="R40" i="79"/>
  <c r="R241" i="79"/>
  <c r="Q40" i="79"/>
  <c r="Q241" i="79"/>
  <c r="P40" i="79"/>
  <c r="P241" i="79"/>
  <c r="S39" i="79"/>
  <c r="S240" i="79"/>
  <c r="R39" i="79"/>
  <c r="R240" i="79"/>
  <c r="Q39" i="79"/>
  <c r="Q240" i="79"/>
  <c r="P39" i="79"/>
  <c r="P240" i="79"/>
  <c r="S38" i="79"/>
  <c r="S239" i="79"/>
  <c r="R38" i="79"/>
  <c r="R239" i="79"/>
  <c r="Q38" i="79"/>
  <c r="Q239" i="79"/>
  <c r="P38" i="79"/>
  <c r="P239" i="79"/>
  <c r="S37" i="79"/>
  <c r="S238" i="79"/>
  <c r="R37" i="79"/>
  <c r="R238" i="79"/>
  <c r="Q37" i="79"/>
  <c r="Q238" i="79"/>
  <c r="P37" i="79"/>
  <c r="P238" i="79"/>
  <c r="S36" i="79"/>
  <c r="S237" i="79"/>
  <c r="R36" i="79"/>
  <c r="R237" i="79"/>
  <c r="Q36" i="79"/>
  <c r="Q237" i="79"/>
  <c r="P36" i="79"/>
  <c r="P237" i="79"/>
  <c r="S35" i="79"/>
  <c r="S236" i="79"/>
  <c r="R35" i="79"/>
  <c r="R236" i="79"/>
  <c r="Q35" i="79"/>
  <c r="Q236" i="79"/>
  <c r="P35" i="79"/>
  <c r="P236" i="79"/>
  <c r="S34" i="79"/>
  <c r="S235" i="79"/>
  <c r="R34" i="79"/>
  <c r="R235" i="79"/>
  <c r="Q34" i="79"/>
  <c r="Q235" i="79"/>
  <c r="P34" i="79"/>
  <c r="P235" i="79"/>
  <c r="S33" i="79"/>
  <c r="S234" i="79"/>
  <c r="R33" i="79"/>
  <c r="R234" i="79"/>
  <c r="Q33" i="79"/>
  <c r="Q234" i="79"/>
  <c r="P33" i="79"/>
  <c r="P234" i="79"/>
  <c r="S32" i="79"/>
  <c r="S233" i="79"/>
  <c r="R32" i="79"/>
  <c r="R233" i="79"/>
  <c r="Q32" i="79"/>
  <c r="Q233" i="79"/>
  <c r="P32" i="79"/>
  <c r="P233" i="79"/>
  <c r="S31" i="79"/>
  <c r="S232" i="79"/>
  <c r="R31" i="79"/>
  <c r="R232" i="79"/>
  <c r="Q31" i="79"/>
  <c r="Q232" i="79"/>
  <c r="P31" i="79"/>
  <c r="P232" i="79"/>
  <c r="S30" i="79"/>
  <c r="S231" i="79"/>
  <c r="R30" i="79"/>
  <c r="R231" i="79"/>
  <c r="Q30" i="79"/>
  <c r="Q231" i="79"/>
  <c r="P30" i="79"/>
  <c r="P231" i="79"/>
  <c r="S29" i="79"/>
  <c r="S230" i="79"/>
  <c r="R29" i="79"/>
  <c r="R230" i="79"/>
  <c r="Q29" i="79"/>
  <c r="Q230" i="79"/>
  <c r="P29" i="79"/>
  <c r="P230" i="79"/>
  <c r="S28" i="79"/>
  <c r="S229" i="79"/>
  <c r="R28" i="79"/>
  <c r="R229" i="79"/>
  <c r="Q28" i="79"/>
  <c r="Q229" i="79"/>
  <c r="P28" i="79"/>
  <c r="P229" i="79"/>
  <c r="S27" i="79"/>
  <c r="S228" i="79"/>
  <c r="R27" i="79"/>
  <c r="R228" i="79"/>
  <c r="Q27" i="79"/>
  <c r="Q228" i="79"/>
  <c r="P27" i="79"/>
  <c r="P228" i="79"/>
  <c r="S26" i="79"/>
  <c r="S227" i="79"/>
  <c r="R26" i="79"/>
  <c r="R227" i="79"/>
  <c r="Q26" i="79"/>
  <c r="Q227" i="79"/>
  <c r="P26" i="79"/>
  <c r="P227" i="79"/>
  <c r="S25" i="79"/>
  <c r="S226" i="79"/>
  <c r="R25" i="79"/>
  <c r="R226" i="79"/>
  <c r="Q25" i="79"/>
  <c r="Q226" i="79"/>
  <c r="P25" i="79"/>
  <c r="P226" i="79"/>
  <c r="S24" i="79"/>
  <c r="S225" i="79"/>
  <c r="R24" i="79"/>
  <c r="R225" i="79"/>
  <c r="Q24" i="79"/>
  <c r="Q225" i="79"/>
  <c r="P24" i="79"/>
  <c r="P225" i="79"/>
  <c r="S23" i="79"/>
  <c r="S224" i="79"/>
  <c r="R23" i="79"/>
  <c r="R224" i="79"/>
  <c r="Q23" i="79"/>
  <c r="Q224" i="79"/>
  <c r="P23" i="79"/>
  <c r="P224" i="79"/>
  <c r="S22" i="79"/>
  <c r="S223" i="79"/>
  <c r="R22" i="79"/>
  <c r="R223" i="79"/>
  <c r="Q22" i="79"/>
  <c r="Q223" i="79"/>
  <c r="P22" i="79"/>
  <c r="P223" i="79"/>
  <c r="S21" i="79"/>
  <c r="S222" i="79"/>
  <c r="R21" i="79"/>
  <c r="R222" i="79"/>
  <c r="Q21" i="79"/>
  <c r="Q222" i="79"/>
  <c r="P21" i="79"/>
  <c r="P222" i="79"/>
  <c r="S20" i="79"/>
  <c r="S221" i="79"/>
  <c r="R20" i="79"/>
  <c r="R221" i="79"/>
  <c r="Q20" i="79"/>
  <c r="Q221" i="79"/>
  <c r="P20" i="79"/>
  <c r="P221" i="79"/>
  <c r="S19" i="79"/>
  <c r="S220" i="79"/>
  <c r="R19" i="79"/>
  <c r="R220" i="79"/>
  <c r="Q19" i="79"/>
  <c r="Q220" i="79"/>
  <c r="P19" i="79"/>
  <c r="P220" i="79"/>
  <c r="S18" i="79"/>
  <c r="S219" i="79"/>
  <c r="R18" i="79"/>
  <c r="R219" i="79"/>
  <c r="Q18" i="79"/>
  <c r="Q219" i="79"/>
  <c r="P18" i="79"/>
  <c r="P219" i="79"/>
  <c r="S17" i="79"/>
  <c r="S218" i="79"/>
  <c r="R17" i="79"/>
  <c r="R218" i="79"/>
  <c r="Q17" i="79"/>
  <c r="Q218" i="79"/>
  <c r="P17" i="79"/>
  <c r="P218" i="79"/>
  <c r="S16" i="79"/>
  <c r="S217" i="79"/>
  <c r="R16" i="79"/>
  <c r="R217" i="79"/>
  <c r="Q16" i="79"/>
  <c r="Q217" i="79"/>
  <c r="P16" i="79"/>
  <c r="P217" i="79"/>
  <c r="S15" i="79"/>
  <c r="S216" i="79"/>
  <c r="R15" i="79"/>
  <c r="R216" i="79"/>
  <c r="Q15" i="79"/>
  <c r="Q216" i="79"/>
  <c r="P15" i="79"/>
  <c r="P216" i="79"/>
  <c r="S14" i="79"/>
  <c r="S215" i="79"/>
  <c r="R14" i="79"/>
  <c r="R215" i="79"/>
  <c r="Q14" i="79"/>
  <c r="Q215" i="79"/>
  <c r="P14" i="79"/>
  <c r="P215" i="79"/>
  <c r="S13" i="79"/>
  <c r="S214" i="79"/>
  <c r="R13" i="79"/>
  <c r="R214" i="79"/>
  <c r="Q13" i="79"/>
  <c r="Q214" i="79"/>
  <c r="P13" i="79"/>
  <c r="P214" i="79"/>
  <c r="S12" i="79"/>
  <c r="S213" i="79"/>
  <c r="R12" i="79"/>
  <c r="R213" i="79"/>
  <c r="Q12" i="79"/>
  <c r="Q213" i="79"/>
  <c r="P12" i="79"/>
  <c r="P213" i="79"/>
  <c r="D2410" i="50"/>
  <c r="D2411" i="50"/>
  <c r="D2412" i="50"/>
  <c r="D2413" i="50"/>
  <c r="D2414" i="50"/>
  <c r="D2415" i="50"/>
  <c r="D2416" i="50"/>
  <c r="D2417" i="50"/>
  <c r="D2418" i="50"/>
  <c r="D2419" i="50"/>
  <c r="D2420" i="50"/>
  <c r="D2421" i="50"/>
  <c r="D2422" i="50"/>
  <c r="D2423" i="50"/>
  <c r="D2424" i="50"/>
  <c r="D2425" i="50"/>
  <c r="D2426" i="50"/>
  <c r="D2427" i="50"/>
  <c r="D2428" i="50"/>
  <c r="D2429" i="50"/>
  <c r="D2430" i="50"/>
  <c r="D2431" i="50"/>
  <c r="D2432" i="50"/>
  <c r="D2433" i="50"/>
  <c r="D2434" i="50"/>
  <c r="D2435" i="50"/>
  <c r="D2436" i="50"/>
  <c r="D2437" i="50"/>
  <c r="D2438" i="50"/>
  <c r="D2439" i="50"/>
  <c r="D2440" i="50"/>
  <c r="D2441" i="50"/>
  <c r="D2442" i="50"/>
  <c r="D2443" i="50"/>
  <c r="D2444" i="50"/>
  <c r="D2445" i="50"/>
  <c r="D2446" i="50"/>
  <c r="D2447" i="50"/>
  <c r="D2448" i="50"/>
  <c r="D2449" i="50"/>
  <c r="D2450" i="50"/>
  <c r="D2451" i="50"/>
  <c r="D2452" i="50"/>
  <c r="D2453" i="50"/>
  <c r="D2454" i="50"/>
  <c r="D2455" i="50"/>
  <c r="D2456" i="50"/>
  <c r="D2457" i="50"/>
  <c r="D2458" i="50"/>
  <c r="D2459" i="50"/>
  <c r="D2460" i="50"/>
  <c r="D2461" i="50"/>
  <c r="D2462" i="50"/>
  <c r="D2463" i="50"/>
  <c r="D2464" i="50"/>
  <c r="D2465" i="50"/>
  <c r="D2466" i="50"/>
  <c r="D2467" i="50"/>
  <c r="D2468" i="50"/>
  <c r="D2469" i="50"/>
  <c r="D2470" i="50"/>
  <c r="D2471" i="50"/>
  <c r="D2472" i="50"/>
  <c r="D2473" i="50"/>
  <c r="D2474" i="50"/>
  <c r="D2475" i="50"/>
  <c r="D2476" i="50"/>
  <c r="D2477" i="50"/>
  <c r="D2478" i="50"/>
  <c r="D2479" i="50"/>
  <c r="D2480" i="50"/>
  <c r="D2481" i="50"/>
  <c r="D2482" i="50"/>
  <c r="D2483" i="50"/>
  <c r="D2484" i="50"/>
  <c r="D2485" i="50"/>
  <c r="D2486" i="50"/>
  <c r="D2487" i="50"/>
  <c r="D2488" i="50"/>
  <c r="D2489" i="50"/>
  <c r="D2490" i="50"/>
  <c r="D2491" i="50"/>
  <c r="D2492" i="50"/>
  <c r="D2493" i="50"/>
  <c r="D2494" i="50"/>
  <c r="D2495" i="50"/>
  <c r="D2496" i="50"/>
  <c r="D2497" i="50"/>
  <c r="D2498" i="50"/>
  <c r="D2499" i="50"/>
  <c r="D2500" i="50"/>
  <c r="D2501" i="50"/>
  <c r="D2502" i="50"/>
  <c r="D2503" i="50"/>
  <c r="D2504" i="50"/>
  <c r="D2505" i="50"/>
  <c r="D2506" i="50"/>
  <c r="D2507" i="50"/>
  <c r="D2508" i="50"/>
  <c r="D2509" i="50"/>
  <c r="D2510" i="50"/>
  <c r="D2511" i="50"/>
  <c r="D2512" i="50"/>
  <c r="D2513" i="50"/>
  <c r="D2514" i="50"/>
  <c r="D2515" i="50"/>
  <c r="D2516" i="50"/>
  <c r="D2517" i="50"/>
  <c r="D2518" i="50"/>
  <c r="D2519" i="50"/>
  <c r="D2520" i="50"/>
  <c r="D2521" i="50"/>
  <c r="D2522" i="50"/>
  <c r="D2523" i="50"/>
  <c r="D2524" i="50"/>
  <c r="D2525" i="50"/>
  <c r="D2526" i="50"/>
  <c r="D2527" i="50"/>
  <c r="D2528" i="50"/>
  <c r="D2529" i="50"/>
  <c r="D2530" i="50"/>
  <c r="D2531" i="50"/>
  <c r="D2532" i="50"/>
  <c r="D2533" i="50"/>
  <c r="D2534" i="50"/>
  <c r="D2535" i="50"/>
  <c r="D2536" i="50"/>
  <c r="D2537" i="50"/>
  <c r="D2538" i="50"/>
  <c r="D2539" i="50"/>
  <c r="D2540" i="50"/>
  <c r="D2541" i="50"/>
  <c r="D2542" i="50"/>
  <c r="D2543" i="50"/>
  <c r="D2544" i="50"/>
  <c r="D2545" i="50"/>
  <c r="D2546" i="50"/>
  <c r="D2547" i="50"/>
  <c r="D2548" i="50"/>
  <c r="D2549" i="50"/>
  <c r="D2550" i="50"/>
  <c r="D2551" i="50"/>
  <c r="D2552" i="50"/>
  <c r="D2553" i="50"/>
  <c r="D2554" i="50"/>
  <c r="D2555" i="50"/>
  <c r="D2556" i="50"/>
  <c r="D2557" i="50"/>
  <c r="D2558" i="50"/>
  <c r="D2559" i="50"/>
  <c r="D2560" i="50"/>
  <c r="D2561" i="50"/>
  <c r="D2562" i="50"/>
  <c r="D2563" i="50"/>
  <c r="D2564" i="50"/>
  <c r="D2565" i="50"/>
  <c r="D2566" i="50"/>
  <c r="D2567" i="50"/>
  <c r="D2568" i="50"/>
  <c r="D2569" i="50"/>
  <c r="D2570" i="50"/>
  <c r="D2571" i="50"/>
  <c r="D2572" i="50"/>
  <c r="D2573" i="50"/>
  <c r="D2574" i="50"/>
  <c r="D2575" i="50"/>
  <c r="D2576" i="50"/>
  <c r="D2577" i="50"/>
  <c r="D2578" i="50"/>
  <c r="D2579" i="50"/>
  <c r="D2580" i="50"/>
  <c r="D2581" i="50"/>
  <c r="D2582" i="50"/>
  <c r="D2583" i="50"/>
  <c r="D2584" i="50"/>
  <c r="D2585" i="50"/>
  <c r="D2586" i="50"/>
  <c r="D2587" i="50"/>
  <c r="D2588" i="50"/>
  <c r="D2589" i="50"/>
  <c r="D2590" i="50"/>
  <c r="D2591" i="50"/>
  <c r="D2592" i="50"/>
  <c r="D2593" i="50"/>
  <c r="D2594" i="50"/>
  <c r="D2595" i="50"/>
  <c r="D2596" i="50"/>
  <c r="D2597" i="50"/>
  <c r="D2598" i="50"/>
  <c r="D2599" i="50"/>
  <c r="D2600" i="50"/>
  <c r="D2601" i="50"/>
  <c r="D2602" i="50"/>
  <c r="D2603" i="50"/>
  <c r="D2604" i="50"/>
  <c r="D2605" i="50"/>
  <c r="D2606" i="50"/>
  <c r="D2607" i="50"/>
  <c r="D2608" i="50"/>
  <c r="D2609" i="50"/>
  <c r="D363" i="50"/>
  <c r="D9" i="50"/>
  <c r="A203" i="47"/>
  <c r="A204" i="47"/>
  <c r="A404" i="47"/>
  <c r="D411" i="50"/>
  <c r="A205" i="47"/>
  <c r="A206" i="47"/>
  <c r="A207" i="47"/>
  <c r="D214" i="50"/>
  <c r="A208" i="47"/>
  <c r="D215" i="50"/>
  <c r="A209" i="47"/>
  <c r="A409" i="47"/>
  <c r="A210" i="47"/>
  <c r="D217" i="50"/>
  <c r="A211" i="47"/>
  <c r="A212" i="47"/>
  <c r="A213" i="47"/>
  <c r="D220" i="50"/>
  <c r="A413" i="47"/>
  <c r="A214" i="47"/>
  <c r="D221" i="50"/>
  <c r="A215" i="47"/>
  <c r="A216" i="47"/>
  <c r="D223" i="50"/>
  <c r="A217" i="47"/>
  <c r="A218" i="47"/>
  <c r="D225" i="50"/>
  <c r="A418" i="47"/>
  <c r="A219" i="47"/>
  <c r="A220" i="47"/>
  <c r="D227" i="50"/>
  <c r="A221" i="47"/>
  <c r="A421" i="47"/>
  <c r="D228" i="50"/>
  <c r="A222" i="47"/>
  <c r="A223" i="47"/>
  <c r="A224" i="47"/>
  <c r="D231" i="50"/>
  <c r="A225" i="47"/>
  <c r="A226" i="47"/>
  <c r="D233" i="50"/>
  <c r="A227" i="47"/>
  <c r="A228" i="47"/>
  <c r="A229" i="47"/>
  <c r="A230" i="47"/>
  <c r="D237" i="50"/>
  <c r="A231" i="47"/>
  <c r="D238" i="50"/>
  <c r="A232" i="47"/>
  <c r="D239" i="50"/>
  <c r="A432" i="47"/>
  <c r="A632" i="47"/>
  <c r="A233" i="47"/>
  <c r="D240" i="50"/>
  <c r="A234" i="47"/>
  <c r="A235" i="47"/>
  <c r="A236" i="47"/>
  <c r="A436" i="47"/>
  <c r="A237" i="47"/>
  <c r="A238" i="47"/>
  <c r="A239" i="47"/>
  <c r="A240" i="47"/>
  <c r="A241" i="47"/>
  <c r="D248" i="50"/>
  <c r="A242" i="47"/>
  <c r="A243" i="47"/>
  <c r="D250" i="50"/>
  <c r="A244" i="47"/>
  <c r="A245" i="47"/>
  <c r="A246" i="47"/>
  <c r="A247" i="47"/>
  <c r="D254" i="50"/>
  <c r="A248" i="47"/>
  <c r="A448" i="47"/>
  <c r="D255" i="50"/>
  <c r="A249" i="47"/>
  <c r="A250" i="47"/>
  <c r="D257" i="50"/>
  <c r="A251" i="47"/>
  <c r="A252" i="47"/>
  <c r="D259" i="50"/>
  <c r="A253" i="47"/>
  <c r="A453" i="47"/>
  <c r="D460" i="50"/>
  <c r="A254" i="47"/>
  <c r="A255" i="47"/>
  <c r="A256" i="47"/>
  <c r="A456" i="47"/>
  <c r="D263" i="50"/>
  <c r="A257" i="47"/>
  <c r="A457" i="47"/>
  <c r="A657" i="47"/>
  <c r="A857" i="47"/>
  <c r="A258" i="47"/>
  <c r="A259" i="47"/>
  <c r="D266" i="50"/>
  <c r="A260" i="47"/>
  <c r="A261" i="47"/>
  <c r="D268" i="50"/>
  <c r="A262" i="47"/>
  <c r="A263" i="47"/>
  <c r="D270" i="50"/>
  <c r="A264" i="47"/>
  <c r="A265" i="47"/>
  <c r="A266" i="47"/>
  <c r="A267" i="47"/>
  <c r="A467" i="47"/>
  <c r="D274" i="50"/>
  <c r="A268" i="47"/>
  <c r="A468" i="47"/>
  <c r="A269" i="47"/>
  <c r="D276" i="50"/>
  <c r="A270" i="47"/>
  <c r="A271" i="47"/>
  <c r="A471" i="47"/>
  <c r="A272" i="47"/>
  <c r="A273" i="47"/>
  <c r="A274" i="47"/>
  <c r="A275" i="47"/>
  <c r="A276" i="47"/>
  <c r="A277" i="47"/>
  <c r="A477" i="47"/>
  <c r="D484" i="50"/>
  <c r="A278" i="47"/>
  <c r="A279" i="47"/>
  <c r="A479" i="47"/>
  <c r="A679" i="47"/>
  <c r="D686" i="50"/>
  <c r="D286" i="50"/>
  <c r="A280" i="47"/>
  <c r="A281" i="47"/>
  <c r="D288" i="50"/>
  <c r="A282" i="47"/>
  <c r="D289" i="50"/>
  <c r="A283" i="47"/>
  <c r="A483" i="47"/>
  <c r="A284" i="47"/>
  <c r="A484" i="47"/>
  <c r="A285" i="47"/>
  <c r="D292" i="50"/>
  <c r="A286" i="47"/>
  <c r="A486" i="47"/>
  <c r="D293" i="50"/>
  <c r="A287" i="47"/>
  <c r="A288" i="47"/>
  <c r="D295" i="50"/>
  <c r="A289" i="47"/>
  <c r="A290" i="47"/>
  <c r="D297" i="50"/>
  <c r="A291" i="47"/>
  <c r="A292" i="47"/>
  <c r="A293" i="47"/>
  <c r="D300" i="50"/>
  <c r="A294" i="47"/>
  <c r="D301" i="50"/>
  <c r="A295" i="47"/>
  <c r="A296" i="47"/>
  <c r="A297" i="47"/>
  <c r="A298" i="47"/>
  <c r="A299" i="47"/>
  <c r="A300" i="47"/>
  <c r="D307" i="50"/>
  <c r="A301" i="47"/>
  <c r="A302" i="47"/>
  <c r="D309" i="50"/>
  <c r="A303" i="47"/>
  <c r="A304" i="47"/>
  <c r="D311" i="50"/>
  <c r="A305" i="47"/>
  <c r="A505" i="47"/>
  <c r="A705" i="47"/>
  <c r="D712" i="50"/>
  <c r="A306" i="47"/>
  <c r="D313" i="50"/>
  <c r="A307" i="47"/>
  <c r="A308" i="47"/>
  <c r="A508" i="47"/>
  <c r="D515" i="50"/>
  <c r="A309" i="47"/>
  <c r="A310" i="47"/>
  <c r="A311" i="47"/>
  <c r="A312" i="47"/>
  <c r="A512" i="47"/>
  <c r="D519" i="50"/>
  <c r="A313" i="47"/>
  <c r="D320" i="50"/>
  <c r="A314" i="47"/>
  <c r="D321" i="50"/>
  <c r="A514" i="47"/>
  <c r="A714" i="47"/>
  <c r="A315" i="47"/>
  <c r="A515" i="47"/>
  <c r="A316" i="47"/>
  <c r="D323" i="50"/>
  <c r="A317" i="47"/>
  <c r="A517" i="47"/>
  <c r="A318" i="47"/>
  <c r="D325" i="50"/>
  <c r="A319" i="47"/>
  <c r="A320" i="47"/>
  <c r="D327" i="50"/>
  <c r="A321" i="47"/>
  <c r="A521" i="47"/>
  <c r="D528" i="50"/>
  <c r="A322" i="47"/>
  <c r="A522" i="47"/>
  <c r="A323" i="47"/>
  <c r="A324" i="47"/>
  <c r="A524" i="47"/>
  <c r="A325" i="47"/>
  <c r="A326" i="47"/>
  <c r="A327" i="47"/>
  <c r="A527" i="47"/>
  <c r="D334" i="50"/>
  <c r="A328" i="47"/>
  <c r="A329" i="47"/>
  <c r="D336" i="50"/>
  <c r="A330" i="47"/>
  <c r="D337" i="50"/>
  <c r="A331" i="47"/>
  <c r="A531" i="47"/>
  <c r="D538" i="50"/>
  <c r="A332" i="47"/>
  <c r="A333" i="47"/>
  <c r="A334" i="47"/>
  <c r="D341" i="50"/>
  <c r="A335" i="47"/>
  <c r="A336" i="47"/>
  <c r="A337" i="47"/>
  <c r="A338" i="47"/>
  <c r="A339" i="47"/>
  <c r="D346" i="50"/>
  <c r="A340" i="47"/>
  <c r="A540" i="47"/>
  <c r="A341" i="47"/>
  <c r="A342" i="47"/>
  <c r="D349" i="50"/>
  <c r="A343" i="47"/>
  <c r="D350" i="50"/>
  <c r="A344" i="47"/>
  <c r="D351" i="50"/>
  <c r="A544" i="47"/>
  <c r="A345" i="47"/>
  <c r="A346" i="47"/>
  <c r="A546" i="47"/>
  <c r="D353" i="50"/>
  <c r="A347" i="47"/>
  <c r="A348" i="47"/>
  <c r="A349" i="47"/>
  <c r="A350" i="47"/>
  <c r="D357" i="50"/>
  <c r="A351" i="47"/>
  <c r="A352" i="47"/>
  <c r="D359" i="50"/>
  <c r="A353" i="47"/>
  <c r="A354" i="47"/>
  <c r="D361" i="50"/>
  <c r="A355" i="47"/>
  <c r="A555" i="47"/>
  <c r="D562" i="50"/>
  <c r="A356" i="47"/>
  <c r="A556" i="47"/>
  <c r="A357" i="47"/>
  <c r="D364" i="50"/>
  <c r="A358" i="47"/>
  <c r="D365" i="50"/>
  <c r="A359" i="47"/>
  <c r="A559" i="47"/>
  <c r="A360" i="47"/>
  <c r="A560" i="47"/>
  <c r="A760" i="47"/>
  <c r="A960" i="47"/>
  <c r="A361" i="47"/>
  <c r="A362" i="47"/>
  <c r="D369" i="50"/>
  <c r="A363" i="47"/>
  <c r="D370" i="50"/>
  <c r="A364" i="47"/>
  <c r="A564" i="47"/>
  <c r="D571" i="50"/>
  <c r="A365" i="47"/>
  <c r="A366" i="47"/>
  <c r="D373" i="50"/>
  <c r="A367" i="47"/>
  <c r="A567" i="47"/>
  <c r="A368" i="47"/>
  <c r="A369" i="47"/>
  <c r="D376" i="50"/>
  <c r="A370" i="47"/>
  <c r="D377" i="50"/>
  <c r="A371" i="47"/>
  <c r="A571" i="47"/>
  <c r="A372" i="47"/>
  <c r="A373" i="47"/>
  <c r="A573" i="47"/>
  <c r="D380" i="50"/>
  <c r="A374" i="47"/>
  <c r="A375" i="47"/>
  <c r="D382" i="50"/>
  <c r="A575" i="47"/>
  <c r="A376" i="47"/>
  <c r="D383" i="50"/>
  <c r="A377" i="47"/>
  <c r="A378" i="47"/>
  <c r="D385" i="50"/>
  <c r="A379" i="47"/>
  <c r="D386" i="50"/>
  <c r="A380" i="47"/>
  <c r="A381" i="47"/>
  <c r="A382" i="47"/>
  <c r="A383" i="47"/>
  <c r="A384" i="47"/>
  <c r="A385" i="47"/>
  <c r="D392" i="50"/>
  <c r="A585" i="47"/>
  <c r="D592" i="50"/>
  <c r="A386" i="47"/>
  <c r="A387" i="47"/>
  <c r="A388" i="47"/>
  <c r="D395" i="50"/>
  <c r="A389" i="47"/>
  <c r="D396" i="50"/>
  <c r="A390" i="47"/>
  <c r="D397" i="50"/>
  <c r="A391" i="47"/>
  <c r="D398" i="50"/>
  <c r="A392" i="47"/>
  <c r="A592" i="47"/>
  <c r="A393" i="47"/>
  <c r="A394" i="47"/>
  <c r="A395" i="47"/>
  <c r="A396" i="47"/>
  <c r="A397" i="47"/>
  <c r="A398" i="47"/>
  <c r="D405" i="50"/>
  <c r="A399" i="47"/>
  <c r="D406" i="50"/>
  <c r="A400" i="47"/>
  <c r="D407" i="50"/>
  <c r="A401" i="47"/>
  <c r="A402" i="47"/>
  <c r="D409" i="50"/>
  <c r="E5" i="50"/>
  <c r="A513" i="47"/>
  <c r="D520" i="50"/>
  <c r="D474" i="50"/>
  <c r="A485" i="47"/>
  <c r="D492" i="50"/>
  <c r="A447" i="47"/>
  <c r="D454" i="50"/>
  <c r="A500" i="47"/>
  <c r="D507" i="50"/>
  <c r="A558" i="47"/>
  <c r="D565" i="50"/>
  <c r="A463" i="47"/>
  <c r="A516" i="47"/>
  <c r="A504" i="47"/>
  <c r="D511" i="50"/>
  <c r="A426" i="47"/>
  <c r="A600" i="47"/>
  <c r="A461" i="47"/>
  <c r="A443" i="47"/>
  <c r="A534" i="47"/>
  <c r="A530" i="47"/>
  <c r="A730" i="47"/>
  <c r="D537" i="50"/>
  <c r="A562" i="47"/>
  <c r="A452" i="47"/>
  <c r="A459" i="47"/>
  <c r="A431" i="47"/>
  <c r="A598" i="47"/>
  <c r="A576" i="47"/>
  <c r="D583" i="50"/>
  <c r="A482" i="47"/>
  <c r="A667" i="47"/>
  <c r="D567" i="50"/>
  <c r="D374" i="50"/>
  <c r="A767" i="47"/>
  <c r="D338" i="50"/>
  <c r="D464" i="50"/>
  <c r="D261" i="50"/>
  <c r="A454" i="47"/>
  <c r="A654" i="47"/>
  <c r="A854" i="47"/>
  <c r="A450" i="47"/>
  <c r="D457" i="50"/>
  <c r="A566" i="47"/>
  <c r="D573" i="50"/>
  <c r="D275" i="50"/>
  <c r="A704" i="47"/>
  <c r="A785" i="47"/>
  <c r="A424" i="47"/>
  <c r="A624" i="47"/>
  <c r="A563" i="47"/>
  <c r="D570" i="50"/>
  <c r="A755" i="47"/>
  <c r="A602" i="47"/>
  <c r="D609" i="50"/>
  <c r="D400" i="50"/>
  <c r="A593" i="47"/>
  <c r="D600" i="50"/>
  <c r="A793" i="47"/>
  <c r="A993" i="47"/>
  <c r="D1000" i="50"/>
  <c r="A589" i="47"/>
  <c r="A529" i="47"/>
  <c r="D536" i="50"/>
  <c r="D322" i="50"/>
  <c r="A712" i="47"/>
  <c r="D512" i="50"/>
  <c r="D249" i="50"/>
  <c r="A442" i="47"/>
  <c r="A642" i="47"/>
  <c r="A414" i="47"/>
  <c r="D421" i="50"/>
  <c r="D399" i="50"/>
  <c r="D378" i="50"/>
  <c r="D367" i="50"/>
  <c r="D319" i="50"/>
  <c r="D291" i="50"/>
  <c r="D260" i="50"/>
  <c r="A713" i="47"/>
  <c r="D310" i="50"/>
  <c r="A503" i="47"/>
  <c r="D510" i="50"/>
  <c r="A430" i="47"/>
  <c r="D324" i="50"/>
  <c r="D489" i="50"/>
  <c r="A682" i="47"/>
  <c r="A420" i="47"/>
  <c r="A620" i="47"/>
  <c r="A820" i="47"/>
  <c r="D347" i="50"/>
  <c r="D281" i="50"/>
  <c r="A474" i="47"/>
  <c r="D481" i="50"/>
  <c r="D278" i="50"/>
  <c r="D463" i="50"/>
  <c r="A656" i="47"/>
  <c r="D663" i="50"/>
  <c r="D256" i="50"/>
  <c r="A449" i="47"/>
  <c r="A649" i="47"/>
  <c r="A849" i="47"/>
  <c r="D264" i="50"/>
  <c r="A758" i="47"/>
  <c r="A958" i="47"/>
  <c r="A653" i="47"/>
  <c r="A554" i="47"/>
  <c r="D561" i="50"/>
  <c r="A488" i="47"/>
  <c r="D495" i="50"/>
  <c r="A433" i="47"/>
  <c r="A633" i="47"/>
  <c r="A410" i="47"/>
  <c r="A588" i="47"/>
  <c r="D595" i="50"/>
  <c r="A579" i="47"/>
  <c r="A518" i="47"/>
  <c r="A718" i="47"/>
  <c r="A408" i="47"/>
  <c r="D415" i="50"/>
  <c r="D765" i="50"/>
  <c r="D431" i="50"/>
  <c r="D664" i="50"/>
  <c r="A879" i="47"/>
  <c r="A802" i="47"/>
  <c r="A1002" i="47"/>
  <c r="D1009" i="50"/>
  <c r="D461" i="50"/>
  <c r="D767" i="50"/>
  <c r="A763" i="47"/>
  <c r="D525" i="50"/>
  <c r="D456" i="50"/>
  <c r="D427" i="50"/>
  <c r="A703" i="47"/>
  <c r="D449" i="50"/>
  <c r="D809" i="50"/>
  <c r="B2" i="80"/>
  <c r="B133" i="80" a="1"/>
  <c r="B133" i="80"/>
  <c r="B141" i="80" a="1"/>
  <c r="B141" i="80"/>
  <c r="G141" i="80"/>
  <c r="C178" i="80" a="1"/>
  <c r="C178" i="80"/>
  <c r="C181" i="80" a="1"/>
  <c r="C181" i="80"/>
  <c r="B195" i="80" a="1"/>
  <c r="B195" i="80"/>
  <c r="C197" i="80" a="1"/>
  <c r="C197" i="80"/>
  <c r="B7" i="80" a="1"/>
  <c r="B7" i="80"/>
  <c r="C58" i="80" a="1"/>
  <c r="C58" i="80"/>
  <c r="B85" i="80" a="1"/>
  <c r="B85" i="80"/>
  <c r="B107" i="80" a="1"/>
  <c r="B107" i="80"/>
  <c r="B123" i="80" a="1"/>
  <c r="B123" i="80"/>
  <c r="B153" i="80" a="1"/>
  <c r="B153" i="80"/>
  <c r="H153" i="80"/>
  <c r="N153" i="80"/>
  <c r="C158" i="80" a="1"/>
  <c r="C158" i="80"/>
  <c r="C164" i="80" a="1"/>
  <c r="C164" i="80"/>
  <c r="C167" i="80" a="1"/>
  <c r="C167" i="80"/>
  <c r="C171" i="80" a="1"/>
  <c r="C171" i="80"/>
  <c r="B187" i="80" a="1"/>
  <c r="B187" i="80"/>
  <c r="C190" i="80" a="1"/>
  <c r="C190" i="80"/>
  <c r="B193" i="80" a="1"/>
  <c r="B193" i="80"/>
  <c r="C17" i="79"/>
  <c r="C218" i="79"/>
  <c r="C153" i="79"/>
  <c r="C22" i="79"/>
  <c r="K223" i="79"/>
  <c r="T223" i="79"/>
  <c r="B22" i="79"/>
  <c r="C74" i="79"/>
  <c r="C275" i="79"/>
  <c r="C198" i="79"/>
  <c r="C399" i="79"/>
  <c r="C51" i="79"/>
  <c r="C252" i="79"/>
  <c r="C115" i="79"/>
  <c r="C316" i="79"/>
  <c r="C116" i="79"/>
  <c r="A317" i="79"/>
  <c r="C176" i="79"/>
  <c r="D174" i="50"/>
  <c r="C28" i="79"/>
  <c r="K229" i="79"/>
  <c r="T229" i="79"/>
  <c r="B28" i="79"/>
  <c r="C63" i="79"/>
  <c r="D61" i="50"/>
  <c r="C162" i="79"/>
  <c r="A363" i="79"/>
  <c r="C106" i="79"/>
  <c r="C307" i="79"/>
  <c r="C113" i="79"/>
  <c r="C33" i="79"/>
  <c r="K234" i="79"/>
  <c r="C104" i="79"/>
  <c r="C305" i="79"/>
  <c r="C41" i="79"/>
  <c r="C242" i="79"/>
  <c r="C50" i="79"/>
  <c r="A251" i="79"/>
  <c r="C110" i="79"/>
  <c r="C311" i="79"/>
  <c r="C186" i="79"/>
  <c r="D184" i="50"/>
  <c r="C71" i="79"/>
  <c r="C272" i="79"/>
  <c r="C155" i="79"/>
  <c r="A356" i="79"/>
  <c r="C132" i="79"/>
  <c r="A333" i="79"/>
  <c r="C55" i="79"/>
  <c r="C76" i="79"/>
  <c r="D74" i="50"/>
  <c r="C192" i="79"/>
  <c r="D190" i="50"/>
  <c r="C37" i="79"/>
  <c r="K238" i="79"/>
  <c r="T238" i="79"/>
  <c r="C150" i="79"/>
  <c r="A351" i="79"/>
  <c r="C175" i="79"/>
  <c r="D173" i="50"/>
  <c r="C188" i="79"/>
  <c r="A389" i="79"/>
  <c r="C141" i="79"/>
  <c r="A342" i="79"/>
  <c r="C166" i="79"/>
  <c r="C367" i="79"/>
  <c r="C187" i="79"/>
  <c r="C80" i="79"/>
  <c r="C140" i="79"/>
  <c r="D138" i="50"/>
  <c r="C143" i="79"/>
  <c r="C25" i="79"/>
  <c r="K226" i="79"/>
  <c r="T226" i="79"/>
  <c r="C177" i="79"/>
  <c r="A378" i="79"/>
  <c r="C97" i="79"/>
  <c r="A298" i="79"/>
  <c r="C112" i="79"/>
  <c r="C203" i="79"/>
  <c r="C404" i="79"/>
  <c r="C38" i="79"/>
  <c r="K239" i="79"/>
  <c r="T239" i="79"/>
  <c r="B38" i="79"/>
  <c r="C81" i="79"/>
  <c r="D79" i="50"/>
  <c r="C205" i="79"/>
  <c r="A406" i="79"/>
  <c r="C26" i="79"/>
  <c r="K227" i="79"/>
  <c r="T227" i="79"/>
  <c r="B26" i="79"/>
  <c r="C138" i="79"/>
  <c r="C103" i="79"/>
  <c r="A304" i="79"/>
  <c r="C12" i="79"/>
  <c r="C108" i="79"/>
  <c r="C309" i="79"/>
  <c r="C91" i="79"/>
  <c r="C292" i="79"/>
  <c r="C70" i="79"/>
  <c r="D68" i="50"/>
  <c r="C196" i="79"/>
  <c r="A397" i="79"/>
  <c r="C139" i="79"/>
  <c r="C83" i="79"/>
  <c r="C66" i="79"/>
  <c r="A267" i="79"/>
  <c r="C201" i="79"/>
  <c r="C145" i="79"/>
  <c r="D143" i="50"/>
  <c r="C61" i="79"/>
  <c r="C262" i="79"/>
  <c r="C15" i="79"/>
  <c r="C216" i="79"/>
  <c r="C158" i="79"/>
  <c r="C359" i="79"/>
  <c r="C341" i="79"/>
  <c r="A282" i="79"/>
  <c r="C333" i="79"/>
  <c r="C32" i="80" a="1"/>
  <c r="C32" i="80"/>
  <c r="C11" i="80" a="1"/>
  <c r="C11" i="80"/>
  <c r="C37" i="80" a="1"/>
  <c r="C37" i="80"/>
  <c r="B28" i="80" a="1"/>
  <c r="B28" i="80"/>
  <c r="C53" i="80" a="1"/>
  <c r="C53" i="80"/>
  <c r="C42" i="80" a="1"/>
  <c r="C42" i="80"/>
  <c r="C20" i="80" a="1"/>
  <c r="C20" i="80"/>
  <c r="C100" i="79"/>
  <c r="D98" i="50"/>
  <c r="C135" i="79"/>
  <c r="C114" i="79"/>
  <c r="AU15" i="79"/>
  <c r="AU18" i="79"/>
  <c r="C206" i="79"/>
  <c r="A407" i="79"/>
  <c r="C180" i="79"/>
  <c r="C59" i="79"/>
  <c r="C260" i="79"/>
  <c r="C149" i="79"/>
  <c r="A350" i="79"/>
  <c r="C165" i="79"/>
  <c r="A366" i="79"/>
  <c r="C159" i="79"/>
  <c r="C68" i="79"/>
  <c r="C125" i="79"/>
  <c r="C16" i="79"/>
  <c r="A217" i="79"/>
  <c r="C172" i="79"/>
  <c r="A373" i="79"/>
  <c r="C111" i="79"/>
  <c r="D109" i="50"/>
  <c r="C54" i="79"/>
  <c r="D52" i="50"/>
  <c r="C60" i="79"/>
  <c r="C261" i="79"/>
  <c r="C120" i="79"/>
  <c r="C321" i="79"/>
  <c r="C31" i="79"/>
  <c r="A232" i="79"/>
  <c r="C146" i="79"/>
  <c r="D144" i="50"/>
  <c r="C34" i="79"/>
  <c r="D32" i="50"/>
  <c r="C85" i="79"/>
  <c r="A286" i="79"/>
  <c r="C64" i="79"/>
  <c r="D62" i="50"/>
  <c r="C209" i="79"/>
  <c r="C77" i="79"/>
  <c r="C144" i="79"/>
  <c r="C109" i="79"/>
  <c r="C310" i="79"/>
  <c r="C19" i="79"/>
  <c r="K220" i="79"/>
  <c r="T220" i="79"/>
  <c r="B19" i="79"/>
  <c r="C84" i="79"/>
  <c r="C285" i="79"/>
  <c r="C174" i="79"/>
  <c r="A375" i="79"/>
  <c r="C122" i="79"/>
  <c r="A323" i="79"/>
  <c r="C169" i="79"/>
  <c r="C29" i="79"/>
  <c r="K230" i="79"/>
  <c r="T230" i="79"/>
  <c r="C36" i="79"/>
  <c r="K237" i="79"/>
  <c r="T237" i="79"/>
  <c r="B36" i="79"/>
  <c r="C124" i="79"/>
  <c r="C325" i="79"/>
  <c r="C134" i="79"/>
  <c r="A335" i="79"/>
  <c r="C161" i="79"/>
  <c r="C362" i="79"/>
  <c r="C21" i="79"/>
  <c r="K222" i="79"/>
  <c r="D19" i="50"/>
  <c r="C152" i="79"/>
  <c r="D150" i="50"/>
  <c r="C93" i="79"/>
  <c r="C18" i="79"/>
  <c r="D16" i="50"/>
  <c r="C202" i="79"/>
  <c r="D200" i="50"/>
  <c r="C156" i="79"/>
  <c r="A357" i="79"/>
  <c r="D46" i="50"/>
  <c r="C148" i="79"/>
  <c r="C163" i="79"/>
  <c r="C79" i="79"/>
  <c r="C39" i="79"/>
  <c r="A240" i="79"/>
  <c r="C182" i="79"/>
  <c r="A383" i="79"/>
  <c r="C40" i="79"/>
  <c r="A241" i="79"/>
  <c r="C98" i="79"/>
  <c r="C299" i="79"/>
  <c r="C20" i="79"/>
  <c r="A221" i="79"/>
  <c r="C167" i="79"/>
  <c r="D165" i="50"/>
  <c r="C184" i="79"/>
  <c r="A385" i="79"/>
  <c r="C173" i="79"/>
  <c r="D171" i="50"/>
  <c r="C171" i="79"/>
  <c r="A372" i="79"/>
  <c r="C208" i="79"/>
  <c r="C409" i="79"/>
  <c r="C210" i="79"/>
  <c r="D208" i="50"/>
  <c r="C118" i="79"/>
  <c r="C319" i="79"/>
  <c r="C62" i="79"/>
  <c r="D60" i="50"/>
  <c r="C181" i="79"/>
  <c r="D179" i="50"/>
  <c r="C105" i="79"/>
  <c r="D103" i="50"/>
  <c r="C168" i="79"/>
  <c r="C369" i="79"/>
  <c r="C90" i="79"/>
  <c r="C123" i="79"/>
  <c r="A324" i="79"/>
  <c r="C185" i="79"/>
  <c r="C136" i="79"/>
  <c r="C157" i="79"/>
  <c r="A358" i="79"/>
  <c r="C58" i="79"/>
  <c r="C259" i="79"/>
  <c r="C107" i="79"/>
  <c r="A308" i="79"/>
  <c r="C164" i="79"/>
  <c r="D162" i="50"/>
  <c r="C197" i="79"/>
  <c r="C398" i="79"/>
  <c r="C73" i="79"/>
  <c r="C88" i="79"/>
  <c r="D86" i="50"/>
  <c r="C178" i="79"/>
  <c r="C189" i="79"/>
  <c r="D187" i="50"/>
  <c r="C94" i="79"/>
  <c r="A295" i="79"/>
  <c r="C99" i="79"/>
  <c r="C300" i="79"/>
  <c r="C13" i="79"/>
  <c r="A214" i="79"/>
  <c r="C87" i="79"/>
  <c r="D85" i="50"/>
  <c r="C195" i="79"/>
  <c r="C396" i="79"/>
  <c r="C183" i="79"/>
  <c r="B5" i="50"/>
  <c r="C53" i="79"/>
  <c r="C254" i="79"/>
  <c r="C82" i="79"/>
  <c r="C283" i="79"/>
  <c r="C52" i="79"/>
  <c r="D50" i="50"/>
  <c r="C131" i="79"/>
  <c r="A332" i="79"/>
  <c r="C170" i="79"/>
  <c r="D168" i="50"/>
  <c r="C30" i="79"/>
  <c r="K231" i="79"/>
  <c r="T231" i="79"/>
  <c r="B30" i="79"/>
  <c r="C121" i="79"/>
  <c r="A322" i="79"/>
  <c r="C119" i="79"/>
  <c r="C320" i="79"/>
  <c r="C199" i="79"/>
  <c r="C400" i="79"/>
  <c r="C207" i="79"/>
  <c r="A408" i="79"/>
  <c r="C133" i="79"/>
  <c r="A334" i="79"/>
  <c r="C92" i="79"/>
  <c r="D90" i="50"/>
  <c r="C154" i="79"/>
  <c r="C355" i="79"/>
  <c r="C130" i="79"/>
  <c r="C331" i="79"/>
  <c r="C101" i="79"/>
  <c r="D99" i="50"/>
  <c r="C204" i="79"/>
  <c r="A405" i="79"/>
  <c r="C147" i="79"/>
  <c r="C348" i="79"/>
  <c r="C137" i="79"/>
  <c r="C75" i="79"/>
  <c r="C96" i="79"/>
  <c r="A297" i="79"/>
  <c r="C128" i="79"/>
  <c r="D126" i="50"/>
  <c r="C56" i="79"/>
  <c r="C151" i="79"/>
  <c r="A352" i="79"/>
  <c r="C27" i="79"/>
  <c r="A228" i="79"/>
  <c r="C13" i="80" a="1"/>
  <c r="C13" i="80"/>
  <c r="B19" i="80" a="1"/>
  <c r="B19" i="80"/>
  <c r="B29" i="80" a="1"/>
  <c r="B29" i="80"/>
  <c r="B34" i="80" a="1"/>
  <c r="B34" i="80"/>
  <c r="C44" i="80" a="1"/>
  <c r="C44" i="80"/>
  <c r="B52" i="80" a="1"/>
  <c r="B52" i="80"/>
  <c r="B15" i="80" a="1"/>
  <c r="B15" i="80"/>
  <c r="B21" i="80" a="1"/>
  <c r="B21" i="80"/>
  <c r="C29" i="80" a="1"/>
  <c r="C29" i="80"/>
  <c r="B36" i="80" a="1"/>
  <c r="B36" i="80"/>
  <c r="B43" i="80" a="1"/>
  <c r="B43" i="80"/>
  <c r="B49" i="80" a="1"/>
  <c r="B49" i="80"/>
  <c r="B14" i="80" a="1"/>
  <c r="B14" i="80"/>
  <c r="C24" i="80" a="1"/>
  <c r="C24" i="80"/>
  <c r="C45" i="80" a="1"/>
  <c r="C45" i="80"/>
  <c r="B53" i="80" a="1"/>
  <c r="B53" i="80"/>
  <c r="B62" i="80" a="1"/>
  <c r="B62" i="80"/>
  <c r="B68" i="80" a="1"/>
  <c r="B68" i="80"/>
  <c r="C76" i="80" a="1"/>
  <c r="C76" i="80"/>
  <c r="C8" i="80" a="1"/>
  <c r="C8" i="80"/>
  <c r="B16" i="80" a="1"/>
  <c r="B16" i="80"/>
  <c r="C23" i="80" a="1"/>
  <c r="C23" i="80"/>
  <c r="B31" i="80" a="1"/>
  <c r="B31" i="80"/>
  <c r="C39" i="80" a="1"/>
  <c r="C39" i="80"/>
  <c r="B50" i="80" a="1"/>
  <c r="B50" i="80"/>
  <c r="C9" i="80" a="1"/>
  <c r="C9" i="80"/>
  <c r="C19" i="80" a="1"/>
  <c r="C19" i="80"/>
  <c r="C25" i="80" a="1"/>
  <c r="C25" i="80"/>
  <c r="B33" i="80" a="1"/>
  <c r="B33" i="80"/>
  <c r="B38" i="80" a="1"/>
  <c r="B38" i="80"/>
  <c r="C47" i="80" a="1"/>
  <c r="C47" i="80"/>
  <c r="C52" i="80" a="1"/>
  <c r="C52" i="80"/>
  <c r="B23" i="80" a="1"/>
  <c r="B23" i="80"/>
  <c r="C38" i="80" a="1"/>
  <c r="C38" i="80"/>
  <c r="C51" i="80" a="1"/>
  <c r="C51" i="80"/>
  <c r="B56" i="80" a="1"/>
  <c r="B56" i="80"/>
  <c r="C64" i="80" a="1"/>
  <c r="C64" i="80"/>
  <c r="B73" i="80" a="1"/>
  <c r="B73" i="80"/>
  <c r="B79" i="80" a="1"/>
  <c r="B79" i="80"/>
  <c r="C85" i="80" a="1"/>
  <c r="C85" i="80"/>
  <c r="C28" i="80" a="1"/>
  <c r="C28" i="80"/>
  <c r="B35" i="80" a="1"/>
  <c r="B35" i="80"/>
  <c r="D128" i="50"/>
  <c r="D172" i="50"/>
  <c r="C405" i="79"/>
  <c r="D197" i="50"/>
  <c r="A254" i="79"/>
  <c r="D51" i="50"/>
  <c r="D195" i="50"/>
  <c r="A368" i="79"/>
  <c r="D180" i="50"/>
  <c r="D159" i="50"/>
  <c r="D27" i="50"/>
  <c r="C265" i="79"/>
  <c r="C232" i="79"/>
  <c r="C312" i="79"/>
  <c r="A269" i="79"/>
  <c r="D54" i="50"/>
  <c r="C293" i="79"/>
  <c r="A293" i="79"/>
  <c r="A320" i="79"/>
  <c r="D117" i="50"/>
  <c r="D129" i="50"/>
  <c r="C332" i="79"/>
  <c r="D176" i="50"/>
  <c r="D88" i="50"/>
  <c r="A291" i="79"/>
  <c r="C291" i="79"/>
  <c r="C263" i="79"/>
  <c r="A263" i="79"/>
  <c r="C372" i="79"/>
  <c r="D169" i="50"/>
  <c r="D18" i="50"/>
  <c r="C221" i="79"/>
  <c r="A294" i="79"/>
  <c r="C370" i="79"/>
  <c r="A220" i="79"/>
  <c r="C410" i="79"/>
  <c r="D83" i="50"/>
  <c r="C286" i="79"/>
  <c r="A321" i="79"/>
  <c r="D118" i="50"/>
  <c r="A360" i="79"/>
  <c r="C381" i="79"/>
  <c r="C336" i="79"/>
  <c r="C329" i="79"/>
  <c r="A302" i="79"/>
  <c r="C302" i="79"/>
  <c r="D119" i="50"/>
  <c r="A253" i="79"/>
  <c r="C253" i="79"/>
  <c r="A300" i="79"/>
  <c r="A289" i="79"/>
  <c r="C365" i="79"/>
  <c r="D134" i="50"/>
  <c r="D116" i="50"/>
  <c r="A374" i="79"/>
  <c r="C374" i="79"/>
  <c r="D96" i="50"/>
  <c r="D154" i="50"/>
  <c r="A353" i="79"/>
  <c r="A325" i="79"/>
  <c r="D122" i="50"/>
  <c r="A310" i="79"/>
  <c r="C235" i="79"/>
  <c r="A261" i="79"/>
  <c r="C366" i="79"/>
  <c r="C407" i="79"/>
  <c r="D204" i="50"/>
  <c r="C214" i="79"/>
  <c r="D14" i="50"/>
  <c r="D11" i="50"/>
  <c r="C301" i="79"/>
  <c r="D163" i="50"/>
  <c r="A235" i="79"/>
  <c r="C323" i="79"/>
  <c r="C353" i="79"/>
  <c r="A299" i="79"/>
  <c r="D166" i="50"/>
  <c r="A365" i="79"/>
  <c r="D181" i="50"/>
  <c r="C334" i="79"/>
  <c r="A338" i="79"/>
  <c r="A260" i="79"/>
  <c r="A312" i="79"/>
  <c r="D75" i="50"/>
  <c r="C219" i="79"/>
  <c r="D206" i="50"/>
  <c r="A390" i="79"/>
  <c r="A400" i="79"/>
  <c r="D38" i="50"/>
  <c r="D130" i="50"/>
  <c r="D194" i="50"/>
  <c r="A242" i="79"/>
  <c r="C267" i="79"/>
  <c r="D106" i="50"/>
  <c r="C200" i="79"/>
  <c r="D198" i="50"/>
  <c r="K213" i="79"/>
  <c r="A307" i="79"/>
  <c r="D104" i="50"/>
  <c r="D15" i="50"/>
  <c r="D64" i="50"/>
  <c r="C95" i="79"/>
  <c r="C86" i="79"/>
  <c r="C397" i="79"/>
  <c r="D39" i="50"/>
  <c r="D69" i="50"/>
  <c r="D196" i="50"/>
  <c r="A404" i="79"/>
  <c r="C24" i="79"/>
  <c r="K225" i="79"/>
  <c r="T225" i="79"/>
  <c r="B24" i="79"/>
  <c r="T373" i="79"/>
  <c r="B172" i="79"/>
  <c r="T249" i="79"/>
  <c r="B48" i="79"/>
  <c r="A315" i="79"/>
  <c r="D57" i="50"/>
  <c r="D29" i="50"/>
  <c r="A265" i="79"/>
  <c r="D82" i="50"/>
  <c r="A362" i="79"/>
  <c r="A219" i="79"/>
  <c r="C383" i="79"/>
  <c r="A409" i="79"/>
  <c r="D56" i="50"/>
  <c r="C390" i="79"/>
  <c r="D152" i="50"/>
  <c r="C276" i="79"/>
  <c r="C255" i="79"/>
  <c r="A237" i="79"/>
  <c r="C411" i="79"/>
  <c r="C295" i="79"/>
  <c r="D203" i="50"/>
  <c r="A305" i="79"/>
  <c r="A311" i="79"/>
  <c r="B26" i="80" a="1"/>
  <c r="B26" i="80"/>
  <c r="C14" i="80" a="1"/>
  <c r="C14" i="80"/>
  <c r="B41" i="80" a="1"/>
  <c r="B41" i="80"/>
  <c r="C16" i="80" a="1"/>
  <c r="C16" i="80"/>
  <c r="B40" i="80" a="1"/>
  <c r="B40" i="80"/>
  <c r="B8" i="80" a="1"/>
  <c r="B8" i="80"/>
  <c r="C48" i="80" a="1"/>
  <c r="C48" i="80"/>
  <c r="C63" i="80" a="1"/>
  <c r="C63" i="80"/>
  <c r="C78" i="80" a="1"/>
  <c r="C78" i="80"/>
  <c r="C68" i="80" a="1"/>
  <c r="C68" i="80"/>
  <c r="B80" i="80" a="1"/>
  <c r="B80" i="80"/>
  <c r="B87" i="80" a="1"/>
  <c r="B87" i="80"/>
  <c r="E87" i="80"/>
  <c r="C55" i="80" a="1"/>
  <c r="C55" i="80"/>
  <c r="C111" i="80" a="1"/>
  <c r="C111" i="80"/>
  <c r="C127" i="80" a="1"/>
  <c r="C127" i="80"/>
  <c r="B66" i="80" a="1"/>
  <c r="B66" i="80"/>
  <c r="B81" i="80" a="1"/>
  <c r="B81" i="80"/>
  <c r="C92" i="80" a="1"/>
  <c r="C92" i="80"/>
  <c r="B104" i="80" a="1"/>
  <c r="B104" i="80"/>
  <c r="B112" i="80" a="1"/>
  <c r="B112" i="80"/>
  <c r="B120" i="80" a="1"/>
  <c r="B120" i="80"/>
  <c r="B128" i="80" a="1"/>
  <c r="B128" i="80"/>
  <c r="D128" i="80"/>
  <c r="B51" i="80" a="1"/>
  <c r="B51" i="80"/>
  <c r="B101" i="80" a="1"/>
  <c r="B101" i="80"/>
  <c r="B136" i="80" a="1"/>
  <c r="B136" i="80"/>
  <c r="B144" i="80" a="1"/>
  <c r="B144" i="80"/>
  <c r="B152" i="80" a="1"/>
  <c r="B152" i="80"/>
  <c r="C165" i="80" a="1"/>
  <c r="C165" i="80"/>
  <c r="C179" i="80" a="1"/>
  <c r="C179" i="80"/>
  <c r="B188" i="80" a="1"/>
  <c r="B188" i="80"/>
  <c r="B196" i="80" a="1"/>
  <c r="B196" i="80"/>
  <c r="C71" i="80" a="1"/>
  <c r="C71" i="80"/>
  <c r="C100" i="80" a="1"/>
  <c r="C100" i="80"/>
  <c r="C135" i="80" a="1"/>
  <c r="C135" i="80"/>
  <c r="C143" i="80" a="1"/>
  <c r="C143" i="80"/>
  <c r="C151" i="80" a="1"/>
  <c r="C151" i="80"/>
  <c r="C159" i="80" a="1"/>
  <c r="C159" i="80"/>
  <c r="B168" i="80" a="1"/>
  <c r="B168" i="80"/>
  <c r="B173" i="80" a="1"/>
  <c r="B173" i="80"/>
  <c r="B186" i="80" a="1"/>
  <c r="B186" i="80"/>
  <c r="B11" i="80" a="1"/>
  <c r="B11" i="80"/>
  <c r="B102" i="80" a="1"/>
  <c r="B102" i="80"/>
  <c r="C116" i="80" a="1"/>
  <c r="C116" i="80"/>
  <c r="C130" i="80" a="1"/>
  <c r="C130" i="80"/>
  <c r="C138" i="80" a="1"/>
  <c r="C138" i="80"/>
  <c r="C146" i="80" a="1"/>
  <c r="C146" i="80"/>
  <c r="C81" i="80" a="1"/>
  <c r="C81" i="80"/>
  <c r="C106" i="80" a="1"/>
  <c r="C106" i="80"/>
  <c r="B121" i="80" a="1"/>
  <c r="B121" i="80"/>
  <c r="C173" i="80" a="1"/>
  <c r="C173" i="80"/>
  <c r="B189" i="80" a="1"/>
  <c r="B189" i="80"/>
  <c r="E189" i="80"/>
  <c r="B17" i="80" a="1"/>
  <c r="B17" i="80"/>
  <c r="B103" i="80" a="1"/>
  <c r="B103" i="80"/>
  <c r="B131" i="80" a="1"/>
  <c r="B131" i="80"/>
  <c r="B147" i="80" a="1"/>
  <c r="B147" i="80"/>
  <c r="B162" i="80" a="1"/>
  <c r="B162" i="80"/>
  <c r="C184" i="80" a="1"/>
  <c r="C184" i="80"/>
  <c r="C199" i="80" a="1"/>
  <c r="C199" i="80"/>
  <c r="B111" i="80" a="1"/>
  <c r="B111" i="80"/>
  <c r="B157" i="80" a="1"/>
  <c r="B157" i="80"/>
  <c r="B185" i="80" a="1"/>
  <c r="B185" i="80"/>
  <c r="C200" i="80" a="1"/>
  <c r="C200" i="80"/>
  <c r="C114" i="80" a="1"/>
  <c r="C114" i="80"/>
  <c r="B137" i="80" a="1"/>
  <c r="B137" i="80"/>
  <c r="C152" i="80" a="1"/>
  <c r="C152" i="80"/>
  <c r="B170" i="80" a="1"/>
  <c r="B170" i="80"/>
  <c r="C183" i="80" a="1"/>
  <c r="C183" i="80"/>
  <c r="C34" i="80" a="1"/>
  <c r="C34" i="80"/>
  <c r="B115" i="80" a="1"/>
  <c r="B115" i="80"/>
  <c r="B161" i="80" a="1"/>
  <c r="B161" i="80"/>
  <c r="B177" i="80" a="1"/>
  <c r="B177" i="80"/>
  <c r="C198" i="80" a="1"/>
  <c r="C198" i="80"/>
  <c r="B25" i="80" a="1"/>
  <c r="B25" i="80"/>
  <c r="B47" i="80" a="1"/>
  <c r="B47" i="80"/>
  <c r="B22" i="80" a="1"/>
  <c r="B22" i="80"/>
  <c r="C41" i="80" a="1"/>
  <c r="C41" i="80"/>
  <c r="C17" i="80" a="1"/>
  <c r="C17" i="80"/>
  <c r="B54" i="80" a="1"/>
  <c r="B54" i="80"/>
  <c r="B70" i="80" a="1"/>
  <c r="B70" i="80"/>
  <c r="B82" i="80" a="1"/>
  <c r="B82" i="80"/>
  <c r="C70" i="80" a="1"/>
  <c r="C70" i="80"/>
  <c r="C82" i="80" a="1"/>
  <c r="C82" i="80"/>
  <c r="C93" i="80" a="1"/>
  <c r="C93" i="80"/>
  <c r="B57" i="80" a="1"/>
  <c r="B57" i="80"/>
  <c r="C115" i="80" a="1"/>
  <c r="C115" i="80"/>
  <c r="B20" i="80" a="1"/>
  <c r="B20" i="80"/>
  <c r="C67" i="80" a="1"/>
  <c r="C67" i="80"/>
  <c r="B88" i="80" a="1"/>
  <c r="B88" i="80"/>
  <c r="B94" i="80" a="1"/>
  <c r="B94" i="80"/>
  <c r="B106" i="80" a="1"/>
  <c r="B106" i="80"/>
  <c r="H106" i="80"/>
  <c r="N106" i="80"/>
  <c r="B114" i="80" a="1"/>
  <c r="B114" i="80"/>
  <c r="K114" i="80"/>
  <c r="B122" i="80" a="1"/>
  <c r="B122" i="80"/>
  <c r="D122" i="80"/>
  <c r="C22" i="80" a="1"/>
  <c r="C22" i="80"/>
  <c r="B89" i="80" a="1"/>
  <c r="B89" i="80"/>
  <c r="B130" i="80" a="1"/>
  <c r="B130" i="80"/>
  <c r="B138" i="80" a="1"/>
  <c r="B138" i="80"/>
  <c r="B146" i="80" a="1"/>
  <c r="B146" i="80"/>
  <c r="B154" i="80" a="1"/>
  <c r="B154" i="80"/>
  <c r="B171" i="80" a="1"/>
  <c r="B171" i="80"/>
  <c r="B181" i="80" a="1"/>
  <c r="B181" i="80"/>
  <c r="C189" i="80" a="1"/>
  <c r="C189" i="80"/>
  <c r="B198" i="80" a="1"/>
  <c r="B198" i="80"/>
  <c r="J198" i="80"/>
  <c r="O198" i="80"/>
  <c r="C57" i="80" a="1"/>
  <c r="C57" i="80"/>
  <c r="C84" i="80" a="1"/>
  <c r="C84" i="80"/>
  <c r="C129" i="80" a="1"/>
  <c r="C129" i="80"/>
  <c r="C137" i="80" a="1"/>
  <c r="C137" i="80"/>
  <c r="C145" i="80" a="1"/>
  <c r="C145" i="80"/>
  <c r="C153" i="80" a="1"/>
  <c r="C153" i="80"/>
  <c r="C161" i="80" a="1"/>
  <c r="C161" i="80"/>
  <c r="B169" i="80" a="1"/>
  <c r="B169" i="80"/>
  <c r="C174" i="80" a="1"/>
  <c r="C174" i="80"/>
  <c r="C187" i="80" a="1"/>
  <c r="C187" i="80"/>
  <c r="B24" i="80" a="1"/>
  <c r="B24" i="80"/>
  <c r="B105" i="80" a="1"/>
  <c r="B105" i="80"/>
  <c r="C120" i="80" a="1"/>
  <c r="C120" i="80"/>
  <c r="C132" i="80" a="1"/>
  <c r="C132" i="80"/>
  <c r="C140" i="80" a="1"/>
  <c r="C140" i="80"/>
  <c r="C148" i="80" a="1"/>
  <c r="C148" i="80"/>
  <c r="C88" i="80" a="1"/>
  <c r="C88" i="80"/>
  <c r="B109" i="80" a="1"/>
  <c r="B109" i="80"/>
  <c r="B125" i="80" a="1"/>
  <c r="B125" i="80"/>
  <c r="B179" i="80" a="1"/>
  <c r="B179" i="80"/>
  <c r="H179" i="80"/>
  <c r="N179" i="80"/>
  <c r="C195" i="80" a="1"/>
  <c r="C195" i="80"/>
  <c r="B63" i="80" a="1"/>
  <c r="B63" i="80"/>
  <c r="H63" i="80"/>
  <c r="N63" i="80"/>
  <c r="C110" i="80" a="1"/>
  <c r="C110" i="80"/>
  <c r="B135" i="80" a="1"/>
  <c r="B135" i="80"/>
  <c r="B151" i="80" a="1"/>
  <c r="B151" i="80"/>
  <c r="E151" i="80"/>
  <c r="C172" i="80" a="1"/>
  <c r="C172" i="80"/>
  <c r="B191" i="80" a="1"/>
  <c r="B191" i="80"/>
  <c r="B78" i="80" a="1"/>
  <c r="B78" i="80"/>
  <c r="B119" i="80" a="1"/>
  <c r="B119" i="80"/>
  <c r="B166" i="80" a="1"/>
  <c r="B166" i="80"/>
  <c r="C188" i="80" a="1"/>
  <c r="C188" i="80"/>
  <c r="C7" i="80" a="1"/>
  <c r="C7" i="80"/>
  <c r="C122" i="80" a="1"/>
  <c r="C122" i="80"/>
  <c r="D94" i="50"/>
  <c r="A285" i="79"/>
  <c r="C349" i="79"/>
  <c r="C368" i="79"/>
  <c r="A382" i="79"/>
  <c r="A259" i="79"/>
  <c r="C288" i="79"/>
  <c r="C371" i="79"/>
  <c r="D202" i="50"/>
  <c r="D149" i="50"/>
  <c r="A347" i="79"/>
  <c r="C403" i="79"/>
  <c r="A306" i="79"/>
  <c r="A234" i="79"/>
  <c r="D89" i="50"/>
  <c r="C363" i="79"/>
  <c r="D49" i="50"/>
  <c r="C304" i="79"/>
  <c r="D108" i="50"/>
  <c r="C107" i="80" a="1"/>
  <c r="C107" i="80"/>
  <c r="B86" i="80" a="1"/>
  <c r="B86" i="80"/>
  <c r="J86" i="80"/>
  <c r="O86" i="80"/>
  <c r="B67" i="80" a="1"/>
  <c r="B67" i="80"/>
  <c r="B61" i="80" a="1"/>
  <c r="B61" i="80"/>
  <c r="C50" i="80" a="1"/>
  <c r="C50" i="80"/>
  <c r="B12" i="80" a="1"/>
  <c r="B12" i="80"/>
  <c r="B9" i="80" a="1"/>
  <c r="B9" i="80"/>
  <c r="C57" i="79"/>
  <c r="C258" i="79"/>
  <c r="C190" i="79"/>
  <c r="C89" i="79"/>
  <c r="A290" i="79"/>
  <c r="C142" i="79"/>
  <c r="A343" i="79"/>
  <c r="C179" i="79"/>
  <c r="D177" i="50"/>
  <c r="C191" i="79"/>
  <c r="A392" i="79"/>
  <c r="C193" i="79"/>
  <c r="D191" i="50"/>
  <c r="C69" i="79"/>
  <c r="C78" i="79"/>
  <c r="C350" i="79"/>
  <c r="A326" i="79"/>
  <c r="C347" i="79"/>
  <c r="C345" i="79"/>
  <c r="D34" i="50"/>
  <c r="C222" i="79"/>
  <c r="A403" i="79"/>
  <c r="C241" i="79"/>
  <c r="C385" i="79"/>
  <c r="A411" i="79"/>
  <c r="A386" i="79"/>
  <c r="D105" i="50"/>
  <c r="C274" i="79"/>
  <c r="D193" i="50"/>
  <c r="A231" i="79"/>
  <c r="C223" i="79"/>
  <c r="A393" i="79"/>
  <c r="C356" i="79"/>
  <c r="C382" i="79"/>
  <c r="A398" i="79"/>
  <c r="A288" i="79"/>
  <c r="A371" i="79"/>
  <c r="A355" i="79"/>
  <c r="C352" i="79"/>
  <c r="D147" i="50"/>
  <c r="A255" i="79"/>
  <c r="C375" i="79"/>
  <c r="A222" i="79"/>
  <c r="A364" i="79"/>
  <c r="D182" i="50"/>
  <c r="C306" i="79"/>
  <c r="C308" i="79"/>
  <c r="D92" i="50"/>
  <c r="A396" i="79"/>
  <c r="C297" i="79"/>
  <c r="A223" i="79"/>
  <c r="C377" i="79"/>
  <c r="C282" i="79"/>
  <c r="C213" i="79"/>
  <c r="A340" i="79"/>
  <c r="A388" i="79"/>
  <c r="C298" i="79"/>
  <c r="A316" i="79"/>
  <c r="A213" i="79"/>
  <c r="C211" i="79"/>
  <c r="T408" i="79"/>
  <c r="B207" i="79"/>
  <c r="T396" i="79"/>
  <c r="B195" i="79"/>
  <c r="T352" i="79"/>
  <c r="B151" i="79"/>
  <c r="T344" i="79"/>
  <c r="B143" i="79"/>
  <c r="T320" i="79"/>
  <c r="B119" i="79"/>
  <c r="T312" i="79"/>
  <c r="B111" i="79"/>
  <c r="T300" i="79"/>
  <c r="B99" i="79"/>
  <c r="T296" i="79"/>
  <c r="B95" i="79"/>
  <c r="T284" i="79"/>
  <c r="B83" i="79"/>
  <c r="C231" i="79"/>
  <c r="A331" i="79"/>
  <c r="A359" i="79"/>
  <c r="C264" i="79"/>
  <c r="D160" i="50"/>
  <c r="C393" i="79"/>
  <c r="C229" i="79"/>
  <c r="D48" i="50"/>
  <c r="D153" i="50"/>
  <c r="D148" i="50"/>
  <c r="T301" i="79"/>
  <c r="B100" i="79"/>
  <c r="T277" i="79"/>
  <c r="B76" i="79"/>
  <c r="T353" i="79"/>
  <c r="B152" i="79"/>
  <c r="T313" i="79"/>
  <c r="B112" i="79"/>
  <c r="T297" i="79"/>
  <c r="B96" i="79"/>
  <c r="T380" i="79"/>
  <c r="B179" i="79"/>
  <c r="T377" i="79"/>
  <c r="B176" i="79"/>
  <c r="T276" i="79"/>
  <c r="B75" i="79"/>
  <c r="T268" i="79"/>
  <c r="B67" i="79"/>
  <c r="T265" i="79"/>
  <c r="B64" i="79"/>
  <c r="L413" i="79"/>
  <c r="D27" i="77"/>
  <c r="K27" i="77"/>
  <c r="T409" i="79"/>
  <c r="B208" i="79"/>
  <c r="T361" i="79"/>
  <c r="B160" i="79"/>
  <c r="T321" i="79"/>
  <c r="B120" i="79"/>
  <c r="T293" i="79"/>
  <c r="B92" i="79"/>
  <c r="T285" i="79"/>
  <c r="B84" i="79"/>
  <c r="T405" i="79"/>
  <c r="B204" i="79"/>
  <c r="T401" i="79"/>
  <c r="B200" i="79"/>
  <c r="T397" i="79"/>
  <c r="B196" i="79"/>
  <c r="T385" i="79"/>
  <c r="B184" i="79"/>
  <c r="T372" i="79"/>
  <c r="B171" i="79"/>
  <c r="T369" i="79"/>
  <c r="B168" i="79"/>
  <c r="T349" i="79"/>
  <c r="B148" i="79"/>
  <c r="T317" i="79"/>
  <c r="B116" i="79"/>
  <c r="T308" i="79"/>
  <c r="B107" i="79"/>
  <c r="T305" i="79"/>
  <c r="B104" i="79"/>
  <c r="T292" i="79"/>
  <c r="B91" i="79"/>
  <c r="T288" i="79"/>
  <c r="B87" i="79"/>
  <c r="T261" i="79"/>
  <c r="B60" i="79"/>
  <c r="T257" i="79"/>
  <c r="B56" i="79"/>
  <c r="T309" i="79"/>
  <c r="B108" i="79"/>
  <c r="T289" i="79"/>
  <c r="B88" i="79"/>
  <c r="T273" i="79"/>
  <c r="B72" i="79"/>
  <c r="T404" i="79"/>
  <c r="B203" i="79"/>
  <c r="T400" i="79"/>
  <c r="B199" i="79"/>
  <c r="T393" i="79"/>
  <c r="B192" i="79"/>
  <c r="T384" i="79"/>
  <c r="B183" i="79"/>
  <c r="T381" i="79"/>
  <c r="B180" i="79"/>
  <c r="T357" i="79"/>
  <c r="B156" i="79"/>
  <c r="T348" i="79"/>
  <c r="B147" i="79"/>
  <c r="T345" i="79"/>
  <c r="B144" i="79"/>
  <c r="T341" i="79"/>
  <c r="B140" i="79"/>
  <c r="T337" i="79"/>
  <c r="B136" i="79"/>
  <c r="T333" i="79"/>
  <c r="B132" i="79"/>
  <c r="T281" i="79"/>
  <c r="B80" i="79"/>
  <c r="T269" i="79"/>
  <c r="B68" i="79"/>
  <c r="D110" i="50"/>
  <c r="A313" i="79"/>
  <c r="C313" i="79"/>
  <c r="D111" i="50"/>
  <c r="C314" i="79"/>
  <c r="A314" i="79"/>
  <c r="D151" i="50"/>
  <c r="C354" i="79"/>
  <c r="A354" i="79"/>
  <c r="D53" i="50"/>
  <c r="C256" i="79"/>
  <c r="A256" i="79"/>
  <c r="D58" i="50"/>
  <c r="D107" i="50"/>
  <c r="C357" i="79"/>
  <c r="A369" i="79"/>
  <c r="D97" i="50"/>
  <c r="C322" i="79"/>
  <c r="A329" i="79"/>
  <c r="D24" i="50"/>
  <c r="C227" i="79"/>
  <c r="A227" i="79"/>
  <c r="D36" i="50"/>
  <c r="C239" i="79"/>
  <c r="A238" i="79"/>
  <c r="D35" i="50"/>
  <c r="C238" i="79"/>
  <c r="A387" i="79"/>
  <c r="C387" i="79"/>
  <c r="A301" i="79"/>
  <c r="C217" i="79"/>
  <c r="D120" i="50"/>
  <c r="D77" i="50"/>
  <c r="A319" i="79"/>
  <c r="C289" i="79"/>
  <c r="D131" i="50"/>
  <c r="D59" i="50"/>
  <c r="A262" i="79"/>
  <c r="A284" i="79"/>
  <c r="C284" i="79"/>
  <c r="D81" i="50"/>
  <c r="D78" i="50"/>
  <c r="C281" i="79"/>
  <c r="A281" i="79"/>
  <c r="D139" i="50"/>
  <c r="C342" i="79"/>
  <c r="A376" i="79"/>
  <c r="C376" i="79"/>
  <c r="D156" i="50"/>
  <c r="D31" i="50"/>
  <c r="A252" i="79"/>
  <c r="C277" i="79"/>
  <c r="D201" i="50"/>
  <c r="D95" i="50"/>
  <c r="A399" i="79"/>
  <c r="C406" i="79"/>
  <c r="A292" i="79"/>
  <c r="C351" i="79"/>
  <c r="C160" i="79"/>
  <c r="C117" i="79"/>
  <c r="D115" i="50"/>
  <c r="C65" i="79"/>
  <c r="C102" i="79"/>
  <c r="A303" i="79"/>
  <c r="C127" i="79"/>
  <c r="A328" i="79"/>
  <c r="C126" i="79"/>
  <c r="C194" i="79"/>
  <c r="C14" i="79"/>
  <c r="K215" i="79"/>
  <c r="C67" i="79"/>
  <c r="C268" i="79"/>
  <c r="C23" i="79"/>
  <c r="K224" i="79"/>
  <c r="T224" i="79"/>
  <c r="B23" i="79"/>
  <c r="C35" i="79"/>
  <c r="K236" i="79"/>
  <c r="T236" i="79"/>
  <c r="B35" i="79"/>
  <c r="D101" i="50"/>
  <c r="A218" i="79"/>
  <c r="C251" i="79"/>
  <c r="C129" i="79"/>
  <c r="C330" i="79"/>
  <c r="C32" i="79"/>
  <c r="K233" i="79"/>
  <c r="T233" i="79"/>
  <c r="B32" i="79"/>
  <c r="C72" i="79"/>
  <c r="B413" i="79"/>
  <c r="D20" i="77"/>
  <c r="K20" i="77"/>
  <c r="F413" i="79"/>
  <c r="D23" i="77"/>
  <c r="K23" i="77"/>
  <c r="G413" i="79"/>
  <c r="D34" i="77"/>
  <c r="K34" i="77"/>
  <c r="I413" i="79"/>
  <c r="F8" i="79"/>
  <c r="D26" i="77"/>
  <c r="K26" i="77"/>
  <c r="K216" i="79"/>
  <c r="T216" i="79"/>
  <c r="B15" i="79"/>
  <c r="E193" i="80"/>
  <c r="E187" i="80"/>
  <c r="D413" i="79"/>
  <c r="D21" i="77"/>
  <c r="K21" i="77"/>
  <c r="H413" i="79"/>
  <c r="D39" i="77"/>
  <c r="K39" i="77"/>
  <c r="E413" i="79"/>
  <c r="D22" i="77"/>
  <c r="K22" i="77"/>
  <c r="T213" i="79"/>
  <c r="B12" i="79"/>
  <c r="G195" i="80"/>
  <c r="C228" i="79"/>
  <c r="D25" i="50"/>
  <c r="D145" i="50"/>
  <c r="A348" i="79"/>
  <c r="D205" i="50"/>
  <c r="C408" i="79"/>
  <c r="A283" i="79"/>
  <c r="D80" i="50"/>
  <c r="D13" i="50"/>
  <c r="A216" i="79"/>
  <c r="C402" i="79"/>
  <c r="D199" i="50"/>
  <c r="A402" i="79"/>
  <c r="D136" i="50"/>
  <c r="C339" i="79"/>
  <c r="C226" i="79"/>
  <c r="A226" i="79"/>
  <c r="D23" i="50"/>
  <c r="C271" i="79"/>
  <c r="A346" i="79"/>
  <c r="C346" i="79"/>
  <c r="A271" i="79"/>
  <c r="A339" i="79"/>
  <c r="D72" i="50"/>
  <c r="A275" i="79"/>
  <c r="C317" i="79"/>
  <c r="D114" i="50"/>
  <c r="C378" i="79"/>
  <c r="D175" i="50"/>
  <c r="A401" i="79"/>
  <c r="C401" i="79"/>
  <c r="B10" i="80" a="1"/>
  <c r="B10" i="80"/>
  <c r="C15" i="80" a="1"/>
  <c r="C15" i="80"/>
  <c r="C21" i="80" a="1"/>
  <c r="C21" i="80"/>
  <c r="B30" i="80" a="1"/>
  <c r="B30" i="80"/>
  <c r="C40" i="80" a="1"/>
  <c r="C40" i="80"/>
  <c r="C46" i="80" a="1"/>
  <c r="C46" i="80"/>
  <c r="C54" i="80" a="1"/>
  <c r="C54" i="80"/>
  <c r="C56" i="80" a="1"/>
  <c r="C56" i="80"/>
  <c r="C61" i="80" a="1"/>
  <c r="C61" i="80"/>
  <c r="B65" i="80" a="1"/>
  <c r="B65" i="80"/>
  <c r="C73" i="80" a="1"/>
  <c r="C73" i="80"/>
  <c r="B77" i="80" a="1"/>
  <c r="B77" i="80"/>
  <c r="C65" i="80" a="1"/>
  <c r="C65" i="80"/>
  <c r="C72" i="80" a="1"/>
  <c r="C72" i="80"/>
  <c r="B84" i="80" a="1"/>
  <c r="B84" i="80"/>
  <c r="C87" i="80" a="1"/>
  <c r="C87" i="80"/>
  <c r="C96" i="80" a="1"/>
  <c r="C96" i="80"/>
  <c r="C98" i="80" a="1"/>
  <c r="C98" i="80"/>
  <c r="B100" i="80" a="1"/>
  <c r="B100" i="80"/>
  <c r="C103" i="80" a="1"/>
  <c r="C103" i="80"/>
  <c r="B18" i="80" a="1"/>
  <c r="B18" i="80"/>
  <c r="B27" i="80" a="1"/>
  <c r="B27" i="80"/>
  <c r="C31" i="80" a="1"/>
  <c r="C31" i="80"/>
  <c r="C43" i="80" a="1"/>
  <c r="C43" i="80"/>
  <c r="C49" i="80" a="1"/>
  <c r="C49" i="80"/>
  <c r="B55" i="80" a="1"/>
  <c r="B55" i="80"/>
  <c r="C59" i="80" a="1"/>
  <c r="C59" i="80"/>
  <c r="C62" i="80" a="1"/>
  <c r="C62" i="80"/>
  <c r="C74" i="80" a="1"/>
  <c r="C74" i="80"/>
  <c r="B71" i="80" a="1"/>
  <c r="B71" i="80"/>
  <c r="C80" i="80" a="1"/>
  <c r="C80" i="80"/>
  <c r="C86" i="80" a="1"/>
  <c r="C86" i="80"/>
  <c r="C90" i="80" a="1"/>
  <c r="C90" i="80"/>
  <c r="B97" i="80" a="1"/>
  <c r="B97" i="80"/>
  <c r="C99" i="80" a="1"/>
  <c r="C99" i="80"/>
  <c r="C102" i="80" a="1"/>
  <c r="C102" i="80"/>
  <c r="C105" i="80" a="1"/>
  <c r="C105" i="80"/>
  <c r="C109" i="80" a="1"/>
  <c r="C109" i="80"/>
  <c r="C113" i="80" a="1"/>
  <c r="C113" i="80"/>
  <c r="C117" i="80" a="1"/>
  <c r="C117" i="80"/>
  <c r="C121" i="80" a="1"/>
  <c r="C121" i="80"/>
  <c r="C125" i="80" a="1"/>
  <c r="C125" i="80"/>
  <c r="B13" i="80" a="1"/>
  <c r="B13" i="80"/>
  <c r="C27" i="80" a="1"/>
  <c r="C27" i="80"/>
  <c r="C36" i="80" a="1"/>
  <c r="C36" i="80"/>
  <c r="B58" i="80" a="1"/>
  <c r="B58" i="80"/>
  <c r="B156" i="80" a="1"/>
  <c r="B156" i="80"/>
  <c r="B160" i="80" a="1"/>
  <c r="B160" i="80"/>
  <c r="K160" i="80"/>
  <c r="B163" i="80" a="1"/>
  <c r="B163" i="80"/>
  <c r="B167" i="80" a="1"/>
  <c r="B167" i="80"/>
  <c r="B178" i="80" a="1"/>
  <c r="B178" i="80"/>
  <c r="C180" i="80" a="1"/>
  <c r="C180" i="80"/>
  <c r="C182" i="80" a="1"/>
  <c r="C182" i="80"/>
  <c r="F88" i="80"/>
  <c r="M88" i="80"/>
  <c r="I191" i="80"/>
  <c r="H94" i="80"/>
  <c r="N94" i="80"/>
  <c r="E63" i="80"/>
  <c r="J191" i="80"/>
  <c r="O191" i="80"/>
  <c r="D109" i="80"/>
  <c r="L109" i="80"/>
  <c r="D63" i="80"/>
  <c r="L63" i="80"/>
  <c r="J106" i="80"/>
  <c r="O106" i="80"/>
  <c r="G198" i="80"/>
  <c r="I106" i="80"/>
  <c r="D94" i="80"/>
  <c r="L94" i="80"/>
  <c r="J135" i="80"/>
  <c r="O135" i="80"/>
  <c r="K106" i="80"/>
  <c r="E191" i="80"/>
  <c r="D179" i="80"/>
  <c r="L179" i="80"/>
  <c r="D198" i="80"/>
  <c r="L198" i="80"/>
  <c r="E179" i="80"/>
  <c r="G135" i="80"/>
  <c r="H135" i="80"/>
  <c r="N135" i="80"/>
  <c r="E135" i="80"/>
  <c r="I135" i="80"/>
  <c r="D93" i="50"/>
  <c r="C296" i="79"/>
  <c r="A296" i="79"/>
  <c r="C225" i="79"/>
  <c r="D22" i="50"/>
  <c r="A225" i="79"/>
  <c r="C412" i="79"/>
  <c r="A287" i="79"/>
  <c r="D84" i="50"/>
  <c r="C287" i="79"/>
  <c r="D189" i="50"/>
  <c r="C392" i="79"/>
  <c r="C391" i="79"/>
  <c r="D188" i="50"/>
  <c r="A391" i="79"/>
  <c r="G47" i="80"/>
  <c r="D76" i="50"/>
  <c r="A279" i="79"/>
  <c r="C279" i="79"/>
  <c r="D55" i="50"/>
  <c r="A258" i="79"/>
  <c r="C270" i="79"/>
  <c r="D67" i="50"/>
  <c r="A270" i="79"/>
  <c r="C343" i="79"/>
  <c r="D140" i="50"/>
  <c r="G89" i="80"/>
  <c r="J89" i="80"/>
  <c r="O89" i="80"/>
  <c r="G106" i="80"/>
  <c r="A394" i="79"/>
  <c r="C394" i="79"/>
  <c r="D87" i="50"/>
  <c r="J54" i="80"/>
  <c r="O54" i="80"/>
  <c r="H54" i="80"/>
  <c r="N54" i="80"/>
  <c r="F54" i="80"/>
  <c r="M54" i="80"/>
  <c r="D54" i="80"/>
  <c r="L54" i="80"/>
  <c r="E47" i="80"/>
  <c r="D127" i="50"/>
  <c r="A330" i="79"/>
  <c r="A236" i="79"/>
  <c r="C236" i="79"/>
  <c r="D33" i="50"/>
  <c r="D192" i="50"/>
  <c r="C395" i="79"/>
  <c r="A395" i="79"/>
  <c r="A266" i="79"/>
  <c r="C266" i="79"/>
  <c r="D63" i="50"/>
  <c r="C8" i="79"/>
  <c r="D18" i="77"/>
  <c r="K18" i="77"/>
  <c r="A224" i="79"/>
  <c r="D21" i="50"/>
  <c r="C224" i="79"/>
  <c r="A327" i="79"/>
  <c r="C327" i="79"/>
  <c r="D124" i="50"/>
  <c r="A318" i="79"/>
  <c r="C318" i="79"/>
  <c r="C273" i="79"/>
  <c r="A273" i="79"/>
  <c r="D70" i="50"/>
  <c r="A268" i="79"/>
  <c r="D65" i="50"/>
  <c r="C328" i="79"/>
  <c r="D158" i="50"/>
  <c r="A361" i="79"/>
  <c r="C361" i="79"/>
  <c r="H56" i="80"/>
  <c r="N56" i="80"/>
  <c r="I38" i="80"/>
  <c r="D30" i="50"/>
  <c r="C233" i="79"/>
  <c r="A233" i="79"/>
  <c r="T215" i="79"/>
  <c r="B14" i="79"/>
  <c r="D12" i="50"/>
  <c r="C215" i="79"/>
  <c r="I47" i="80"/>
  <c r="C303" i="79"/>
  <c r="D100" i="50"/>
  <c r="K195" i="80"/>
  <c r="I187" i="80"/>
  <c r="D187" i="80"/>
  <c r="L187" i="80"/>
  <c r="I193" i="80"/>
  <c r="F195" i="80"/>
  <c r="M195" i="80"/>
  <c r="I153" i="80"/>
  <c r="K153" i="80"/>
  <c r="G85" i="80"/>
  <c r="I85" i="80"/>
  <c r="J153" i="80"/>
  <c r="O153" i="80"/>
  <c r="D107" i="80"/>
  <c r="L107" i="80"/>
  <c r="G177" i="80"/>
  <c r="I141" i="80"/>
  <c r="I177" i="80"/>
  <c r="E85" i="80"/>
  <c r="J73" i="80"/>
  <c r="O73" i="80"/>
  <c r="C240" i="79"/>
  <c r="D37" i="50"/>
  <c r="D17" i="50"/>
  <c r="C220" i="79"/>
  <c r="A345" i="79"/>
  <c r="D142" i="50"/>
  <c r="D207" i="50"/>
  <c r="A410" i="79"/>
  <c r="C344" i="79"/>
  <c r="D141" i="50"/>
  <c r="A229" i="79"/>
  <c r="D26" i="50"/>
  <c r="D112" i="50"/>
  <c r="C315" i="79"/>
  <c r="C142" i="80" a="1"/>
  <c r="C142" i="80"/>
  <c r="C134" i="80" a="1"/>
  <c r="C134" i="80"/>
  <c r="C124" i="80" a="1"/>
  <c r="C124" i="80"/>
  <c r="C108" i="80" a="1"/>
  <c r="C108" i="80"/>
  <c r="C66" i="80" a="1"/>
  <c r="C66" i="80"/>
  <c r="B190" i="80" a="1"/>
  <c r="B190" i="80"/>
  <c r="C177" i="80" a="1"/>
  <c r="C177" i="80"/>
  <c r="C170" i="80" a="1"/>
  <c r="C170" i="80"/>
  <c r="B164" i="80" a="1"/>
  <c r="B164" i="80"/>
  <c r="K164" i="80"/>
  <c r="C155" i="80" a="1"/>
  <c r="C155" i="80"/>
  <c r="C147" i="80" a="1"/>
  <c r="C147" i="80"/>
  <c r="C139" i="80" a="1"/>
  <c r="C139" i="80"/>
  <c r="C131" i="80" a="1"/>
  <c r="C131" i="80"/>
  <c r="B92" i="80" a="1"/>
  <c r="B92" i="80"/>
  <c r="C60" i="80" a="1"/>
  <c r="C60" i="80"/>
  <c r="B200" i="80" a="1"/>
  <c r="B200" i="80"/>
  <c r="H200" i="80"/>
  <c r="B192" i="80" a="1"/>
  <c r="B192" i="80"/>
  <c r="K192" i="80"/>
  <c r="B184" i="80" a="1"/>
  <c r="B184" i="80"/>
  <c r="B158" i="80" a="1"/>
  <c r="B158" i="80"/>
  <c r="B140" i="80" a="1"/>
  <c r="B140" i="80"/>
  <c r="J140" i="80"/>
  <c r="B132" i="80" a="1"/>
  <c r="B132" i="80"/>
  <c r="B91" i="80" a="1"/>
  <c r="B91" i="80"/>
  <c r="B45" i="80" a="1"/>
  <c r="B45" i="80"/>
  <c r="B126" i="80" a="1"/>
  <c r="B126" i="80"/>
  <c r="B124" i="80" a="1"/>
  <c r="B124" i="80"/>
  <c r="B116" i="80" a="1"/>
  <c r="B116" i="80"/>
  <c r="B108" i="80" a="1"/>
  <c r="B108" i="80"/>
  <c r="B95" i="80" a="1"/>
  <c r="B95" i="80"/>
  <c r="C89" i="80" a="1"/>
  <c r="C89" i="80"/>
  <c r="B69" i="80" a="1"/>
  <c r="B69" i="80"/>
  <c r="F69" i="80"/>
  <c r="C33" i="80" a="1"/>
  <c r="C33" i="80"/>
  <c r="C119" i="80" a="1"/>
  <c r="C119" i="80"/>
  <c r="B37" i="80" a="1"/>
  <c r="B37" i="80"/>
  <c r="C83" i="80" a="1"/>
  <c r="C83" i="80"/>
  <c r="B72" i="80" a="1"/>
  <c r="B72" i="80"/>
  <c r="B74" i="80" a="1"/>
  <c r="B74" i="80"/>
  <c r="B46" i="80" a="1"/>
  <c r="B46" i="80"/>
  <c r="K86" i="80"/>
  <c r="G179" i="80"/>
  <c r="I179" i="80"/>
  <c r="H146" i="80"/>
  <c r="N146" i="80"/>
  <c r="J146" i="80"/>
  <c r="O146" i="80"/>
  <c r="I151" i="80"/>
  <c r="K151" i="80"/>
  <c r="F151" i="80"/>
  <c r="M151" i="80"/>
  <c r="G151" i="80"/>
  <c r="J47" i="80"/>
  <c r="O47" i="80"/>
  <c r="H47" i="80"/>
  <c r="N47" i="80"/>
  <c r="A380" i="79"/>
  <c r="A264" i="79"/>
  <c r="A377" i="79"/>
  <c r="A344" i="79"/>
  <c r="D113" i="50"/>
  <c r="C389" i="79"/>
  <c r="C75" i="80" a="1"/>
  <c r="C75" i="80"/>
  <c r="B59" i="80" a="1"/>
  <c r="B59" i="80"/>
  <c r="H59" i="80"/>
  <c r="N59" i="80"/>
  <c r="B39" i="80" a="1"/>
  <c r="B39" i="80"/>
  <c r="K39" i="80"/>
  <c r="B32" i="80" a="1"/>
  <c r="B32" i="80"/>
  <c r="I171" i="80"/>
  <c r="H171" i="80"/>
  <c r="N171" i="80"/>
  <c r="G171" i="80"/>
  <c r="K189" i="80"/>
  <c r="G63" i="80"/>
  <c r="I160" i="80"/>
  <c r="F160" i="80"/>
  <c r="M160" i="80"/>
  <c r="G55" i="80"/>
  <c r="J156" i="80"/>
  <c r="O156" i="80"/>
  <c r="H156" i="80"/>
  <c r="N156" i="80"/>
  <c r="I100" i="80"/>
  <c r="D100" i="80"/>
  <c r="L100" i="80"/>
  <c r="E100" i="80"/>
  <c r="F100" i="80"/>
  <c r="M100" i="80"/>
  <c r="K100" i="80"/>
  <c r="K84" i="80"/>
  <c r="J84" i="80"/>
  <c r="O84" i="80"/>
  <c r="F84" i="80"/>
  <c r="M84" i="80"/>
  <c r="G84" i="80"/>
  <c r="D84" i="80"/>
  <c r="L84" i="80"/>
  <c r="H84" i="80"/>
  <c r="N84" i="80"/>
  <c r="H152" i="80"/>
  <c r="N152" i="80"/>
  <c r="I103" i="80"/>
  <c r="I133" i="80"/>
  <c r="F147" i="80"/>
  <c r="M147" i="80"/>
  <c r="J147" i="80"/>
  <c r="O147" i="80"/>
  <c r="D147" i="80"/>
  <c r="L147" i="80"/>
  <c r="F137" i="80"/>
  <c r="M137" i="80"/>
  <c r="G62" i="80"/>
  <c r="G73" i="80"/>
  <c r="G79" i="80"/>
  <c r="G107" i="80"/>
  <c r="G68" i="80"/>
  <c r="K141" i="80"/>
  <c r="J123" i="80"/>
  <c r="O123" i="80"/>
  <c r="J141" i="80"/>
  <c r="O141" i="80"/>
  <c r="I195" i="80"/>
  <c r="K123" i="80"/>
  <c r="J177" i="80"/>
  <c r="O177" i="80"/>
  <c r="D123" i="80"/>
  <c r="L123" i="80"/>
  <c r="F157" i="80"/>
  <c r="M157" i="80"/>
  <c r="E141" i="80"/>
  <c r="H141" i="80"/>
  <c r="N141" i="80"/>
  <c r="F141" i="80"/>
  <c r="M141" i="80"/>
  <c r="D195" i="80"/>
  <c r="L195" i="80"/>
  <c r="H195" i="80"/>
  <c r="N195" i="80"/>
  <c r="G123" i="80"/>
  <c r="H123" i="80"/>
  <c r="N123" i="80"/>
  <c r="F123" i="80"/>
  <c r="M123" i="80"/>
  <c r="K177" i="80"/>
  <c r="H177" i="80"/>
  <c r="N177" i="80"/>
  <c r="H104" i="80"/>
  <c r="N104" i="80"/>
  <c r="I196" i="80"/>
  <c r="K85" i="80"/>
  <c r="H85" i="80"/>
  <c r="N85" i="80"/>
  <c r="F85" i="80"/>
  <c r="M85" i="80"/>
  <c r="I112" i="80"/>
  <c r="K187" i="80"/>
  <c r="J187" i="80"/>
  <c r="O187" i="80"/>
  <c r="F187" i="80"/>
  <c r="M187" i="80"/>
  <c r="F153" i="80"/>
  <c r="M153" i="80"/>
  <c r="E153" i="80"/>
  <c r="G187" i="80"/>
  <c r="F73" i="80"/>
  <c r="M73" i="80"/>
  <c r="H68" i="80"/>
  <c r="N68" i="80"/>
  <c r="D121" i="80"/>
  <c r="L121" i="80"/>
  <c r="D137" i="80"/>
  <c r="L137" i="80"/>
  <c r="J62" i="80"/>
  <c r="O62" i="80"/>
  <c r="E68" i="80"/>
  <c r="E102" i="80"/>
  <c r="G133" i="80"/>
  <c r="J107" i="80"/>
  <c r="O107" i="80"/>
  <c r="J193" i="80"/>
  <c r="O193" i="80"/>
  <c r="F193" i="80"/>
  <c r="M193" i="80"/>
  <c r="D193" i="80"/>
  <c r="L193" i="80"/>
  <c r="I102" i="80"/>
  <c r="E195" i="80"/>
  <c r="K193" i="80"/>
  <c r="H193" i="80"/>
  <c r="N193" i="80"/>
  <c r="E147" i="80"/>
  <c r="G153" i="80"/>
  <c r="F107" i="80"/>
  <c r="M107" i="80"/>
  <c r="E133" i="80"/>
  <c r="D73" i="80"/>
  <c r="L73" i="80"/>
  <c r="G67" i="80"/>
  <c r="K191" i="80"/>
  <c r="F179" i="80"/>
  <c r="M179" i="80"/>
  <c r="E125" i="80"/>
  <c r="G105" i="80"/>
  <c r="D169" i="80"/>
  <c r="L169" i="80"/>
  <c r="E130" i="80"/>
  <c r="I89" i="80"/>
  <c r="L122" i="80"/>
  <c r="G122" i="80"/>
  <c r="E106" i="80"/>
  <c r="G94" i="80"/>
  <c r="J115" i="80"/>
  <c r="O115" i="80"/>
  <c r="E137" i="80"/>
  <c r="I131" i="80"/>
  <c r="J186" i="80"/>
  <c r="O186" i="80"/>
  <c r="F173" i="80"/>
  <c r="M173" i="80"/>
  <c r="K168" i="80"/>
  <c r="K66" i="80"/>
  <c r="F87" i="80"/>
  <c r="M87" i="80"/>
  <c r="J87" i="80"/>
  <c r="O87" i="80"/>
  <c r="D87" i="80"/>
  <c r="L87" i="80"/>
  <c r="F79" i="80"/>
  <c r="M79" i="80"/>
  <c r="E144" i="80"/>
  <c r="K173" i="80"/>
  <c r="E62" i="80"/>
  <c r="E107" i="80"/>
  <c r="K133" i="80"/>
  <c r="F133" i="80"/>
  <c r="M133" i="80"/>
  <c r="E123" i="80"/>
  <c r="I87" i="80"/>
  <c r="H151" i="80"/>
  <c r="N151" i="80"/>
  <c r="K135" i="80"/>
  <c r="J63" i="80"/>
  <c r="O63" i="80"/>
  <c r="H109" i="80"/>
  <c r="N109" i="80"/>
  <c r="I198" i="80"/>
  <c r="E181" i="80"/>
  <c r="F114" i="80"/>
  <c r="M114" i="80"/>
  <c r="H114" i="80"/>
  <c r="N114" i="80"/>
  <c r="E114" i="80"/>
  <c r="D114" i="80"/>
  <c r="L114" i="80"/>
  <c r="D88" i="80"/>
  <c r="L88" i="80"/>
  <c r="K147" i="80"/>
  <c r="F102" i="80"/>
  <c r="M102" i="80"/>
  <c r="G112" i="80"/>
  <c r="F81" i="80"/>
  <c r="M81" i="80"/>
  <c r="G81" i="80"/>
  <c r="I82" i="80"/>
  <c r="A257" i="79"/>
  <c r="C257" i="79"/>
  <c r="A379" i="79"/>
  <c r="C379" i="79"/>
  <c r="D71" i="50"/>
  <c r="A274" i="79"/>
  <c r="D155" i="50"/>
  <c r="C358" i="79"/>
  <c r="A349" i="79"/>
  <c r="D146" i="50"/>
  <c r="A230" i="79"/>
  <c r="C230" i="79"/>
  <c r="D170" i="50"/>
  <c r="C373" i="79"/>
  <c r="C360" i="79"/>
  <c r="D157" i="50"/>
  <c r="D178" i="50"/>
  <c r="A381" i="79"/>
  <c r="A276" i="79"/>
  <c r="D73" i="50"/>
  <c r="D135" i="50"/>
  <c r="C338" i="79"/>
  <c r="D121" i="50"/>
  <c r="C324" i="79"/>
  <c r="C364" i="79"/>
  <c r="D161" i="50"/>
  <c r="C249" i="79"/>
  <c r="A249" i="79"/>
  <c r="D91" i="50"/>
  <c r="C294" i="79"/>
  <c r="D132" i="50"/>
  <c r="C335" i="79"/>
  <c r="D66" i="50"/>
  <c r="C269" i="79"/>
  <c r="A336" i="79"/>
  <c r="D133" i="50"/>
  <c r="D153" i="80"/>
  <c r="L153" i="80"/>
  <c r="G193" i="80"/>
  <c r="A309" i="79"/>
  <c r="D10" i="50"/>
  <c r="H187" i="80"/>
  <c r="N187" i="80"/>
  <c r="I123" i="80"/>
  <c r="K107" i="80"/>
  <c r="J195" i="80"/>
  <c r="O195" i="80"/>
  <c r="D141" i="80"/>
  <c r="L141" i="80"/>
  <c r="H133" i="80"/>
  <c r="N133" i="80"/>
  <c r="C26" i="80" a="1"/>
  <c r="C26" i="80"/>
  <c r="C10" i="80" a="1"/>
  <c r="C10" i="80"/>
  <c r="C35" i="80" a="1"/>
  <c r="C35" i="80"/>
  <c r="K242" i="79"/>
  <c r="T242" i="79"/>
  <c r="B41" i="79"/>
  <c r="D102" i="50"/>
  <c r="C237" i="79"/>
  <c r="C79" i="80" a="1"/>
  <c r="C79" i="80"/>
  <c r="J152" i="80"/>
  <c r="O152" i="80"/>
  <c r="G86" i="80"/>
  <c r="K104" i="80"/>
  <c r="G146" i="80"/>
  <c r="H86" i="80"/>
  <c r="N86" i="80"/>
  <c r="D56" i="80"/>
  <c r="L56" i="80"/>
  <c r="H50" i="80"/>
  <c r="N50" i="80"/>
  <c r="F50" i="80"/>
  <c r="M50" i="80"/>
  <c r="K38" i="80"/>
  <c r="J38" i="80"/>
  <c r="O38" i="80"/>
  <c r="B83" i="80" a="1"/>
  <c r="B83" i="80"/>
  <c r="G128" i="80"/>
  <c r="L128" i="80"/>
  <c r="G170" i="80"/>
  <c r="E128" i="80"/>
  <c r="D188" i="80"/>
  <c r="L188" i="80"/>
  <c r="I170" i="80"/>
  <c r="A341" i="79"/>
  <c r="A367" i="79"/>
  <c r="A272" i="79"/>
  <c r="D28" i="50"/>
  <c r="K214" i="79"/>
  <c r="T214" i="79"/>
  <c r="B13" i="79"/>
  <c r="D164" i="50"/>
  <c r="D186" i="50"/>
  <c r="B29" i="79"/>
  <c r="T234" i="79"/>
  <c r="B33" i="79"/>
  <c r="B37" i="79"/>
  <c r="C234" i="79"/>
  <c r="K241" i="79"/>
  <c r="T241" i="79"/>
  <c r="B40" i="79"/>
  <c r="K235" i="79"/>
  <c r="T235" i="79"/>
  <c r="B34" i="79"/>
  <c r="K232" i="79"/>
  <c r="T232" i="79"/>
  <c r="B31" i="79"/>
  <c r="D192" i="80"/>
  <c r="L192" i="80"/>
  <c r="K228" i="79"/>
  <c r="T228" i="79"/>
  <c r="B27" i="79"/>
  <c r="A239" i="79"/>
  <c r="K240" i="79"/>
  <c r="T240" i="79"/>
  <c r="B39" i="79"/>
  <c r="J413" i="79"/>
  <c r="G8" i="79"/>
  <c r="D28" i="77"/>
  <c r="K28" i="77"/>
  <c r="B25" i="79"/>
  <c r="H167" i="80"/>
  <c r="N167" i="80"/>
  <c r="I167" i="80"/>
  <c r="G167" i="80"/>
  <c r="D167" i="80"/>
  <c r="L167" i="80"/>
  <c r="E158" i="80"/>
  <c r="K97" i="80"/>
  <c r="J97" i="80"/>
  <c r="O97" i="80"/>
  <c r="H97" i="80"/>
  <c r="N97" i="80"/>
  <c r="D97" i="80"/>
  <c r="L97" i="80"/>
  <c r="G97" i="80"/>
  <c r="E97" i="80"/>
  <c r="I97" i="80"/>
  <c r="F97" i="80"/>
  <c r="M97" i="80"/>
  <c r="M69" i="80"/>
  <c r="E69" i="80"/>
  <c r="T222" i="79"/>
  <c r="B21" i="79"/>
  <c r="D20" i="50"/>
  <c r="K221" i="79"/>
  <c r="T221" i="79"/>
  <c r="B20" i="79"/>
  <c r="K217" i="79"/>
  <c r="K219" i="79"/>
  <c r="T219" i="79"/>
  <c r="B18" i="79"/>
  <c r="K218" i="79"/>
  <c r="T218" i="79"/>
  <c r="B17" i="79"/>
  <c r="I30" i="80"/>
  <c r="G30" i="80"/>
  <c r="E30" i="80"/>
  <c r="H30" i="80"/>
  <c r="N30" i="80"/>
  <c r="D61" i="80"/>
  <c r="L61" i="80"/>
  <c r="I61" i="80"/>
  <c r="E61" i="80"/>
  <c r="G61" i="80"/>
  <c r="F61" i="80"/>
  <c r="M61" i="80"/>
  <c r="H61" i="80"/>
  <c r="N61" i="80"/>
  <c r="J61" i="80"/>
  <c r="O61" i="80"/>
  <c r="K61" i="80"/>
  <c r="F55" i="80"/>
  <c r="M55" i="80"/>
  <c r="E55" i="80"/>
  <c r="D55" i="80"/>
  <c r="L55" i="80"/>
  <c r="H67" i="80"/>
  <c r="N67" i="80"/>
  <c r="J67" i="80"/>
  <c r="O67" i="80"/>
  <c r="F67" i="80"/>
  <c r="M67" i="80"/>
  <c r="D67" i="80"/>
  <c r="L67" i="80"/>
  <c r="I67" i="80"/>
  <c r="E67" i="80"/>
  <c r="K67" i="80"/>
  <c r="J69" i="80"/>
  <c r="O69" i="80"/>
  <c r="I69" i="80"/>
  <c r="N200" i="80"/>
  <c r="D140" i="80"/>
  <c r="L140" i="80"/>
  <c r="O140" i="80"/>
  <c r="F80" i="80"/>
  <c r="M80" i="80"/>
  <c r="H80" i="80"/>
  <c r="N80" i="80"/>
  <c r="D146" i="80"/>
  <c r="L146" i="80"/>
  <c r="F188" i="80"/>
  <c r="M188" i="80"/>
  <c r="E170" i="80"/>
  <c r="G152" i="80"/>
  <c r="D152" i="80"/>
  <c r="L152" i="80"/>
  <c r="F104" i="80"/>
  <c r="M104" i="80"/>
  <c r="K146" i="80"/>
  <c r="F86" i="80"/>
  <c r="M86" i="80"/>
  <c r="I152" i="80"/>
  <c r="K50" i="80"/>
  <c r="K170" i="80"/>
  <c r="E164" i="80"/>
  <c r="J170" i="80"/>
  <c r="O170" i="80"/>
  <c r="I146" i="80"/>
  <c r="H164" i="80"/>
  <c r="N164" i="80"/>
  <c r="H140" i="80"/>
  <c r="N140" i="80"/>
  <c r="F58" i="80"/>
  <c r="M58" i="80"/>
  <c r="D160" i="80"/>
  <c r="L160" i="80"/>
  <c r="E160" i="80"/>
  <c r="D71" i="80"/>
  <c r="L71" i="80"/>
  <c r="E86" i="80"/>
  <c r="I86" i="80"/>
  <c r="D86" i="80"/>
  <c r="L86" i="80"/>
  <c r="J30" i="80"/>
  <c r="O30" i="80"/>
  <c r="D30" i="80"/>
  <c r="L30" i="80"/>
  <c r="A412" i="79"/>
  <c r="D209" i="50"/>
  <c r="A337" i="79"/>
  <c r="C337" i="79"/>
  <c r="D167" i="50"/>
  <c r="A370" i="79"/>
  <c r="C278" i="79"/>
  <c r="A278" i="79"/>
  <c r="C386" i="79"/>
  <c r="D183" i="50"/>
  <c r="C340" i="79"/>
  <c r="D137" i="50"/>
  <c r="C388" i="79"/>
  <c r="D185" i="50"/>
  <c r="D123" i="50"/>
  <c r="C326" i="79"/>
  <c r="A384" i="79"/>
  <c r="C384" i="79"/>
  <c r="A280" i="79"/>
  <c r="C280" i="79"/>
  <c r="AU20" i="79"/>
  <c r="AU26" i="79"/>
  <c r="C30" i="80" a="1"/>
  <c r="C30" i="80"/>
  <c r="B42" i="80" a="1"/>
  <c r="B42" i="80"/>
  <c r="F83" i="80"/>
  <c r="M83" i="80"/>
  <c r="T217" i="79"/>
  <c r="B16" i="79"/>
  <c r="T253" i="79"/>
  <c r="B52" i="79"/>
  <c r="P413" i="79"/>
  <c r="D35" i="77"/>
  <c r="K35" i="77"/>
  <c r="G33" i="80"/>
  <c r="I33" i="80"/>
  <c r="E33" i="80"/>
  <c r="K33" i="80"/>
  <c r="D33" i="80"/>
  <c r="L33" i="80"/>
  <c r="H33" i="80"/>
  <c r="N33" i="80"/>
  <c r="F33" i="80"/>
  <c r="M33" i="80"/>
  <c r="J33" i="80"/>
  <c r="O33" i="80"/>
  <c r="K184" i="80"/>
  <c r="F184" i="80"/>
  <c r="M184" i="80"/>
  <c r="K51" i="80"/>
  <c r="E51" i="80"/>
  <c r="I51" i="80"/>
  <c r="J51" i="80"/>
  <c r="O51" i="80"/>
  <c r="F51" i="80"/>
  <c r="M51" i="80"/>
  <c r="G51" i="80"/>
  <c r="D51" i="80"/>
  <c r="L51" i="80"/>
  <c r="H51" i="80"/>
  <c r="N51" i="80"/>
  <c r="K136" i="80"/>
  <c r="E136" i="80"/>
  <c r="G136" i="80"/>
  <c r="H136" i="80"/>
  <c r="N136" i="80"/>
  <c r="F136" i="80"/>
  <c r="M136" i="80"/>
  <c r="D136" i="80"/>
  <c r="L136" i="80"/>
  <c r="I136" i="80"/>
  <c r="J136" i="80"/>
  <c r="O136" i="80"/>
  <c r="S413" i="79"/>
  <c r="D38" i="77"/>
  <c r="K38" i="77"/>
  <c r="R413" i="79"/>
  <c r="D37" i="77"/>
  <c r="K37" i="77"/>
  <c r="I166" i="80"/>
  <c r="F166" i="80"/>
  <c r="M166" i="80"/>
  <c r="J166" i="80"/>
  <c r="O166" i="80"/>
  <c r="H166" i="80"/>
  <c r="N166" i="80"/>
  <c r="E32" i="80"/>
  <c r="J32" i="80"/>
  <c r="O32" i="80"/>
  <c r="F192" i="80"/>
  <c r="M192" i="80"/>
  <c r="J192" i="80"/>
  <c r="O192" i="80"/>
  <c r="H192" i="80"/>
  <c r="N192" i="80"/>
  <c r="D119" i="80"/>
  <c r="L119" i="80"/>
  <c r="G119" i="80"/>
  <c r="I119" i="80"/>
  <c r="E119" i="80"/>
  <c r="J119" i="80"/>
  <c r="O119" i="80"/>
  <c r="K119" i="80"/>
  <c r="F119" i="80"/>
  <c r="M119" i="80"/>
  <c r="H119" i="80"/>
  <c r="N119" i="80"/>
  <c r="K101" i="80"/>
  <c r="J101" i="80"/>
  <c r="O101" i="80"/>
  <c r="G101" i="80"/>
  <c r="E101" i="80"/>
  <c r="H101" i="80"/>
  <c r="N101" i="80"/>
  <c r="I101" i="80"/>
  <c r="F101" i="80"/>
  <c r="M101" i="80"/>
  <c r="D101" i="80"/>
  <c r="L101" i="80"/>
  <c r="J158" i="80"/>
  <c r="O158" i="80"/>
  <c r="D158" i="80"/>
  <c r="L158" i="80"/>
  <c r="F78" i="80"/>
  <c r="M78" i="80"/>
  <c r="H78" i="80"/>
  <c r="N78" i="80"/>
  <c r="K78" i="80"/>
  <c r="E78" i="80"/>
  <c r="J78" i="80"/>
  <c r="O78" i="80"/>
  <c r="G78" i="80"/>
  <c r="D78" i="80"/>
  <c r="L78" i="80"/>
  <c r="I78" i="80"/>
  <c r="J144" i="80"/>
  <c r="O144" i="80"/>
  <c r="D144" i="80"/>
  <c r="L144" i="80"/>
  <c r="F144" i="80"/>
  <c r="M144" i="80"/>
  <c r="I144" i="80"/>
  <c r="H144" i="80"/>
  <c r="N144" i="80"/>
  <c r="Q413" i="79"/>
  <c r="D36" i="77"/>
  <c r="K36" i="77"/>
  <c r="G166" i="80"/>
  <c r="D166" i="80"/>
  <c r="L166" i="80"/>
  <c r="K166" i="80"/>
  <c r="E166" i="80"/>
  <c r="K122" i="80"/>
  <c r="I122" i="80"/>
  <c r="F122" i="80"/>
  <c r="M122" i="80"/>
  <c r="I137" i="80"/>
  <c r="G137" i="80"/>
  <c r="E157" i="80"/>
  <c r="G157" i="80"/>
  <c r="F120" i="80"/>
  <c r="M120" i="80"/>
  <c r="J120" i="80"/>
  <c r="O120" i="80"/>
  <c r="I59" i="80"/>
  <c r="G59" i="80"/>
  <c r="G125" i="80"/>
  <c r="K125" i="80"/>
  <c r="J125" i="80"/>
  <c r="O125" i="80"/>
  <c r="D106" i="80"/>
  <c r="L106" i="80"/>
  <c r="F106" i="80"/>
  <c r="M106" i="80"/>
  <c r="F56" i="80"/>
  <c r="M56" i="80"/>
  <c r="K56" i="80"/>
  <c r="F185" i="80"/>
  <c r="M185" i="80"/>
  <c r="J185" i="80"/>
  <c r="O185" i="80"/>
  <c r="D74" i="80"/>
  <c r="L74" i="80"/>
  <c r="H74" i="80"/>
  <c r="N74" i="80"/>
  <c r="J74" i="80"/>
  <c r="O74" i="80"/>
  <c r="F74" i="80"/>
  <c r="M74" i="80"/>
  <c r="I74" i="80"/>
  <c r="E37" i="80"/>
  <c r="F37" i="80"/>
  <c r="M37" i="80"/>
  <c r="J37" i="80"/>
  <c r="O37" i="80"/>
  <c r="K37" i="80"/>
  <c r="J108" i="80"/>
  <c r="O108" i="80"/>
  <c r="I108" i="80"/>
  <c r="E126" i="80"/>
  <c r="G126" i="80"/>
  <c r="H126" i="80"/>
  <c r="N126" i="80"/>
  <c r="I126" i="80"/>
  <c r="J126" i="80"/>
  <c r="O126" i="80"/>
  <c r="D126" i="80"/>
  <c r="L126" i="80"/>
  <c r="J200" i="80"/>
  <c r="O200" i="80"/>
  <c r="F200" i="80"/>
  <c r="M200" i="80"/>
  <c r="G200" i="80"/>
  <c r="D200" i="80"/>
  <c r="L200" i="80"/>
  <c r="K200" i="80"/>
  <c r="E200" i="80"/>
  <c r="I200" i="80"/>
  <c r="F77" i="80"/>
  <c r="M77" i="80"/>
  <c r="K77" i="80"/>
  <c r="G77" i="80"/>
  <c r="E77" i="80"/>
  <c r="D77" i="80"/>
  <c r="L77" i="80"/>
  <c r="I77" i="80"/>
  <c r="H77" i="80"/>
  <c r="N77" i="80"/>
  <c r="J77" i="80"/>
  <c r="O77" i="80"/>
  <c r="I72" i="80"/>
  <c r="K72" i="80"/>
  <c r="F72" i="80"/>
  <c r="M72" i="80"/>
  <c r="J72" i="80"/>
  <c r="O72" i="80"/>
  <c r="H72" i="80"/>
  <c r="N72" i="80"/>
  <c r="I45" i="80"/>
  <c r="E45" i="80"/>
  <c r="J45" i="80"/>
  <c r="O45" i="80"/>
  <c r="F45" i="80"/>
  <c r="M45" i="80"/>
  <c r="H45" i="80"/>
  <c r="N45" i="80"/>
  <c r="K45" i="80"/>
  <c r="G45" i="80"/>
  <c r="D45" i="80"/>
  <c r="L45" i="80"/>
  <c r="F91" i="80"/>
  <c r="M91" i="80"/>
  <c r="G91" i="80"/>
  <c r="H91" i="80"/>
  <c r="N91" i="80"/>
  <c r="K91" i="80"/>
  <c r="E91" i="80"/>
  <c r="D91" i="80"/>
  <c r="L91" i="80"/>
  <c r="I91" i="80"/>
  <c r="J91" i="80"/>
  <c r="O91" i="80"/>
  <c r="F164" i="80"/>
  <c r="M164" i="80"/>
  <c r="G164" i="80"/>
  <c r="J164" i="80"/>
  <c r="O164" i="80"/>
  <c r="I164" i="80"/>
  <c r="D164" i="80"/>
  <c r="L164" i="80"/>
  <c r="I190" i="80"/>
  <c r="K190" i="80"/>
  <c r="J190" i="80"/>
  <c r="O190" i="80"/>
  <c r="G190" i="80"/>
  <c r="E190" i="80"/>
  <c r="H190" i="80"/>
  <c r="N190" i="80"/>
  <c r="F190" i="80"/>
  <c r="M190" i="80"/>
  <c r="D190" i="80"/>
  <c r="L190" i="80"/>
  <c r="D163" i="80"/>
  <c r="L163" i="80"/>
  <c r="G163" i="80"/>
  <c r="J163" i="80"/>
  <c r="O163" i="80"/>
  <c r="F163" i="80"/>
  <c r="M163" i="80"/>
  <c r="H163" i="80"/>
  <c r="N163" i="80"/>
  <c r="K163" i="80"/>
  <c r="E163" i="80"/>
  <c r="I163" i="80"/>
  <c r="D65" i="80"/>
  <c r="L65" i="80"/>
  <c r="K65" i="80"/>
  <c r="J65" i="80"/>
  <c r="O65" i="80"/>
  <c r="G65" i="80"/>
  <c r="E65" i="80"/>
  <c r="F65" i="80"/>
  <c r="M65" i="80"/>
  <c r="H65" i="80"/>
  <c r="N65" i="80"/>
  <c r="I65" i="80"/>
  <c r="F46" i="80"/>
  <c r="M46" i="80"/>
  <c r="E46" i="80"/>
  <c r="G46" i="80"/>
  <c r="I46" i="80"/>
  <c r="D46" i="80"/>
  <c r="L46" i="80"/>
  <c r="D95" i="80"/>
  <c r="L95" i="80"/>
  <c r="E95" i="80"/>
  <c r="K95" i="80"/>
  <c r="I95" i="80"/>
  <c r="F95" i="80"/>
  <c r="M95" i="80"/>
  <c r="J95" i="80"/>
  <c r="O95" i="80"/>
  <c r="H95" i="80"/>
  <c r="N95" i="80"/>
  <c r="G95" i="80"/>
  <c r="K124" i="80"/>
  <c r="E124" i="80"/>
  <c r="D124" i="80"/>
  <c r="L124" i="80"/>
  <c r="F124" i="80"/>
  <c r="M124" i="80"/>
  <c r="G124" i="80"/>
  <c r="H124" i="80"/>
  <c r="N124" i="80"/>
  <c r="D132" i="80"/>
  <c r="L132" i="80"/>
  <c r="J132" i="80"/>
  <c r="O132" i="80"/>
  <c r="H132" i="80"/>
  <c r="N132" i="80"/>
  <c r="F132" i="80"/>
  <c r="M132" i="80"/>
  <c r="G132" i="80"/>
  <c r="E132" i="80"/>
  <c r="K132" i="80"/>
  <c r="I132" i="80"/>
  <c r="F92" i="80"/>
  <c r="M92" i="80"/>
  <c r="E92" i="80"/>
  <c r="J92" i="80"/>
  <c r="O92" i="80"/>
  <c r="I92" i="80"/>
  <c r="D92" i="80"/>
  <c r="L92" i="80"/>
  <c r="G92" i="80"/>
  <c r="K92" i="80"/>
  <c r="H92" i="80"/>
  <c r="N92" i="80"/>
  <c r="G178" i="80"/>
  <c r="D178" i="80"/>
  <c r="L178" i="80"/>
  <c r="H178" i="80"/>
  <c r="N178" i="80"/>
  <c r="E178" i="80"/>
  <c r="K178" i="80"/>
  <c r="F178" i="80"/>
  <c r="M178" i="80"/>
  <c r="J178" i="80"/>
  <c r="O178" i="80"/>
  <c r="I178" i="80"/>
  <c r="G58" i="80"/>
  <c r="J58" i="80"/>
  <c r="O58" i="80"/>
  <c r="D58" i="80"/>
  <c r="L58" i="80"/>
  <c r="H58" i="80"/>
  <c r="N58" i="80"/>
  <c r="E58" i="80"/>
  <c r="I58" i="80"/>
  <c r="K58" i="80"/>
  <c r="E71" i="80"/>
  <c r="J71" i="80"/>
  <c r="O71" i="80"/>
  <c r="G71" i="80"/>
  <c r="I71" i="80"/>
  <c r="H71" i="80"/>
  <c r="N71" i="80"/>
  <c r="K71" i="80"/>
  <c r="F71" i="80"/>
  <c r="M71" i="80"/>
  <c r="J184" i="80"/>
  <c r="O184" i="80"/>
  <c r="G140" i="80"/>
  <c r="K158" i="80"/>
  <c r="G32" i="80"/>
  <c r="E116" i="80"/>
  <c r="I140" i="80"/>
  <c r="K59" i="80"/>
  <c r="F39" i="80"/>
  <c r="M39" i="80"/>
  <c r="F59" i="80"/>
  <c r="M59" i="80"/>
  <c r="K116" i="80"/>
  <c r="K32" i="80"/>
  <c r="H116" i="80"/>
  <c r="N116" i="80"/>
  <c r="G116" i="80"/>
  <c r="E39" i="80"/>
  <c r="J59" i="80"/>
  <c r="O59" i="80"/>
  <c r="E192" i="80"/>
  <c r="G184" i="80"/>
  <c r="E59" i="80"/>
  <c r="D59" i="80"/>
  <c r="L59" i="80"/>
  <c r="K162" i="80"/>
  <c r="H162" i="80"/>
  <c r="N162" i="80"/>
  <c r="F162" i="80"/>
  <c r="M162" i="80"/>
  <c r="D186" i="80"/>
  <c r="L186" i="80"/>
  <c r="I186" i="80"/>
  <c r="H186" i="80"/>
  <c r="N186" i="80"/>
  <c r="I80" i="80"/>
  <c r="K80" i="80"/>
  <c r="F125" i="80"/>
  <c r="M125" i="80"/>
  <c r="I125" i="80"/>
  <c r="D181" i="80"/>
  <c r="L181" i="80"/>
  <c r="I181" i="80"/>
  <c r="H39" i="80"/>
  <c r="N39" i="80"/>
  <c r="I32" i="80"/>
  <c r="J116" i="80"/>
  <c r="O116" i="80"/>
  <c r="D116" i="80"/>
  <c r="L116" i="80"/>
  <c r="A779" i="47"/>
  <c r="A979" i="47"/>
  <c r="D586" i="50"/>
  <c r="T254" i="79"/>
  <c r="B53" i="79"/>
  <c r="T256" i="79"/>
  <c r="B55" i="79"/>
  <c r="T258" i="79"/>
  <c r="B57" i="79"/>
  <c r="T260" i="79"/>
  <c r="B59" i="79"/>
  <c r="T262" i="79"/>
  <c r="T264" i="79"/>
  <c r="B63" i="79"/>
  <c r="T266" i="79"/>
  <c r="B65" i="79"/>
  <c r="T270" i="79"/>
  <c r="T272" i="79"/>
  <c r="B71" i="79"/>
  <c r="T274" i="79"/>
  <c r="T278" i="79"/>
  <c r="B77" i="79"/>
  <c r="T280" i="79"/>
  <c r="B79" i="79"/>
  <c r="T282" i="79"/>
  <c r="B81" i="79"/>
  <c r="T286" i="79"/>
  <c r="B85" i="79"/>
  <c r="T290" i="79"/>
  <c r="B89" i="79"/>
  <c r="T294" i="79"/>
  <c r="B93" i="79"/>
  <c r="T298" i="79"/>
  <c r="B97" i="79"/>
  <c r="T302" i="79"/>
  <c r="B101" i="79"/>
  <c r="T304" i="79"/>
  <c r="T306" i="79"/>
  <c r="B105" i="79"/>
  <c r="T310" i="79"/>
  <c r="B109" i="79"/>
  <c r="T314" i="79"/>
  <c r="B113" i="79"/>
  <c r="T316" i="79"/>
  <c r="T318" i="79"/>
  <c r="B117" i="79"/>
  <c r="T322" i="79"/>
  <c r="T324" i="79"/>
  <c r="B123" i="79"/>
  <c r="T326" i="79"/>
  <c r="B125" i="79"/>
  <c r="T328" i="79"/>
  <c r="T330" i="79"/>
  <c r="T332" i="79"/>
  <c r="B131" i="79"/>
  <c r="T334" i="79"/>
  <c r="B133" i="79"/>
  <c r="T336" i="79"/>
  <c r="B135" i="79"/>
  <c r="T338" i="79"/>
  <c r="T340" i="79"/>
  <c r="B139" i="79"/>
  <c r="T342" i="79"/>
  <c r="B141" i="79"/>
  <c r="T346" i="79"/>
  <c r="B145" i="79"/>
  <c r="A608" i="47"/>
  <c r="A808" i="47"/>
  <c r="A610" i="47"/>
  <c r="D617" i="50"/>
  <c r="D417" i="50"/>
  <c r="D827" i="50"/>
  <c r="A1020" i="47"/>
  <c r="T251" i="79"/>
  <c r="B50" i="79"/>
  <c r="T255" i="79"/>
  <c r="B54" i="79"/>
  <c r="T259" i="79"/>
  <c r="B58" i="79"/>
  <c r="T263" i="79"/>
  <c r="B62" i="79"/>
  <c r="T267" i="79"/>
  <c r="B66" i="79"/>
  <c r="T271" i="79"/>
  <c r="B70" i="79"/>
  <c r="T275" i="79"/>
  <c r="T279" i="79"/>
  <c r="B78" i="79"/>
  <c r="T283" i="79"/>
  <c r="T287" i="79"/>
  <c r="B86" i="79"/>
  <c r="T291" i="79"/>
  <c r="B90" i="79"/>
  <c r="T295" i="79"/>
  <c r="T299" i="79"/>
  <c r="T303" i="79"/>
  <c r="B102" i="79"/>
  <c r="T307" i="79"/>
  <c r="B106" i="79"/>
  <c r="T311" i="79"/>
  <c r="T315" i="79"/>
  <c r="B114" i="79"/>
  <c r="T319" i="79"/>
  <c r="T323" i="79"/>
  <c r="B122" i="79"/>
  <c r="A1202" i="47"/>
  <c r="D563" i="50"/>
  <c r="A756" i="47"/>
  <c r="D763" i="50"/>
  <c r="D523" i="50"/>
  <c r="A716" i="47"/>
  <c r="T350" i="79"/>
  <c r="B149" i="79"/>
  <c r="T354" i="79"/>
  <c r="B153" i="79"/>
  <c r="T356" i="79"/>
  <c r="B155" i="79"/>
  <c r="T358" i="79"/>
  <c r="B157" i="79"/>
  <c r="D541" i="50"/>
  <c r="A734" i="47"/>
  <c r="A934" i="47"/>
  <c r="D468" i="50"/>
  <c r="A661" i="47"/>
  <c r="T325" i="79"/>
  <c r="B124" i="79"/>
  <c r="T327" i="79"/>
  <c r="B126" i="79"/>
  <c r="T329" i="79"/>
  <c r="B128" i="79"/>
  <c r="T331" i="79"/>
  <c r="B130" i="79"/>
  <c r="T335" i="79"/>
  <c r="A853" i="47"/>
  <c r="D660" i="50"/>
  <c r="A912" i="47"/>
  <c r="A1112" i="47"/>
  <c r="A1312" i="47"/>
  <c r="D1319" i="50"/>
  <c r="D719" i="50"/>
  <c r="D404" i="50"/>
  <c r="A597" i="47"/>
  <c r="T360" i="79"/>
  <c r="T362" i="79"/>
  <c r="B161" i="79"/>
  <c r="T364" i="79"/>
  <c r="T366" i="79"/>
  <c r="T368" i="79"/>
  <c r="B167" i="79"/>
  <c r="D965" i="50"/>
  <c r="A1158" i="47"/>
  <c r="A882" i="47"/>
  <c r="D689" i="50"/>
  <c r="D438" i="50"/>
  <c r="A631" i="47"/>
  <c r="D638" i="50"/>
  <c r="A601" i="47"/>
  <c r="A801" i="47"/>
  <c r="D808" i="50"/>
  <c r="D408" i="50"/>
  <c r="D402" i="50"/>
  <c r="A595" i="47"/>
  <c r="A795" i="47"/>
  <c r="T339" i="79"/>
  <c r="B138" i="79"/>
  <c r="T343" i="79"/>
  <c r="B142" i="79"/>
  <c r="T347" i="79"/>
  <c r="B146" i="79"/>
  <c r="A549" i="47"/>
  <c r="D356" i="50"/>
  <c r="D343" i="50"/>
  <c r="A536" i="47"/>
  <c r="A736" i="47"/>
  <c r="A936" i="47"/>
  <c r="D212" i="50"/>
  <c r="A405" i="47"/>
  <c r="A605" i="47"/>
  <c r="D328" i="50"/>
  <c r="T370" i="79"/>
  <c r="B169" i="79"/>
  <c r="T374" i="79"/>
  <c r="T376" i="79"/>
  <c r="B175" i="79"/>
  <c r="T378" i="79"/>
  <c r="D387" i="50"/>
  <c r="A580" i="47"/>
  <c r="A780" i="47"/>
  <c r="A553" i="47"/>
  <c r="D560" i="50"/>
  <c r="D360" i="50"/>
  <c r="D333" i="50"/>
  <c r="A526" i="47"/>
  <c r="A726" i="47"/>
  <c r="A523" i="47"/>
  <c r="D330" i="50"/>
  <c r="D218" i="50"/>
  <c r="A411" i="47"/>
  <c r="A611" i="47"/>
  <c r="T351" i="79"/>
  <c r="B150" i="79"/>
  <c r="T355" i="79"/>
  <c r="B154" i="79"/>
  <c r="D737" i="50"/>
  <c r="A930" i="47"/>
  <c r="D599" i="50"/>
  <c r="A792" i="47"/>
  <c r="A574" i="47"/>
  <c r="D581" i="50"/>
  <c r="D381" i="50"/>
  <c r="D372" i="50"/>
  <c r="A565" i="47"/>
  <c r="D335" i="50"/>
  <c r="A528" i="47"/>
  <c r="A519" i="47"/>
  <c r="D326" i="50"/>
  <c r="D296" i="50"/>
  <c r="A489" i="47"/>
  <c r="A689" i="47"/>
  <c r="D222" i="50"/>
  <c r="A415" i="47"/>
  <c r="T382" i="79"/>
  <c r="B181" i="79"/>
  <c r="T386" i="79"/>
  <c r="B185" i="79"/>
  <c r="T388" i="79"/>
  <c r="B187" i="79"/>
  <c r="D607" i="50"/>
  <c r="A800" i="47"/>
  <c r="D807" i="50"/>
  <c r="D553" i="50"/>
  <c r="A746" i="47"/>
  <c r="A775" i="47"/>
  <c r="D782" i="50"/>
  <c r="D582" i="50"/>
  <c r="A551" i="47"/>
  <c r="D558" i="50"/>
  <c r="D358" i="50"/>
  <c r="A495" i="47"/>
  <c r="D302" i="50"/>
  <c r="D455" i="50"/>
  <c r="A648" i="47"/>
  <c r="D655" i="50"/>
  <c r="A636" i="47"/>
  <c r="A836" i="47"/>
  <c r="D443" i="50"/>
  <c r="D235" i="50"/>
  <c r="A428" i="47"/>
  <c r="T359" i="79"/>
  <c r="T363" i="79"/>
  <c r="B162" i="79"/>
  <c r="T365" i="79"/>
  <c r="B164" i="79"/>
  <c r="T367" i="79"/>
  <c r="B166" i="79"/>
  <c r="D450" i="50"/>
  <c r="A643" i="47"/>
  <c r="A843" i="47"/>
  <c r="D850" i="50"/>
  <c r="D580" i="50"/>
  <c r="A773" i="47"/>
  <c r="A973" i="47"/>
  <c r="A663" i="47"/>
  <c r="A863" i="47"/>
  <c r="A1063" i="47"/>
  <c r="A1263" i="47"/>
  <c r="D870" i="50"/>
  <c r="D470" i="50"/>
  <c r="D391" i="50"/>
  <c r="A584" i="47"/>
  <c r="D591" i="50"/>
  <c r="A572" i="47"/>
  <c r="D379" i="50"/>
  <c r="D344" i="50"/>
  <c r="A537" i="47"/>
  <c r="A434" i="47"/>
  <c r="A634" i="47"/>
  <c r="D441" i="50"/>
  <c r="D241" i="50"/>
  <c r="D331" i="50"/>
  <c r="T390" i="79"/>
  <c r="T392" i="79"/>
  <c r="B191" i="79"/>
  <c r="T394" i="79"/>
  <c r="T398" i="79"/>
  <c r="B197" i="79"/>
  <c r="T402" i="79"/>
  <c r="B201" i="79"/>
  <c r="T406" i="79"/>
  <c r="B205" i="79"/>
  <c r="T410" i="79"/>
  <c r="T412" i="79"/>
  <c r="D390" i="50"/>
  <c r="A583" i="47"/>
  <c r="A783" i="47"/>
  <c r="A983" i="47"/>
  <c r="D990" i="50"/>
  <c r="A499" i="47"/>
  <c r="D306" i="50"/>
  <c r="D285" i="50"/>
  <c r="A478" i="47"/>
  <c r="D283" i="50"/>
  <c r="A476" i="47"/>
  <c r="A451" i="47"/>
  <c r="A651" i="47"/>
  <c r="D258" i="50"/>
  <c r="D216" i="50"/>
  <c r="T371" i="79"/>
  <c r="T375" i="79"/>
  <c r="B174" i="79"/>
  <c r="D280" i="50"/>
  <c r="A473" i="47"/>
  <c r="A673" i="47"/>
  <c r="B94" i="79"/>
  <c r="B98" i="79"/>
  <c r="B110" i="79"/>
  <c r="B118" i="79"/>
  <c r="B170" i="79"/>
  <c r="D312" i="50"/>
  <c r="B73" i="79"/>
  <c r="B103" i="79"/>
  <c r="B127" i="79"/>
  <c r="B129" i="79"/>
  <c r="B137" i="79"/>
  <c r="B159" i="79"/>
  <c r="B163" i="79"/>
  <c r="B165" i="79"/>
  <c r="B173" i="79"/>
  <c r="B177" i="79"/>
  <c r="B189" i="79"/>
  <c r="B193" i="79"/>
  <c r="B209" i="79"/>
  <c r="B211" i="79"/>
  <c r="T379" i="79"/>
  <c r="B178" i="79"/>
  <c r="T383" i="79"/>
  <c r="B182" i="79"/>
  <c r="T387" i="79"/>
  <c r="B186" i="79"/>
  <c r="T389" i="79"/>
  <c r="B188" i="79"/>
  <c r="T391" i="79"/>
  <c r="B190" i="79"/>
  <c r="T395" i="79"/>
  <c r="B194" i="79"/>
  <c r="T399" i="79"/>
  <c r="B198" i="79"/>
  <c r="T403" i="79"/>
  <c r="B202" i="79"/>
  <c r="T407" i="79"/>
  <c r="B206" i="79"/>
  <c r="T411" i="79"/>
  <c r="B210" i="79"/>
  <c r="C46" i="79"/>
  <c r="B61" i="79"/>
  <c r="B69" i="79"/>
  <c r="B115" i="79"/>
  <c r="B121" i="79"/>
  <c r="C44" i="79"/>
  <c r="D42" i="50"/>
  <c r="C42" i="79"/>
  <c r="B74" i="79"/>
  <c r="B82" i="79"/>
  <c r="B134" i="79"/>
  <c r="B158" i="79"/>
  <c r="C43" i="79"/>
  <c r="C244" i="79"/>
  <c r="C49" i="79"/>
  <c r="A250" i="79"/>
  <c r="C47" i="79"/>
  <c r="C248" i="79"/>
  <c r="C45" i="79"/>
  <c r="H13" i="80"/>
  <c r="N13" i="80"/>
  <c r="C245" i="79"/>
  <c r="D590" i="50"/>
  <c r="D650" i="50"/>
  <c r="A751" i="47"/>
  <c r="A951" i="47"/>
  <c r="A1151" i="47"/>
  <c r="A1351" i="47"/>
  <c r="D1358" i="50"/>
  <c r="A1551" i="47"/>
  <c r="A1751" i="47"/>
  <c r="A992" i="47"/>
  <c r="A1192" i="47"/>
  <c r="D799" i="50"/>
  <c r="D418" i="50"/>
  <c r="A811" i="47"/>
  <c r="D533" i="50"/>
  <c r="D919" i="50"/>
  <c r="D741" i="50"/>
  <c r="B47" i="79"/>
  <c r="K250" i="79"/>
  <c r="T250" i="79"/>
  <c r="B49" i="79"/>
  <c r="D47" i="50"/>
  <c r="C250" i="79"/>
  <c r="D458" i="50"/>
  <c r="D641" i="50"/>
  <c r="D670" i="50"/>
  <c r="A1000" i="47"/>
  <c r="A753" i="47"/>
  <c r="D760" i="50"/>
  <c r="D412" i="50"/>
  <c r="D543" i="50"/>
  <c r="A797" i="47"/>
  <c r="D604" i="50"/>
  <c r="D1027" i="50"/>
  <c r="A1220" i="47"/>
  <c r="D615" i="50"/>
  <c r="D29" i="80"/>
  <c r="L29" i="80"/>
  <c r="K15" i="80"/>
  <c r="H18" i="80"/>
  <c r="N18" i="80"/>
  <c r="G9" i="80"/>
  <c r="D483" i="50"/>
  <c r="A676" i="47"/>
  <c r="D683" i="50"/>
  <c r="A784" i="47"/>
  <c r="A984" i="47"/>
  <c r="A1036" i="47"/>
  <c r="A1236" i="47"/>
  <c r="D1043" i="50"/>
  <c r="D422" i="50"/>
  <c r="A615" i="47"/>
  <c r="D622" i="50"/>
  <c r="D496" i="50"/>
  <c r="A728" i="47"/>
  <c r="D735" i="50"/>
  <c r="D535" i="50"/>
  <c r="D587" i="50"/>
  <c r="A831" i="47"/>
  <c r="A810" i="47"/>
  <c r="A1010" i="47"/>
  <c r="D786" i="50"/>
  <c r="A244" i="79"/>
  <c r="A247" i="79"/>
  <c r="D480" i="50"/>
  <c r="D680" i="50"/>
  <c r="D506" i="50"/>
  <c r="A699" i="47"/>
  <c r="D706" i="50"/>
  <c r="D435" i="50"/>
  <c r="A628" i="47"/>
  <c r="D635" i="50"/>
  <c r="A848" i="47"/>
  <c r="D855" i="50"/>
  <c r="A774" i="47"/>
  <c r="D781" i="50"/>
  <c r="A974" i="47"/>
  <c r="A723" i="47"/>
  <c r="D730" i="50"/>
  <c r="D530" i="50"/>
  <c r="D608" i="50"/>
  <c r="A1082" i="47"/>
  <c r="A1282" i="47"/>
  <c r="A1482" i="47"/>
  <c r="D1489" i="50"/>
  <c r="D889" i="50"/>
  <c r="A923" i="47"/>
  <c r="D930" i="50"/>
  <c r="A1123" i="47"/>
  <c r="A928" i="47"/>
  <c r="A1128" i="47"/>
  <c r="A1328" i="47"/>
  <c r="D1335" i="50"/>
  <c r="D817" i="50"/>
  <c r="D1227" i="50"/>
  <c r="A1420" i="47"/>
  <c r="D1427" i="50"/>
  <c r="D943" i="50"/>
  <c r="D1007" i="50"/>
  <c r="A1200" i="47"/>
  <c r="A1400" i="47"/>
  <c r="D1207" i="50"/>
  <c r="D758" i="50"/>
  <c r="D843" i="50"/>
  <c r="A953" i="47"/>
  <c r="A1153" i="47"/>
  <c r="D1160" i="50"/>
  <c r="A1353" i="47"/>
  <c r="A926" i="47"/>
  <c r="D933" i="50"/>
  <c r="D733" i="50"/>
  <c r="D999" i="50"/>
  <c r="D790" i="50"/>
  <c r="A1001" i="47"/>
  <c r="A873" i="47"/>
  <c r="D880" i="50"/>
  <c r="A980" i="47"/>
  <c r="D987" i="50"/>
  <c r="D787" i="50"/>
  <c r="D791" i="50"/>
  <c r="A876" i="47"/>
  <c r="D1070" i="50"/>
  <c r="D618" i="50"/>
  <c r="A1043" i="47"/>
  <c r="D1050" i="50"/>
  <c r="A1243" i="47"/>
  <c r="A1443" i="47"/>
  <c r="A1008" i="47"/>
  <c r="D1015" i="50"/>
  <c r="D815" i="50"/>
  <c r="A834" i="47"/>
  <c r="D841" i="50"/>
  <c r="D1119" i="50"/>
  <c r="A1183" i="47"/>
  <c r="A1383" i="47"/>
  <c r="A1583" i="47"/>
  <c r="D1190" i="50"/>
  <c r="A1392" i="47"/>
  <c r="A1592" i="47"/>
  <c r="D1199" i="50"/>
  <c r="D1270" i="50"/>
  <c r="A1136" i="47"/>
  <c r="A1620" i="47"/>
  <c r="A1528" i="47"/>
  <c r="D1535" i="50"/>
  <c r="A1208" i="47"/>
  <c r="A1408" i="47"/>
  <c r="D1415" i="50"/>
  <c r="D1215" i="50"/>
  <c r="A1180" i="47"/>
  <c r="D1187" i="50"/>
  <c r="A1126" i="47"/>
  <c r="D1133" i="50"/>
  <c r="D960" i="50"/>
  <c r="A1512" i="47"/>
  <c r="A1712" i="47"/>
  <c r="A1912" i="47"/>
  <c r="D1519" i="50"/>
  <c r="D958" i="50"/>
  <c r="A1326" i="47"/>
  <c r="A1792" i="47"/>
  <c r="A1992" i="47"/>
  <c r="D1399" i="50"/>
  <c r="D1158" i="50"/>
  <c r="A1783" i="47"/>
  <c r="D1719" i="50"/>
  <c r="A1380" i="47"/>
  <c r="D1387" i="50"/>
  <c r="A2112" i="47"/>
  <c r="D1599" i="50"/>
  <c r="A1580" i="47"/>
  <c r="D1799" i="50"/>
  <c r="D1590" i="50"/>
  <c r="D1919" i="50"/>
  <c r="D39" i="80"/>
  <c r="L39" i="80"/>
  <c r="I39" i="80"/>
  <c r="I37" i="80"/>
  <c r="H37" i="80"/>
  <c r="N37" i="80"/>
  <c r="D37" i="80"/>
  <c r="L37" i="80"/>
  <c r="G37" i="80"/>
  <c r="K108" i="80"/>
  <c r="F108" i="80"/>
  <c r="M108" i="80"/>
  <c r="E108" i="80"/>
  <c r="D108" i="80"/>
  <c r="L108" i="80"/>
  <c r="I158" i="80"/>
  <c r="G158" i="80"/>
  <c r="G192" i="80"/>
  <c r="I192" i="80"/>
  <c r="E74" i="80"/>
  <c r="G74" i="80"/>
  <c r="K74" i="80"/>
  <c r="D69" i="80"/>
  <c r="L69" i="80"/>
  <c r="H69" i="80"/>
  <c r="N69" i="80"/>
  <c r="G69" i="80"/>
  <c r="K69" i="80"/>
  <c r="F116" i="80"/>
  <c r="M116" i="80"/>
  <c r="I116" i="80"/>
  <c r="K126" i="80"/>
  <c r="F126" i="80"/>
  <c r="M126" i="80"/>
  <c r="F140" i="80"/>
  <c r="M140" i="80"/>
  <c r="K140" i="80"/>
  <c r="E140" i="80"/>
  <c r="H184" i="80"/>
  <c r="N184" i="80"/>
  <c r="I184" i="80"/>
  <c r="E184" i="80"/>
  <c r="D184" i="80"/>
  <c r="L184" i="80"/>
  <c r="G191" i="80"/>
  <c r="H191" i="80"/>
  <c r="N191" i="80"/>
  <c r="F191" i="80"/>
  <c r="M191" i="80"/>
  <c r="D191" i="80"/>
  <c r="L191" i="80"/>
  <c r="J151" i="80"/>
  <c r="O151" i="80"/>
  <c r="D151" i="80"/>
  <c r="L151" i="80"/>
  <c r="K89" i="80"/>
  <c r="D89" i="80"/>
  <c r="L89" i="80"/>
  <c r="F89" i="80"/>
  <c r="M89" i="80"/>
  <c r="H89" i="80"/>
  <c r="N89" i="80"/>
  <c r="E89" i="80"/>
  <c r="H73" i="80"/>
  <c r="N73" i="80"/>
  <c r="E73" i="80"/>
  <c r="K73" i="80"/>
  <c r="I73" i="80"/>
  <c r="E56" i="80"/>
  <c r="G56" i="80"/>
  <c r="F38" i="80"/>
  <c r="M38" i="80"/>
  <c r="D38" i="80"/>
  <c r="L38" i="80"/>
  <c r="H38" i="80"/>
  <c r="N38" i="80"/>
  <c r="H107" i="80"/>
  <c r="N107" i="80"/>
  <c r="I107" i="80"/>
  <c r="J133" i="80"/>
  <c r="O133" i="80"/>
  <c r="D133" i="80"/>
  <c r="L133" i="80"/>
  <c r="D135" i="80"/>
  <c r="L135" i="80"/>
  <c r="F135" i="80"/>
  <c r="M135" i="80"/>
  <c r="K63" i="80"/>
  <c r="I63" i="80"/>
  <c r="J179" i="80"/>
  <c r="O179" i="80"/>
  <c r="K179" i="80"/>
  <c r="G109" i="80"/>
  <c r="K109" i="80"/>
  <c r="F109" i="80"/>
  <c r="M109" i="80"/>
  <c r="J109" i="80"/>
  <c r="O109" i="80"/>
  <c r="I105" i="80"/>
  <c r="H105" i="80"/>
  <c r="N105" i="80"/>
  <c r="K105" i="80"/>
  <c r="F105" i="80"/>
  <c r="M105" i="80"/>
  <c r="E105" i="80"/>
  <c r="H169" i="80"/>
  <c r="N169" i="80"/>
  <c r="G169" i="80"/>
  <c r="E169" i="80"/>
  <c r="J169" i="80"/>
  <c r="O169" i="80"/>
  <c r="I114" i="80"/>
  <c r="G114" i="80"/>
  <c r="J85" i="80"/>
  <c r="O85" i="80"/>
  <c r="D85" i="80"/>
  <c r="L85" i="80"/>
  <c r="A1983" i="47"/>
  <c r="D1990" i="50"/>
  <c r="D1790" i="50"/>
  <c r="D602" i="50"/>
  <c r="G42" i="80"/>
  <c r="I42" i="80"/>
  <c r="J42" i="80"/>
  <c r="O42" i="80"/>
  <c r="K42" i="80"/>
  <c r="H42" i="80"/>
  <c r="N42" i="80"/>
  <c r="D1390" i="50"/>
  <c r="A1463" i="47"/>
  <c r="D1135" i="50"/>
  <c r="A1682" i="47"/>
  <c r="D1289" i="50"/>
  <c r="A1034" i="47"/>
  <c r="A1073" i="47"/>
  <c r="A899" i="47"/>
  <c r="A828" i="47"/>
  <c r="D835" i="50"/>
  <c r="D45" i="50"/>
  <c r="A248" i="79"/>
  <c r="K244" i="79"/>
  <c r="T244" i="79"/>
  <c r="B43" i="79"/>
  <c r="D41" i="50"/>
  <c r="A243" i="79"/>
  <c r="F7" i="80"/>
  <c r="M7" i="80"/>
  <c r="H11" i="80"/>
  <c r="N11" i="80"/>
  <c r="H7" i="80"/>
  <c r="N7" i="80"/>
  <c r="I7" i="80"/>
  <c r="E17" i="80"/>
  <c r="D9" i="80"/>
  <c r="L9" i="80"/>
  <c r="J20" i="80"/>
  <c r="O20" i="80"/>
  <c r="I20" i="80"/>
  <c r="D14" i="80"/>
  <c r="L14" i="80"/>
  <c r="H12" i="80"/>
  <c r="N12" i="80"/>
  <c r="D25" i="80"/>
  <c r="K243" i="79"/>
  <c r="D28" i="80"/>
  <c r="L28" i="80"/>
  <c r="D19" i="80"/>
  <c r="L19" i="80"/>
  <c r="K10" i="80"/>
  <c r="E9" i="80"/>
  <c r="H26" i="80"/>
  <c r="H21" i="80"/>
  <c r="N21" i="80"/>
  <c r="H29" i="80"/>
  <c r="N29" i="80"/>
  <c r="F29" i="80"/>
  <c r="M29" i="80"/>
  <c r="I14" i="80"/>
  <c r="G25" i="80"/>
  <c r="G22" i="80"/>
  <c r="I16" i="80"/>
  <c r="G29" i="80"/>
  <c r="G21" i="80"/>
  <c r="J7" i="80"/>
  <c r="O7" i="80"/>
  <c r="K17" i="80"/>
  <c r="F25" i="80"/>
  <c r="M25" i="80"/>
  <c r="E13" i="80"/>
  <c r="D12" i="80"/>
  <c r="L12" i="80"/>
  <c r="G12" i="80"/>
  <c r="I12" i="80"/>
  <c r="E15" i="80"/>
  <c r="K21" i="80"/>
  <c r="G16" i="80"/>
  <c r="D22" i="80"/>
  <c r="L22" i="80"/>
  <c r="I21" i="80"/>
  <c r="D18" i="80"/>
  <c r="L18" i="80"/>
  <c r="C243" i="79"/>
  <c r="I9" i="80"/>
  <c r="F12" i="80"/>
  <c r="M12" i="80"/>
  <c r="I18" i="80"/>
  <c r="K28" i="80"/>
  <c r="D16" i="80"/>
  <c r="L16" i="80"/>
  <c r="J11" i="80"/>
  <c r="O11" i="80"/>
  <c r="G20" i="80"/>
  <c r="D27" i="80"/>
  <c r="L27" i="80"/>
  <c r="K27" i="80"/>
  <c r="A772" i="47"/>
  <c r="D579" i="50"/>
  <c r="D860" i="50"/>
  <c r="A1053" i="47"/>
  <c r="D1060" i="50"/>
  <c r="D723" i="50"/>
  <c r="A916" i="47"/>
  <c r="F42" i="80"/>
  <c r="M42" i="80"/>
  <c r="J167" i="80"/>
  <c r="O167" i="80"/>
  <c r="K167" i="80"/>
  <c r="E156" i="80"/>
  <c r="G156" i="80"/>
  <c r="F156" i="80"/>
  <c r="M156" i="80"/>
  <c r="K156" i="80"/>
  <c r="J171" i="80"/>
  <c r="O171" i="80"/>
  <c r="F171" i="80"/>
  <c r="M171" i="80"/>
  <c r="K171" i="80"/>
  <c r="E171" i="80"/>
  <c r="D171" i="80"/>
  <c r="L171" i="80"/>
  <c r="E138" i="80"/>
  <c r="H138" i="80"/>
  <c r="N138" i="80"/>
  <c r="J138" i="80"/>
  <c r="O138" i="80"/>
  <c r="I138" i="80"/>
  <c r="F138" i="80"/>
  <c r="M138" i="80"/>
  <c r="D138" i="80"/>
  <c r="L138" i="80"/>
  <c r="K138" i="80"/>
  <c r="G138" i="80"/>
  <c r="F57" i="80"/>
  <c r="M57" i="80"/>
  <c r="E57" i="80"/>
  <c r="H57" i="80"/>
  <c r="N57" i="80"/>
  <c r="G57" i="80"/>
  <c r="D57" i="80"/>
  <c r="L57" i="80"/>
  <c r="K57" i="80"/>
  <c r="J57" i="80"/>
  <c r="O57" i="80"/>
  <c r="I57" i="80"/>
  <c r="D82" i="80"/>
  <c r="L82" i="80"/>
  <c r="J82" i="80"/>
  <c r="O82" i="80"/>
  <c r="H82" i="80"/>
  <c r="N82" i="80"/>
  <c r="E82" i="80"/>
  <c r="G82" i="80"/>
  <c r="K82" i="80"/>
  <c r="F82" i="80"/>
  <c r="M82" i="80"/>
  <c r="K161" i="80"/>
  <c r="D161" i="80"/>
  <c r="L161" i="80"/>
  <c r="I161" i="80"/>
  <c r="H161" i="80"/>
  <c r="N161" i="80"/>
  <c r="G161" i="80"/>
  <c r="J161" i="80"/>
  <c r="O161" i="80"/>
  <c r="F161" i="80"/>
  <c r="M161" i="80"/>
  <c r="E161" i="80"/>
  <c r="F170" i="80"/>
  <c r="M170" i="80"/>
  <c r="H170" i="80"/>
  <c r="N170" i="80"/>
  <c r="D170" i="80"/>
  <c r="L170" i="80"/>
  <c r="K137" i="80"/>
  <c r="J137" i="80"/>
  <c r="O137" i="80"/>
  <c r="H137" i="80"/>
  <c r="N137" i="80"/>
  <c r="J157" i="80"/>
  <c r="O157" i="80"/>
  <c r="I157" i="80"/>
  <c r="K157" i="80"/>
  <c r="D157" i="80"/>
  <c r="L157" i="80"/>
  <c r="H157" i="80"/>
  <c r="N157" i="80"/>
  <c r="D162" i="80"/>
  <c r="L162" i="80"/>
  <c r="J162" i="80"/>
  <c r="O162" i="80"/>
  <c r="G162" i="80"/>
  <c r="E162" i="80"/>
  <c r="I162" i="80"/>
  <c r="D131" i="80"/>
  <c r="L131" i="80"/>
  <c r="G131" i="80"/>
  <c r="K131" i="80"/>
  <c r="J131" i="80"/>
  <c r="O131" i="80"/>
  <c r="F131" i="80"/>
  <c r="M131" i="80"/>
  <c r="J102" i="80"/>
  <c r="O102" i="80"/>
  <c r="D102" i="80"/>
  <c r="L102" i="80"/>
  <c r="H102" i="80"/>
  <c r="N102" i="80"/>
  <c r="G102" i="80"/>
  <c r="K102" i="80"/>
  <c r="F186" i="80"/>
  <c r="M186" i="80"/>
  <c r="G186" i="80"/>
  <c r="K186" i="80"/>
  <c r="E186" i="80"/>
  <c r="H168" i="80"/>
  <c r="N168" i="80"/>
  <c r="I168" i="80"/>
  <c r="J168" i="80"/>
  <c r="O168" i="80"/>
  <c r="E168" i="80"/>
  <c r="D168" i="80"/>
  <c r="L168" i="80"/>
  <c r="F168" i="80"/>
  <c r="M168" i="80"/>
  <c r="G168" i="80"/>
  <c r="H188" i="80"/>
  <c r="N188" i="80"/>
  <c r="J188" i="80"/>
  <c r="O188" i="80"/>
  <c r="I188" i="80"/>
  <c r="G188" i="80"/>
  <c r="K188" i="80"/>
  <c r="E188" i="80"/>
  <c r="H120" i="80"/>
  <c r="N120" i="80"/>
  <c r="I120" i="80"/>
  <c r="G120" i="80"/>
  <c r="K120" i="80"/>
  <c r="D120" i="80"/>
  <c r="L120" i="80"/>
  <c r="E120" i="80"/>
  <c r="J104" i="80"/>
  <c r="O104" i="80"/>
  <c r="G104" i="80"/>
  <c r="D104" i="80"/>
  <c r="L104" i="80"/>
  <c r="H81" i="80"/>
  <c r="N81" i="80"/>
  <c r="E81" i="80"/>
  <c r="D81" i="80"/>
  <c r="L81" i="80"/>
  <c r="I81" i="80"/>
  <c r="J81" i="80"/>
  <c r="O81" i="80"/>
  <c r="K81" i="80"/>
  <c r="E80" i="80"/>
  <c r="D80" i="80"/>
  <c r="L80" i="80"/>
  <c r="J80" i="80"/>
  <c r="O80" i="80"/>
  <c r="G80" i="80"/>
  <c r="H40" i="80"/>
  <c r="N40" i="80"/>
  <c r="E40" i="80"/>
  <c r="J40" i="80"/>
  <c r="O40" i="80"/>
  <c r="K40" i="80"/>
  <c r="F40" i="80"/>
  <c r="M40" i="80"/>
  <c r="D40" i="80"/>
  <c r="L40" i="80"/>
  <c r="G40" i="80"/>
  <c r="I40" i="80"/>
  <c r="J41" i="80"/>
  <c r="O41" i="80"/>
  <c r="E41" i="80"/>
  <c r="G41" i="80"/>
  <c r="I41" i="80"/>
  <c r="H41" i="80"/>
  <c r="N41" i="80"/>
  <c r="K41" i="80"/>
  <c r="F41" i="80"/>
  <c r="M41" i="80"/>
  <c r="D41" i="80"/>
  <c r="L41" i="80"/>
  <c r="H79" i="80"/>
  <c r="N79" i="80"/>
  <c r="I79" i="80"/>
  <c r="K79" i="80"/>
  <c r="E79" i="80"/>
  <c r="D79" i="80"/>
  <c r="L79" i="80"/>
  <c r="J79" i="80"/>
  <c r="O79" i="80"/>
  <c r="J68" i="80"/>
  <c r="O68" i="80"/>
  <c r="F68" i="80"/>
  <c r="M68" i="80"/>
  <c r="D68" i="80"/>
  <c r="L68" i="80"/>
  <c r="K68" i="80"/>
  <c r="I68" i="80"/>
  <c r="G53" i="80"/>
  <c r="E53" i="80"/>
  <c r="F53" i="80"/>
  <c r="M53" i="80"/>
  <c r="D53" i="80"/>
  <c r="L53" i="80"/>
  <c r="K53" i="80"/>
  <c r="J53" i="80"/>
  <c r="O53" i="80"/>
  <c r="H53" i="80"/>
  <c r="N53" i="80"/>
  <c r="I53" i="80"/>
  <c r="K49" i="80"/>
  <c r="D49" i="80"/>
  <c r="L49" i="80"/>
  <c r="J49" i="80"/>
  <c r="O49" i="80"/>
  <c r="E49" i="80"/>
  <c r="H49" i="80"/>
  <c r="N49" i="80"/>
  <c r="I49" i="80"/>
  <c r="G49" i="80"/>
  <c r="F49" i="80"/>
  <c r="M49" i="80"/>
  <c r="E36" i="80"/>
  <c r="F36" i="80"/>
  <c r="M36" i="80"/>
  <c r="G36" i="80"/>
  <c r="K36" i="80"/>
  <c r="I36" i="80"/>
  <c r="J36" i="80"/>
  <c r="O36" i="80"/>
  <c r="D36" i="80"/>
  <c r="L36" i="80"/>
  <c r="H36" i="80"/>
  <c r="N36" i="80"/>
  <c r="F52" i="80"/>
  <c r="M52" i="80"/>
  <c r="K52" i="80"/>
  <c r="I52" i="80"/>
  <c r="J52" i="80"/>
  <c r="O52" i="80"/>
  <c r="G52" i="80"/>
  <c r="H52" i="80"/>
  <c r="N52" i="80"/>
  <c r="D52" i="80"/>
  <c r="L52" i="80"/>
  <c r="E52" i="80"/>
  <c r="H34" i="80"/>
  <c r="N34" i="80"/>
  <c r="E34" i="80"/>
  <c r="K34" i="80"/>
  <c r="D34" i="80"/>
  <c r="L34" i="80"/>
  <c r="G34" i="80"/>
  <c r="J34" i="80"/>
  <c r="O34" i="80"/>
  <c r="I34" i="80"/>
  <c r="F34" i="80"/>
  <c r="M34" i="80"/>
  <c r="D83" i="80"/>
  <c r="L83" i="80"/>
  <c r="I83" i="80"/>
  <c r="E83" i="80"/>
  <c r="H83" i="80"/>
  <c r="N83" i="80"/>
  <c r="G181" i="80"/>
  <c r="J181" i="80"/>
  <c r="O181" i="80"/>
  <c r="F181" i="80"/>
  <c r="M181" i="80"/>
  <c r="K181" i="80"/>
  <c r="H181" i="80"/>
  <c r="N181" i="80"/>
  <c r="E154" i="80"/>
  <c r="H154" i="80"/>
  <c r="N154" i="80"/>
  <c r="I154" i="80"/>
  <c r="F154" i="80"/>
  <c r="M154" i="80"/>
  <c r="J154" i="80"/>
  <c r="O154" i="80"/>
  <c r="K154" i="80"/>
  <c r="G154" i="80"/>
  <c r="D154" i="80"/>
  <c r="L154" i="80"/>
  <c r="K130" i="80"/>
  <c r="F130" i="80"/>
  <c r="M130" i="80"/>
  <c r="J130" i="80"/>
  <c r="O130" i="80"/>
  <c r="G130" i="80"/>
  <c r="D130" i="80"/>
  <c r="L130" i="80"/>
  <c r="H130" i="80"/>
  <c r="N130" i="80"/>
  <c r="I130" i="80"/>
  <c r="E70" i="80"/>
  <c r="I70" i="80"/>
  <c r="K70" i="80"/>
  <c r="D70" i="80"/>
  <c r="L70" i="80"/>
  <c r="H70" i="80"/>
  <c r="N70" i="80"/>
  <c r="J70" i="80"/>
  <c r="O70" i="80"/>
  <c r="F70" i="80"/>
  <c r="M70" i="80"/>
  <c r="G70" i="80"/>
  <c r="D115" i="80"/>
  <c r="L115" i="80"/>
  <c r="E115" i="80"/>
  <c r="K115" i="80"/>
  <c r="H115" i="80"/>
  <c r="N115" i="80"/>
  <c r="I115" i="80"/>
  <c r="F115" i="80"/>
  <c r="M115" i="80"/>
  <c r="G115" i="80"/>
  <c r="K185" i="80"/>
  <c r="D185" i="80"/>
  <c r="L185" i="80"/>
  <c r="H185" i="80"/>
  <c r="N185" i="80"/>
  <c r="E185" i="80"/>
  <c r="G185" i="80"/>
  <c r="I185" i="80"/>
  <c r="G111" i="80"/>
  <c r="D111" i="80"/>
  <c r="L111" i="80"/>
  <c r="F111" i="80"/>
  <c r="M111" i="80"/>
  <c r="E111" i="80"/>
  <c r="J111" i="80"/>
  <c r="O111" i="80"/>
  <c r="K111" i="80"/>
  <c r="G147" i="80"/>
  <c r="H147" i="80"/>
  <c r="N147" i="80"/>
  <c r="I147" i="80"/>
  <c r="E103" i="80"/>
  <c r="K103" i="80"/>
  <c r="H103" i="80"/>
  <c r="N103" i="80"/>
  <c r="D103" i="80"/>
  <c r="L103" i="80"/>
  <c r="F103" i="80"/>
  <c r="M103" i="80"/>
  <c r="G103" i="80"/>
  <c r="J103" i="80"/>
  <c r="O103" i="80"/>
  <c r="D189" i="80"/>
  <c r="L189" i="80"/>
  <c r="H189" i="80"/>
  <c r="N189" i="80"/>
  <c r="I189" i="80"/>
  <c r="F189" i="80"/>
  <c r="M189" i="80"/>
  <c r="J189" i="80"/>
  <c r="O189" i="80"/>
  <c r="G189" i="80"/>
  <c r="E121" i="80"/>
  <c r="F121" i="80"/>
  <c r="M121" i="80"/>
  <c r="I121" i="80"/>
  <c r="J121" i="80"/>
  <c r="O121" i="80"/>
  <c r="H121" i="80"/>
  <c r="N121" i="80"/>
  <c r="G121" i="80"/>
  <c r="K121" i="80"/>
  <c r="J173" i="80"/>
  <c r="O173" i="80"/>
  <c r="I173" i="80"/>
  <c r="G173" i="80"/>
  <c r="D173" i="80"/>
  <c r="L173" i="80"/>
  <c r="H173" i="80"/>
  <c r="N173" i="80"/>
  <c r="E173" i="80"/>
  <c r="J196" i="80"/>
  <c r="O196" i="80"/>
  <c r="G196" i="80"/>
  <c r="E196" i="80"/>
  <c r="F196" i="80"/>
  <c r="M196" i="80"/>
  <c r="H196" i="80"/>
  <c r="N196" i="80"/>
  <c r="D196" i="80"/>
  <c r="L196" i="80"/>
  <c r="K196" i="80"/>
  <c r="I128" i="80"/>
  <c r="K128" i="80"/>
  <c r="H128" i="80"/>
  <c r="N128" i="80"/>
  <c r="J128" i="80"/>
  <c r="O128" i="80"/>
  <c r="F128" i="80"/>
  <c r="M128" i="80"/>
  <c r="J112" i="80"/>
  <c r="O112" i="80"/>
  <c r="F112" i="80"/>
  <c r="M112" i="80"/>
  <c r="K112" i="80"/>
  <c r="E112" i="80"/>
  <c r="D112" i="80"/>
  <c r="L112" i="80"/>
  <c r="H112" i="80"/>
  <c r="N112" i="80"/>
  <c r="F66" i="80"/>
  <c r="M66" i="80"/>
  <c r="D66" i="80"/>
  <c r="L66" i="80"/>
  <c r="J66" i="80"/>
  <c r="O66" i="80"/>
  <c r="H66" i="80"/>
  <c r="N66" i="80"/>
  <c r="I66" i="80"/>
  <c r="G66" i="80"/>
  <c r="E66" i="80"/>
  <c r="H87" i="80"/>
  <c r="N87" i="80"/>
  <c r="G87" i="80"/>
  <c r="K87" i="80"/>
  <c r="J35" i="80"/>
  <c r="O35" i="80"/>
  <c r="H35" i="80"/>
  <c r="N35" i="80"/>
  <c r="E35" i="80"/>
  <c r="D35" i="80"/>
  <c r="L35" i="80"/>
  <c r="F35" i="80"/>
  <c r="M35" i="80"/>
  <c r="K35" i="80"/>
  <c r="G35" i="80"/>
  <c r="I35" i="80"/>
  <c r="E50" i="80"/>
  <c r="G50" i="80"/>
  <c r="J50" i="80"/>
  <c r="O50" i="80"/>
  <c r="I50" i="80"/>
  <c r="D50" i="80"/>
  <c r="L50" i="80"/>
  <c r="D31" i="80"/>
  <c r="L31" i="80"/>
  <c r="K31" i="80"/>
  <c r="G31" i="80"/>
  <c r="J31" i="80"/>
  <c r="O31" i="80"/>
  <c r="F31" i="80"/>
  <c r="M31" i="80"/>
  <c r="I31" i="80"/>
  <c r="E31" i="80"/>
  <c r="H31" i="80"/>
  <c r="N31" i="80"/>
  <c r="H62" i="80"/>
  <c r="N62" i="80"/>
  <c r="K62" i="80"/>
  <c r="F62" i="80"/>
  <c r="M62" i="80"/>
  <c r="D62" i="80"/>
  <c r="L62" i="80"/>
  <c r="I62" i="80"/>
  <c r="F43" i="80"/>
  <c r="M43" i="80"/>
  <c r="H43" i="80"/>
  <c r="N43" i="80"/>
  <c r="E43" i="80"/>
  <c r="I43" i="80"/>
  <c r="D43" i="80"/>
  <c r="L43" i="80"/>
  <c r="G43" i="80"/>
  <c r="J43" i="80"/>
  <c r="O43" i="80"/>
  <c r="K43" i="80"/>
  <c r="A277" i="79"/>
  <c r="D861" i="50"/>
  <c r="A1054" i="47"/>
  <c r="A842" i="47"/>
  <c r="D849" i="50"/>
  <c r="D649" i="50"/>
  <c r="D574" i="50"/>
  <c r="A1079" i="47"/>
  <c r="D1086" i="50"/>
  <c r="D886" i="50"/>
  <c r="D720" i="50"/>
  <c r="A913" i="47"/>
  <c r="D920" i="50"/>
  <c r="D243" i="50"/>
  <c r="D459" i="50"/>
  <c r="A652" i="47"/>
  <c r="D659" i="50"/>
  <c r="D721" i="50"/>
  <c r="A914" i="47"/>
  <c r="A1114" i="47"/>
  <c r="A1314" i="47"/>
  <c r="D1121" i="50"/>
  <c r="D433" i="50"/>
  <c r="A626" i="47"/>
  <c r="A826" i="47"/>
  <c r="A903" i="47"/>
  <c r="A1103" i="47"/>
  <c r="A1303" i="47"/>
  <c r="A1503" i="47"/>
  <c r="D710" i="50"/>
  <c r="A963" i="47"/>
  <c r="D770" i="50"/>
  <c r="A985" i="47"/>
  <c r="A1185" i="47"/>
  <c r="D1192" i="50"/>
  <c r="D792" i="50"/>
  <c r="A967" i="47"/>
  <c r="D774" i="50"/>
  <c r="D401" i="50"/>
  <c r="A594" i="47"/>
  <c r="D601" i="50"/>
  <c r="D393" i="50"/>
  <c r="A586" i="47"/>
  <c r="A786" i="47"/>
  <c r="D793" i="50"/>
  <c r="A491" i="47"/>
  <c r="D498" i="50"/>
  <c r="D298" i="50"/>
  <c r="D294" i="50"/>
  <c r="A487" i="47"/>
  <c r="D494" i="50"/>
  <c r="D493" i="50"/>
  <c r="A686" i="47"/>
  <c r="A886" i="47"/>
  <c r="A1086" i="47"/>
  <c r="D277" i="50"/>
  <c r="A470" i="47"/>
  <c r="D477" i="50"/>
  <c r="A455" i="47"/>
  <c r="D462" i="50"/>
  <c r="D262" i="50"/>
  <c r="D253" i="50"/>
  <c r="A446" i="47"/>
  <c r="D453" i="50"/>
  <c r="D251" i="50"/>
  <c r="A444" i="47"/>
  <c r="D451" i="50"/>
  <c r="D245" i="50"/>
  <c r="A438" i="47"/>
  <c r="D445" i="50"/>
  <c r="A638" i="47"/>
  <c r="A838" i="47"/>
  <c r="A1038" i="47"/>
  <c r="D1045" i="50"/>
  <c r="D236" i="50"/>
  <c r="A429" i="47"/>
  <c r="A629" i="47"/>
  <c r="A829" i="47"/>
  <c r="D224" i="50"/>
  <c r="A417" i="47"/>
  <c r="A617" i="47"/>
  <c r="D624" i="50"/>
  <c r="A817" i="47"/>
  <c r="A1017" i="47"/>
  <c r="D416" i="50"/>
  <c r="A609" i="47"/>
  <c r="A809" i="47"/>
  <c r="A1009" i="47"/>
  <c r="D213" i="50"/>
  <c r="A406" i="47"/>
  <c r="D413" i="50"/>
  <c r="A955" i="47"/>
  <c r="D962" i="50"/>
  <c r="D762" i="50"/>
  <c r="A904" i="47"/>
  <c r="D711" i="50"/>
  <c r="A798" i="47"/>
  <c r="A998" i="47"/>
  <c r="D1005" i="50"/>
  <c r="D605" i="50"/>
  <c r="A832" i="47"/>
  <c r="A1032" i="47"/>
  <c r="D1039" i="50"/>
  <c r="D639" i="50"/>
  <c r="A582" i="47"/>
  <c r="A782" i="47"/>
  <c r="A982" i="47"/>
  <c r="D989" i="50"/>
  <c r="D389" i="50"/>
  <c r="D354" i="50"/>
  <c r="A547" i="47"/>
  <c r="D554" i="50"/>
  <c r="D352" i="50"/>
  <c r="A545" i="47"/>
  <c r="D552" i="50"/>
  <c r="D348" i="50"/>
  <c r="A541" i="47"/>
  <c r="D548" i="50"/>
  <c r="A511" i="47"/>
  <c r="A711" i="47"/>
  <c r="D318" i="50"/>
  <c r="A509" i="47"/>
  <c r="D316" i="50"/>
  <c r="D394" i="50"/>
  <c r="A587" i="47"/>
  <c r="D594" i="50"/>
  <c r="D384" i="50"/>
  <c r="A577" i="47"/>
  <c r="A777" i="47"/>
  <c r="A977" i="47"/>
  <c r="D984" i="50"/>
  <c r="D375" i="50"/>
  <c r="A568" i="47"/>
  <c r="D575" i="50"/>
  <c r="D531" i="50"/>
  <c r="A724" i="47"/>
  <c r="D731" i="50"/>
  <c r="D303" i="50"/>
  <c r="A496" i="47"/>
  <c r="D503" i="50"/>
  <c r="A480" i="47"/>
  <c r="D287" i="50"/>
  <c r="D475" i="50"/>
  <c r="A668" i="47"/>
  <c r="A868" i="47"/>
  <c r="D875" i="50"/>
  <c r="D273" i="50"/>
  <c r="A466" i="47"/>
  <c r="D473" i="50"/>
  <c r="D271" i="50"/>
  <c r="A464" i="47"/>
  <c r="A664" i="47"/>
  <c r="A864" i="47"/>
  <c r="A1064" i="47"/>
  <c r="D269" i="50"/>
  <c r="A462" i="47"/>
  <c r="D469" i="50"/>
  <c r="D244" i="50"/>
  <c r="A437" i="47"/>
  <c r="A1028" i="47"/>
  <c r="D1035" i="50"/>
  <c r="A1663" i="47"/>
  <c r="A1863" i="47"/>
  <c r="D1870" i="50"/>
  <c r="D1470" i="50"/>
  <c r="D802" i="50"/>
  <c r="A995" i="47"/>
  <c r="A1195" i="47"/>
  <c r="D487" i="50"/>
  <c r="A680" i="47"/>
  <c r="D687" i="50"/>
  <c r="D516" i="50"/>
  <c r="A709" i="47"/>
  <c r="A909" i="47"/>
  <c r="D718" i="50"/>
  <c r="D589" i="50"/>
  <c r="D805" i="50"/>
  <c r="D911" i="50"/>
  <c r="A1104" i="47"/>
  <c r="A1155" i="47"/>
  <c r="D1162" i="50"/>
  <c r="A1355" i="47"/>
  <c r="D1362" i="50"/>
  <c r="A655" i="47"/>
  <c r="A855" i="47"/>
  <c r="A691" i="47"/>
  <c r="D974" i="50"/>
  <c r="A1167" i="47"/>
  <c r="D1174" i="50"/>
  <c r="D970" i="50"/>
  <c r="A1163" i="47"/>
  <c r="A1363" i="47"/>
  <c r="D910" i="50"/>
  <c r="D1061" i="50"/>
  <c r="A1254" i="47"/>
  <c r="D1261" i="50"/>
  <c r="A972" i="47"/>
  <c r="A1172" i="47"/>
  <c r="A1372" i="47"/>
  <c r="D779" i="50"/>
  <c r="A662" i="47"/>
  <c r="A862" i="47"/>
  <c r="D471" i="50"/>
  <c r="A666" i="47"/>
  <c r="A866" i="47"/>
  <c r="A1066" i="47"/>
  <c r="D675" i="50"/>
  <c r="A696" i="47"/>
  <c r="A896" i="47"/>
  <c r="D903" i="50"/>
  <c r="A924" i="47"/>
  <c r="A1124" i="47"/>
  <c r="D1131" i="50"/>
  <c r="A768" i="47"/>
  <c r="A968" i="47"/>
  <c r="A1168" i="47"/>
  <c r="D584" i="50"/>
  <c r="A787" i="47"/>
  <c r="D794" i="50"/>
  <c r="A745" i="47"/>
  <c r="A747" i="47"/>
  <c r="A947" i="47"/>
  <c r="D754" i="50"/>
  <c r="A606" i="47"/>
  <c r="D616" i="50"/>
  <c r="D424" i="50"/>
  <c r="D436" i="50"/>
  <c r="A646" i="47"/>
  <c r="A670" i="47"/>
  <c r="A870" i="47"/>
  <c r="A687" i="47"/>
  <c r="D593" i="50"/>
  <c r="D633" i="50"/>
  <c r="D921" i="50"/>
  <c r="A1042" i="47"/>
  <c r="A1242" i="47"/>
  <c r="D1249" i="50"/>
  <c r="D923" i="50"/>
  <c r="A1116" i="47"/>
  <c r="T243" i="79"/>
  <c r="B42" i="79"/>
  <c r="D906" i="50"/>
  <c r="A1099" i="47"/>
  <c r="A1299" i="47"/>
  <c r="A1499" i="47"/>
  <c r="D1080" i="50"/>
  <c r="A1273" i="47"/>
  <c r="A1234" i="47"/>
  <c r="A1434" i="47"/>
  <c r="D1041" i="50"/>
  <c r="D1689" i="50"/>
  <c r="A1882" i="47"/>
  <c r="D1889" i="50"/>
  <c r="A2183" i="47"/>
  <c r="A2383" i="47"/>
  <c r="D2390" i="50"/>
  <c r="D2190" i="50"/>
  <c r="A887" i="47"/>
  <c r="A1087" i="47"/>
  <c r="D694" i="50"/>
  <c r="D677" i="50"/>
  <c r="A806" i="47"/>
  <c r="D813" i="50"/>
  <c r="D613" i="50"/>
  <c r="D752" i="50"/>
  <c r="A945" i="47"/>
  <c r="D952" i="50"/>
  <c r="A987" i="47"/>
  <c r="D994" i="50"/>
  <c r="D931" i="50"/>
  <c r="A1096" i="47"/>
  <c r="A1296" i="47"/>
  <c r="D669" i="50"/>
  <c r="A1454" i="47"/>
  <c r="D1461" i="50"/>
  <c r="D1170" i="50"/>
  <c r="D662" i="50"/>
  <c r="D1111" i="50"/>
  <c r="A1304" i="47"/>
  <c r="A1504" i="47"/>
  <c r="D1511" i="50"/>
  <c r="A1232" i="47"/>
  <c r="A1432" i="47"/>
  <c r="A911" i="47"/>
  <c r="A1111" i="47"/>
  <c r="A1109" i="47"/>
  <c r="D1116" i="50"/>
  <c r="D716" i="50"/>
  <c r="A880" i="47"/>
  <c r="A1080" i="47"/>
  <c r="A1280" i="47"/>
  <c r="D1002" i="50"/>
  <c r="D1241" i="50"/>
  <c r="D1049" i="50"/>
  <c r="A1473" i="47"/>
  <c r="D1480" i="50"/>
  <c r="D1280" i="50"/>
  <c r="D1321" i="50"/>
  <c r="A986" i="47"/>
  <c r="D993" i="50"/>
  <c r="D645" i="50"/>
  <c r="D636" i="50"/>
  <c r="D836" i="50"/>
  <c r="D816" i="50"/>
  <c r="D1016" i="50"/>
  <c r="D784" i="50"/>
  <c r="A1068" i="47"/>
  <c r="D671" i="50"/>
  <c r="D979" i="50"/>
  <c r="D1110" i="50"/>
  <c r="A891" i="47"/>
  <c r="D898" i="50"/>
  <c r="D698" i="50"/>
  <c r="A1198" i="47"/>
  <c r="D789" i="50"/>
  <c r="D1670" i="50"/>
  <c r="A1228" i="47"/>
  <c r="D1235" i="50"/>
  <c r="A1177" i="47"/>
  <c r="D1184" i="50"/>
  <c r="A1209" i="47"/>
  <c r="A1409" i="47"/>
  <c r="D824" i="50"/>
  <c r="D845" i="50"/>
  <c r="D887" i="50"/>
  <c r="D1239" i="50"/>
  <c r="D1311" i="50"/>
  <c r="A1654" i="47"/>
  <c r="A1854" i="47"/>
  <c r="D869" i="50"/>
  <c r="A1062" i="47"/>
  <c r="D1069" i="50"/>
  <c r="A1262" i="47"/>
  <c r="D1269" i="50"/>
  <c r="A1187" i="47"/>
  <c r="A1145" i="47"/>
  <c r="D1152" i="50"/>
  <c r="A1428" i="47"/>
  <c r="D1435" i="50"/>
  <c r="A1182" i="47"/>
  <c r="D1189" i="50"/>
  <c r="A1398" i="47"/>
  <c r="A1598" i="47"/>
  <c r="D1205" i="50"/>
  <c r="A1555" i="47"/>
  <c r="A1755" i="47"/>
  <c r="A1955" i="47"/>
  <c r="D1962" i="50"/>
  <c r="D1310" i="50"/>
  <c r="D1075" i="50"/>
  <c r="A1268" i="47"/>
  <c r="A1514" i="47"/>
  <c r="D1521" i="50"/>
  <c r="A1673" i="47"/>
  <c r="A1873" i="47"/>
  <c r="A1395" i="47"/>
  <c r="A1595" i="47"/>
  <c r="A1795" i="47"/>
  <c r="D1202" i="50"/>
  <c r="D916" i="50"/>
  <c r="A1563" i="47"/>
  <c r="D1370" i="50"/>
  <c r="A1324" i="47"/>
  <c r="D975" i="50"/>
  <c r="D894" i="50"/>
  <c r="D1331" i="50"/>
  <c r="A1524" i="47"/>
  <c r="A1724" i="47"/>
  <c r="A1468" i="47"/>
  <c r="D1475" i="50"/>
  <c r="D1275" i="50"/>
  <c r="A1345" i="47"/>
  <c r="A1545" i="47"/>
  <c r="A1387" i="47"/>
  <c r="D1194" i="50"/>
  <c r="D1570" i="50"/>
  <c r="A1763" i="47"/>
  <c r="D1770" i="50"/>
  <c r="A1309" i="47"/>
  <c r="A1509" i="47"/>
  <c r="D1680" i="50"/>
  <c r="D1510" i="50"/>
  <c r="A1703" i="47"/>
  <c r="D1710" i="50"/>
  <c r="D1103" i="50"/>
  <c r="A1704" i="47"/>
  <c r="D1711" i="50"/>
  <c r="A1238" i="47"/>
  <c r="A1438" i="47"/>
  <c r="A1377" i="47"/>
  <c r="D1384" i="50"/>
  <c r="A1264" i="47"/>
  <c r="D1271" i="50"/>
  <c r="D1071" i="50"/>
  <c r="A1904" i="47"/>
  <c r="A2104" i="47"/>
  <c r="D2111" i="50"/>
  <c r="A1963" i="47"/>
  <c r="A2163" i="47"/>
  <c r="D1970" i="50"/>
  <c r="D1245" i="50"/>
  <c r="A1464" i="47"/>
  <c r="D1471" i="50"/>
  <c r="A1577" i="47"/>
  <c r="D1584" i="50"/>
  <c r="D1394" i="50"/>
  <c r="A1587" i="47"/>
  <c r="A1787" i="47"/>
  <c r="A1668" i="47"/>
  <c r="D1675" i="50"/>
  <c r="D1594" i="50"/>
  <c r="A1777" i="47"/>
  <c r="D1784" i="50"/>
  <c r="A1664" i="47"/>
  <c r="A1864" i="47"/>
  <c r="D1871" i="50"/>
  <c r="D1911" i="50"/>
  <c r="A1868" i="47"/>
  <c r="A2068" i="47"/>
  <c r="D1875" i="50"/>
  <c r="A2304" i="47"/>
  <c r="D2311" i="50"/>
  <c r="D1762" i="50"/>
  <c r="A1462" i="47"/>
  <c r="D1445" i="50"/>
  <c r="A1638" i="47"/>
  <c r="D1602" i="50"/>
  <c r="A2073" i="47"/>
  <c r="D1880" i="50"/>
  <c r="D1671" i="50"/>
  <c r="D1402" i="50"/>
  <c r="D1179" i="50"/>
  <c r="A1903" i="47"/>
  <c r="D1562" i="50"/>
  <c r="A1029" i="47"/>
  <c r="A2312" i="47"/>
  <c r="D2319" i="50"/>
  <c r="D2119" i="50"/>
  <c r="A1091" i="47"/>
  <c r="A1728" i="47"/>
  <c r="D1243" i="50"/>
  <c r="A1436" i="47"/>
  <c r="D1627" i="50"/>
  <c r="A1820" i="47"/>
  <c r="A815" i="47"/>
  <c r="A1048" i="47"/>
  <c r="D935" i="50"/>
  <c r="D1008" i="50"/>
  <c r="A1201" i="47"/>
  <c r="D1089" i="50"/>
  <c r="A1134" i="47"/>
  <c r="D941" i="50"/>
  <c r="D818" i="50"/>
  <c r="A1011" i="47"/>
  <c r="K9" i="80"/>
  <c r="H14" i="80"/>
  <c r="N14" i="80"/>
  <c r="J8" i="80"/>
  <c r="O8" i="80"/>
  <c r="K22" i="80"/>
  <c r="G14" i="80"/>
  <c r="K26" i="80"/>
  <c r="I11" i="80"/>
  <c r="K11" i="80"/>
  <c r="J21" i="80"/>
  <c r="O21" i="80"/>
  <c r="F11" i="80"/>
  <c r="M11" i="80"/>
  <c r="F19" i="80"/>
  <c r="M19" i="80"/>
  <c r="A245" i="79"/>
  <c r="K245" i="79"/>
  <c r="E11" i="80"/>
  <c r="I17" i="80"/>
  <c r="D11" i="80"/>
  <c r="L11" i="80"/>
  <c r="I13" i="80"/>
  <c r="J15" i="80"/>
  <c r="O15" i="80"/>
  <c r="E28" i="80"/>
  <c r="D7" i="80"/>
  <c r="L7" i="80"/>
  <c r="G10" i="80"/>
  <c r="F9" i="80"/>
  <c r="M9" i="80"/>
  <c r="H16" i="80"/>
  <c r="N16" i="80"/>
  <c r="H28" i="80"/>
  <c r="N28" i="80"/>
  <c r="H8" i="80"/>
  <c r="N8" i="80"/>
  <c r="D20" i="80"/>
  <c r="L20" i="80"/>
  <c r="H25" i="80"/>
  <c r="F14" i="80"/>
  <c r="M14" i="80"/>
  <c r="H19" i="80"/>
  <c r="N19" i="80"/>
  <c r="J24" i="80"/>
  <c r="O24" i="80"/>
  <c r="E19" i="80"/>
  <c r="K25" i="80"/>
  <c r="D13" i="80"/>
  <c r="L13" i="80"/>
  <c r="J13" i="80"/>
  <c r="O13" i="80"/>
  <c r="E18" i="80"/>
  <c r="J12" i="80"/>
  <c r="O12" i="80"/>
  <c r="E20" i="80"/>
  <c r="H27" i="80"/>
  <c r="N27" i="80"/>
  <c r="A1358" i="47"/>
  <c r="D1165" i="50"/>
  <c r="D643" i="50"/>
  <c r="A975" i="47"/>
  <c r="G27" i="80"/>
  <c r="I25" i="80"/>
  <c r="E12" i="80"/>
  <c r="G26" i="80"/>
  <c r="E22" i="80"/>
  <c r="G23" i="80"/>
  <c r="F22" i="80"/>
  <c r="M22" i="80"/>
  <c r="J9" i="80"/>
  <c r="O9" i="80"/>
  <c r="I26" i="80"/>
  <c r="N26" i="80"/>
  <c r="J19" i="80"/>
  <c r="O19" i="80"/>
  <c r="J18" i="80"/>
  <c r="O18" i="80"/>
  <c r="E10" i="80"/>
  <c r="I29" i="80"/>
  <c r="F24" i="80"/>
  <c r="M24" i="80"/>
  <c r="D10" i="80"/>
  <c r="L10" i="80"/>
  <c r="F21" i="80"/>
  <c r="M21" i="80"/>
  <c r="H17" i="80"/>
  <c r="N17" i="80"/>
  <c r="K248" i="79"/>
  <c r="T248" i="79"/>
  <c r="D485" i="50"/>
  <c r="A678" i="47"/>
  <c r="G39" i="80"/>
  <c r="J39" i="80"/>
  <c r="O39" i="80"/>
  <c r="D156" i="80"/>
  <c r="L156" i="80"/>
  <c r="I156" i="80"/>
  <c r="J114" i="80"/>
  <c r="O114" i="80"/>
  <c r="I109" i="80"/>
  <c r="E109" i="80"/>
  <c r="J94" i="80"/>
  <c r="O94" i="80"/>
  <c r="K94" i="80"/>
  <c r="E94" i="80"/>
  <c r="F94" i="80"/>
  <c r="M94" i="80"/>
  <c r="I94" i="80"/>
  <c r="J56" i="80"/>
  <c r="O56" i="80"/>
  <c r="I56" i="80"/>
  <c r="E122" i="80"/>
  <c r="H122" i="80"/>
  <c r="N122" i="80"/>
  <c r="J122" i="80"/>
  <c r="O122" i="80"/>
  <c r="G88" i="80"/>
  <c r="K88" i="80"/>
  <c r="H88" i="80"/>
  <c r="N88" i="80"/>
  <c r="I88" i="80"/>
  <c r="E88" i="80"/>
  <c r="J88" i="80"/>
  <c r="O88" i="80"/>
  <c r="K169" i="80"/>
  <c r="F169" i="80"/>
  <c r="M169" i="80"/>
  <c r="I169" i="80"/>
  <c r="F198" i="80"/>
  <c r="M198" i="80"/>
  <c r="K198" i="80"/>
  <c r="H198" i="80"/>
  <c r="N198" i="80"/>
  <c r="E198" i="80"/>
  <c r="E38" i="80"/>
  <c r="G38" i="80"/>
  <c r="H125" i="80"/>
  <c r="N125" i="80"/>
  <c r="D125" i="80"/>
  <c r="L125" i="80"/>
  <c r="A215" i="79"/>
  <c r="A1049" i="47"/>
  <c r="D856" i="50"/>
  <c r="F63" i="80"/>
  <c r="M63" i="80"/>
  <c r="D125" i="50"/>
  <c r="C290" i="79"/>
  <c r="C380" i="79"/>
  <c r="D437" i="50"/>
  <c r="A630" i="47"/>
  <c r="A789" i="47"/>
  <c r="D596" i="50"/>
  <c r="A867" i="47"/>
  <c r="D674" i="50"/>
  <c r="D403" i="50"/>
  <c r="A596" i="47"/>
  <c r="D332" i="50"/>
  <c r="A525" i="47"/>
  <c r="D521" i="50"/>
  <c r="D317" i="50"/>
  <c r="A510" i="47"/>
  <c r="D272" i="50"/>
  <c r="A465" i="47"/>
  <c r="D265" i="50"/>
  <c r="A458" i="47"/>
  <c r="D246" i="50"/>
  <c r="A439" i="47"/>
  <c r="D242" i="50"/>
  <c r="A435" i="47"/>
  <c r="D234" i="50"/>
  <c r="A427" i="47"/>
  <c r="D230" i="50"/>
  <c r="A423" i="47"/>
  <c r="D420" i="50"/>
  <c r="A613" i="47"/>
  <c r="T252" i="79"/>
  <c r="D661" i="50"/>
  <c r="D800" i="50"/>
  <c r="D627" i="50"/>
  <c r="A688" i="47"/>
  <c r="A674" i="47"/>
  <c r="A570" i="47"/>
  <c r="A1193" i="47"/>
  <c r="A721" i="47"/>
  <c r="D340" i="50"/>
  <c r="A533" i="47"/>
  <c r="D314" i="50"/>
  <c r="A507" i="47"/>
  <c r="D305" i="50"/>
  <c r="A498" i="47"/>
  <c r="D210" i="50"/>
  <c r="A403" i="47"/>
  <c r="D569" i="50"/>
  <c r="A762" i="47"/>
  <c r="D578" i="50"/>
  <c r="A771" i="47"/>
  <c r="D368" i="50"/>
  <c r="A561" i="47"/>
  <c r="D355" i="50"/>
  <c r="A548" i="47"/>
  <c r="D524" i="50"/>
  <c r="A717" i="47"/>
  <c r="D490" i="50"/>
  <c r="A683" i="47"/>
  <c r="D279" i="50"/>
  <c r="A472" i="47"/>
  <c r="D267" i="50"/>
  <c r="A460" i="47"/>
  <c r="D232" i="50"/>
  <c r="A425" i="47"/>
  <c r="D428" i="50"/>
  <c r="A621" i="47"/>
  <c r="A618" i="47"/>
  <c r="D425" i="50"/>
  <c r="D219" i="50"/>
  <c r="A412" i="47"/>
  <c r="A604" i="47"/>
  <c r="B51" i="79"/>
  <c r="B60" i="80" a="1"/>
  <c r="B60" i="80"/>
  <c r="B44" i="80" a="1"/>
  <c r="B44" i="80"/>
  <c r="C91" i="80" a="1"/>
  <c r="C91" i="80"/>
  <c r="B110" i="80" a="1"/>
  <c r="B110" i="80"/>
  <c r="B48" i="80" a="1"/>
  <c r="B48" i="80"/>
  <c r="B134" i="80" a="1"/>
  <c r="B134" i="80"/>
  <c r="I134" i="80"/>
  <c r="B148" i="80" a="1"/>
  <c r="B148" i="80"/>
  <c r="C162" i="80" a="1"/>
  <c r="C162" i="80"/>
  <c r="B176" i="80" a="1"/>
  <c r="B176" i="80"/>
  <c r="C193" i="80" a="1"/>
  <c r="C193" i="80"/>
  <c r="B64" i="80" a="1"/>
  <c r="B64" i="80"/>
  <c r="C133" i="80" a="1"/>
  <c r="C133" i="80"/>
  <c r="C149" i="80" a="1"/>
  <c r="C149" i="80"/>
  <c r="C166" i="80" a="1"/>
  <c r="C166" i="80"/>
  <c r="B183" i="80" a="1"/>
  <c r="B183" i="80"/>
  <c r="C95" i="80" a="1"/>
  <c r="C95" i="80"/>
  <c r="C128" i="80" a="1"/>
  <c r="C128" i="80"/>
  <c r="C144" i="80" a="1"/>
  <c r="C144" i="80"/>
  <c r="B75" i="80" a="1"/>
  <c r="B75" i="80"/>
  <c r="B99" i="80" a="1"/>
  <c r="B99" i="80"/>
  <c r="B117" i="80" a="1"/>
  <c r="B117" i="80"/>
  <c r="C168" i="80" a="1"/>
  <c r="C168" i="80"/>
  <c r="C186" i="80" a="1"/>
  <c r="C186" i="80"/>
  <c r="B199" i="80" a="1"/>
  <c r="B199" i="80"/>
  <c r="B90" i="80" a="1"/>
  <c r="B90" i="80"/>
  <c r="C126" i="80" a="1"/>
  <c r="C126" i="80"/>
  <c r="B143" i="80" a="1"/>
  <c r="B143" i="80"/>
  <c r="B159" i="80" a="1"/>
  <c r="B159" i="80"/>
  <c r="B180" i="80" a="1"/>
  <c r="B180" i="80"/>
  <c r="C196" i="80" a="1"/>
  <c r="C196" i="80"/>
  <c r="C104" i="80" a="1"/>
  <c r="C104" i="80"/>
  <c r="C154" i="80" a="1"/>
  <c r="C154" i="80"/>
  <c r="C176" i="80" a="1"/>
  <c r="C176" i="80"/>
  <c r="C194" i="80" a="1"/>
  <c r="C194" i="80"/>
  <c r="C94" i="80" a="1"/>
  <c r="C94" i="80"/>
  <c r="B149" i="80" a="1"/>
  <c r="B149" i="80"/>
  <c r="C160" i="80" a="1"/>
  <c r="C160" i="80"/>
  <c r="B174" i="80" a="1"/>
  <c r="B174" i="80"/>
  <c r="C18" i="80" a="1"/>
  <c r="C18" i="80"/>
  <c r="C123" i="80" a="1"/>
  <c r="C123" i="80"/>
  <c r="C77" i="80" a="1"/>
  <c r="C77" i="80"/>
  <c r="C101" i="80" a="1"/>
  <c r="C101" i="80"/>
  <c r="B118" i="80" a="1"/>
  <c r="B118" i="80"/>
  <c r="B93" i="80" a="1"/>
  <c r="B93" i="80"/>
  <c r="B142" i="80" a="1"/>
  <c r="B142" i="80"/>
  <c r="B150" i="80" a="1"/>
  <c r="B150" i="80"/>
  <c r="B175" i="80" a="1"/>
  <c r="B175" i="80"/>
  <c r="C185" i="80" a="1"/>
  <c r="C185" i="80"/>
  <c r="C12" i="80" a="1"/>
  <c r="C12" i="80"/>
  <c r="C97" i="80" a="1"/>
  <c r="C97" i="80"/>
  <c r="C141" i="80" a="1"/>
  <c r="C141" i="80"/>
  <c r="C157" i="80" a="1"/>
  <c r="C157" i="80"/>
  <c r="B172" i="80" a="1"/>
  <c r="B172" i="80"/>
  <c r="C191" i="80" a="1"/>
  <c r="C191" i="80"/>
  <c r="C112" i="80" a="1"/>
  <c r="C112" i="80"/>
  <c r="C136" i="80" a="1"/>
  <c r="C136" i="80"/>
  <c r="C150" i="80" a="1"/>
  <c r="C150" i="80"/>
  <c r="B96" i="80" a="1"/>
  <c r="B96" i="80"/>
  <c r="B113" i="80" a="1"/>
  <c r="B113" i="80"/>
  <c r="B165" i="80" a="1"/>
  <c r="B165" i="80"/>
  <c r="B182" i="80" a="1"/>
  <c r="B182" i="80"/>
  <c r="B197" i="80" a="1"/>
  <c r="B197" i="80"/>
  <c r="K197" i="80"/>
  <c r="B76" i="80" a="1"/>
  <c r="B76" i="80"/>
  <c r="C118" i="80" a="1"/>
  <c r="C118" i="80"/>
  <c r="B139" i="80" a="1"/>
  <c r="B139" i="80"/>
  <c r="J139" i="80"/>
  <c r="C156" i="80" a="1"/>
  <c r="C156" i="80"/>
  <c r="C175" i="80" a="1"/>
  <c r="C175" i="80"/>
  <c r="B194" i="80" a="1"/>
  <c r="B194" i="80"/>
  <c r="B98" i="80" a="1"/>
  <c r="B98" i="80"/>
  <c r="B127" i="80" a="1"/>
  <c r="B127" i="80"/>
  <c r="D127" i="80"/>
  <c r="C169" i="80" a="1"/>
  <c r="C169" i="80"/>
  <c r="C192" i="80" a="1"/>
  <c r="C192" i="80"/>
  <c r="C69" i="80" a="1"/>
  <c r="C69" i="80"/>
  <c r="B129" i="80" a="1"/>
  <c r="B129" i="80"/>
  <c r="B145" i="80" a="1"/>
  <c r="B145" i="80"/>
  <c r="B155" i="80" a="1"/>
  <c r="B155" i="80"/>
  <c r="C163" i="80" a="1"/>
  <c r="C163" i="80"/>
  <c r="A708" i="47"/>
  <c r="A764" i="47"/>
  <c r="D771" i="50"/>
  <c r="D486" i="50"/>
  <c r="A441" i="47"/>
  <c r="A641" i="47"/>
  <c r="D342" i="50"/>
  <c r="A535" i="47"/>
  <c r="D299" i="50"/>
  <c r="A492" i="47"/>
  <c r="D499" i="50"/>
  <c r="A552" i="47"/>
  <c r="A752" i="47"/>
  <c r="D759" i="50"/>
  <c r="A569" i="47"/>
  <c r="D339" i="50"/>
  <c r="A532" i="47"/>
  <c r="D282" i="50"/>
  <c r="A475" i="47"/>
  <c r="A440" i="47"/>
  <c r="A640" i="47"/>
  <c r="D647" i="50"/>
  <c r="D247" i="50"/>
  <c r="A659" i="47"/>
  <c r="D666" i="50"/>
  <c r="D466" i="50"/>
  <c r="A744" i="47"/>
  <c r="D751" i="50"/>
  <c r="D551" i="50"/>
  <c r="D345" i="50"/>
  <c r="A538" i="47"/>
  <c r="D308" i="50"/>
  <c r="A501" i="47"/>
  <c r="D508" i="50"/>
  <c r="D252" i="50"/>
  <c r="A445" i="47"/>
  <c r="A422" i="47"/>
  <c r="A622" i="47"/>
  <c r="D629" i="50"/>
  <c r="D229" i="50"/>
  <c r="D226" i="50"/>
  <c r="A419" i="47"/>
  <c r="J98" i="80"/>
  <c r="O98" i="80"/>
  <c r="G98" i="80"/>
  <c r="K98" i="80"/>
  <c r="D98" i="80"/>
  <c r="L98" i="80"/>
  <c r="E98" i="80"/>
  <c r="H98" i="80"/>
  <c r="N98" i="80"/>
  <c r="A692" i="47"/>
  <c r="A892" i="47"/>
  <c r="D448" i="50"/>
  <c r="A964" i="47"/>
  <c r="D971" i="50"/>
  <c r="A701" i="47"/>
  <c r="A732" i="47"/>
  <c r="D539" i="50"/>
  <c r="D429" i="50"/>
  <c r="A944" i="47"/>
  <c r="D951" i="50"/>
  <c r="D447" i="50"/>
  <c r="D559" i="50"/>
  <c r="D542" i="50"/>
  <c r="A735" i="47"/>
  <c r="K129" i="80"/>
  <c r="H129" i="80"/>
  <c r="N129" i="80"/>
  <c r="E129" i="80"/>
  <c r="D129" i="80"/>
  <c r="L129" i="80"/>
  <c r="G129" i="80"/>
  <c r="E127" i="80"/>
  <c r="F127" i="80"/>
  <c r="M127" i="80"/>
  <c r="L127" i="80"/>
  <c r="G127" i="80"/>
  <c r="H127" i="80"/>
  <c r="N127" i="80"/>
  <c r="K127" i="80"/>
  <c r="I127" i="80"/>
  <c r="J127" i="80"/>
  <c r="O127" i="80"/>
  <c r="E197" i="80"/>
  <c r="J197" i="80"/>
  <c r="O197" i="80"/>
  <c r="G197" i="80"/>
  <c r="I197" i="80"/>
  <c r="D197" i="80"/>
  <c r="L197" i="80"/>
  <c r="H197" i="80"/>
  <c r="N197" i="80"/>
  <c r="F197" i="80"/>
  <c r="M197" i="80"/>
  <c r="I96" i="80"/>
  <c r="H96" i="80"/>
  <c r="N96" i="80"/>
  <c r="J96" i="80"/>
  <c r="O96" i="80"/>
  <c r="G96" i="80"/>
  <c r="D96" i="80"/>
  <c r="L96" i="80"/>
  <c r="F150" i="80"/>
  <c r="M150" i="80"/>
  <c r="I150" i="80"/>
  <c r="J150" i="80"/>
  <c r="O150" i="80"/>
  <c r="H150" i="80"/>
  <c r="N150" i="80"/>
  <c r="G174" i="80"/>
  <c r="K174" i="80"/>
  <c r="D174" i="80"/>
  <c r="L174" i="80"/>
  <c r="F134" i="80"/>
  <c r="M134" i="80"/>
  <c r="D134" i="80"/>
  <c r="L134" i="80"/>
  <c r="G134" i="80"/>
  <c r="H134" i="80"/>
  <c r="N134" i="80"/>
  <c r="K134" i="80"/>
  <c r="E134" i="80"/>
  <c r="J134" i="80"/>
  <c r="O134" i="80"/>
  <c r="F44" i="80"/>
  <c r="M44" i="80"/>
  <c r="J44" i="80"/>
  <c r="O44" i="80"/>
  <c r="E44" i="80"/>
  <c r="I44" i="80"/>
  <c r="K44" i="80"/>
  <c r="D419" i="50"/>
  <c r="A612" i="47"/>
  <c r="D619" i="50"/>
  <c r="A821" i="47"/>
  <c r="D628" i="50"/>
  <c r="D467" i="50"/>
  <c r="A660" i="47"/>
  <c r="A883" i="47"/>
  <c r="D890" i="50"/>
  <c r="D690" i="50"/>
  <c r="D555" i="50"/>
  <c r="A748" i="47"/>
  <c r="D755" i="50"/>
  <c r="A971" i="47"/>
  <c r="D778" i="50"/>
  <c r="D769" i="50"/>
  <c r="A962" i="47"/>
  <c r="A698" i="47"/>
  <c r="D505" i="50"/>
  <c r="A733" i="47"/>
  <c r="D540" i="50"/>
  <c r="A888" i="47"/>
  <c r="D695" i="50"/>
  <c r="A623" i="47"/>
  <c r="A823" i="47"/>
  <c r="D430" i="50"/>
  <c r="D442" i="50"/>
  <c r="A635" i="47"/>
  <c r="D642" i="50"/>
  <c r="A658" i="47"/>
  <c r="A858" i="47"/>
  <c r="D465" i="50"/>
  <c r="D517" i="50"/>
  <c r="A710" i="47"/>
  <c r="A910" i="47"/>
  <c r="A989" i="47"/>
  <c r="A1189" i="47"/>
  <c r="D1196" i="50"/>
  <c r="D796" i="50"/>
  <c r="A1558" i="47"/>
  <c r="D1365" i="50"/>
  <c r="N25" i="80"/>
  <c r="A1401" i="47"/>
  <c r="D1208" i="50"/>
  <c r="A1015" i="47"/>
  <c r="D822" i="50"/>
  <c r="D1827" i="50"/>
  <c r="A2020" i="47"/>
  <c r="A2220" i="47"/>
  <c r="D2227" i="50"/>
  <c r="D1645" i="50"/>
  <c r="A1838" i="47"/>
  <c r="A2155" i="47"/>
  <c r="D2162" i="50"/>
  <c r="O139" i="80"/>
  <c r="I139" i="80"/>
  <c r="F139" i="80"/>
  <c r="M139" i="80"/>
  <c r="E139" i="80"/>
  <c r="K139" i="80"/>
  <c r="D139" i="80"/>
  <c r="L139" i="80"/>
  <c r="H139" i="80"/>
  <c r="N139" i="80"/>
  <c r="G139" i="80"/>
  <c r="E182" i="80"/>
  <c r="I182" i="80"/>
  <c r="D182" i="80"/>
  <c r="L182" i="80"/>
  <c r="F182" i="80"/>
  <c r="M182" i="80"/>
  <c r="J182" i="80"/>
  <c r="O182" i="80"/>
  <c r="H182" i="80"/>
  <c r="N182" i="80"/>
  <c r="G182" i="80"/>
  <c r="K182" i="80"/>
  <c r="G172" i="80"/>
  <c r="H172" i="80"/>
  <c r="N172" i="80"/>
  <c r="E172" i="80"/>
  <c r="D172" i="80"/>
  <c r="L172" i="80"/>
  <c r="J172" i="80"/>
  <c r="O172" i="80"/>
  <c r="K172" i="80"/>
  <c r="I172" i="80"/>
  <c r="F172" i="80"/>
  <c r="M172" i="80"/>
  <c r="J142" i="80"/>
  <c r="O142" i="80"/>
  <c r="H142" i="80"/>
  <c r="N142" i="80"/>
  <c r="E142" i="80"/>
  <c r="D142" i="80"/>
  <c r="L142" i="80"/>
  <c r="G142" i="80"/>
  <c r="F142" i="80"/>
  <c r="M142" i="80"/>
  <c r="I142" i="80"/>
  <c r="K142" i="80"/>
  <c r="G180" i="80"/>
  <c r="H180" i="80"/>
  <c r="N180" i="80"/>
  <c r="I180" i="80"/>
  <c r="K180" i="80"/>
  <c r="D180" i="80"/>
  <c r="L180" i="80"/>
  <c r="J180" i="80"/>
  <c r="O180" i="80"/>
  <c r="E180" i="80"/>
  <c r="F180" i="80"/>
  <c r="M180" i="80"/>
  <c r="J90" i="80"/>
  <c r="O90" i="80"/>
  <c r="I90" i="80"/>
  <c r="H90" i="80"/>
  <c r="N90" i="80"/>
  <c r="D90" i="80"/>
  <c r="L90" i="80"/>
  <c r="K90" i="80"/>
  <c r="F90" i="80"/>
  <c r="M90" i="80"/>
  <c r="E90" i="80"/>
  <c r="G90" i="80"/>
  <c r="D117" i="80"/>
  <c r="L117" i="80"/>
  <c r="I117" i="80"/>
  <c r="F117" i="80"/>
  <c r="M117" i="80"/>
  <c r="G117" i="80"/>
  <c r="H117" i="80"/>
  <c r="N117" i="80"/>
  <c r="E117" i="80"/>
  <c r="K117" i="80"/>
  <c r="J117" i="80"/>
  <c r="O117" i="80"/>
  <c r="F176" i="80"/>
  <c r="M176" i="80"/>
  <c r="G176" i="80"/>
  <c r="E176" i="80"/>
  <c r="J176" i="80"/>
  <c r="O176" i="80"/>
  <c r="H176" i="80"/>
  <c r="N176" i="80"/>
  <c r="I176" i="80"/>
  <c r="K176" i="80"/>
  <c r="D176" i="80"/>
  <c r="L176" i="80"/>
  <c r="K48" i="80"/>
  <c r="J48" i="80"/>
  <c r="O48" i="80"/>
  <c r="F48" i="80"/>
  <c r="M48" i="80"/>
  <c r="D48" i="80"/>
  <c r="L48" i="80"/>
  <c r="G48" i="80"/>
  <c r="I48" i="80"/>
  <c r="H48" i="80"/>
  <c r="N48" i="80"/>
  <c r="E48" i="80"/>
  <c r="I60" i="80"/>
  <c r="G60" i="80"/>
  <c r="K60" i="80"/>
  <c r="H60" i="80"/>
  <c r="N60" i="80"/>
  <c r="F60" i="80"/>
  <c r="M60" i="80"/>
  <c r="J60" i="80"/>
  <c r="O60" i="80"/>
  <c r="D60" i="80"/>
  <c r="L60" i="80"/>
  <c r="E60" i="80"/>
  <c r="D1200" i="50"/>
  <c r="A1393" i="47"/>
  <c r="D1400" i="50"/>
  <c r="A796" i="47"/>
  <c r="D603" i="50"/>
  <c r="A830" i="47"/>
  <c r="D637" i="50"/>
  <c r="D685" i="50"/>
  <c r="A878" i="47"/>
  <c r="A1078" i="47"/>
  <c r="A1175" i="47"/>
  <c r="A1375" i="47"/>
  <c r="D982" i="50"/>
  <c r="A1211" i="47"/>
  <c r="D1018" i="50"/>
  <c r="A1291" i="47"/>
  <c r="D1298" i="50"/>
  <c r="D1098" i="50"/>
  <c r="D1036" i="50"/>
  <c r="A1229" i="47"/>
  <c r="A1429" i="47"/>
  <c r="D2080" i="50"/>
  <c r="A2273" i="47"/>
  <c r="D2280" i="50"/>
  <c r="D194" i="80"/>
  <c r="L194" i="80"/>
  <c r="I194" i="80"/>
  <c r="E194" i="80"/>
  <c r="F194" i="80"/>
  <c r="M194" i="80"/>
  <c r="H194" i="80"/>
  <c r="N194" i="80"/>
  <c r="J194" i="80"/>
  <c r="O194" i="80"/>
  <c r="K165" i="80"/>
  <c r="G165" i="80"/>
  <c r="J165" i="80"/>
  <c r="O165" i="80"/>
  <c r="E165" i="80"/>
  <c r="H165" i="80"/>
  <c r="N165" i="80"/>
  <c r="F165" i="80"/>
  <c r="M165" i="80"/>
  <c r="J93" i="80"/>
  <c r="O93" i="80"/>
  <c r="I93" i="80"/>
  <c r="F93" i="80"/>
  <c r="M93" i="80"/>
  <c r="E93" i="80"/>
  <c r="K93" i="80"/>
  <c r="G93" i="80"/>
  <c r="H93" i="80"/>
  <c r="N93" i="80"/>
  <c r="D93" i="80"/>
  <c r="L93" i="80"/>
  <c r="H149" i="80"/>
  <c r="N149" i="80"/>
  <c r="F149" i="80"/>
  <c r="M149" i="80"/>
  <c r="D149" i="80"/>
  <c r="L149" i="80"/>
  <c r="G149" i="80"/>
  <c r="K149" i="80"/>
  <c r="I149" i="80"/>
  <c r="E149" i="80"/>
  <c r="J149" i="80"/>
  <c r="O149" i="80"/>
  <c r="E159" i="80"/>
  <c r="J159" i="80"/>
  <c r="O159" i="80"/>
  <c r="H159" i="80"/>
  <c r="N159" i="80"/>
  <c r="G159" i="80"/>
  <c r="I159" i="80"/>
  <c r="D159" i="80"/>
  <c r="L159" i="80"/>
  <c r="D199" i="80"/>
  <c r="L199" i="80"/>
  <c r="K199" i="80"/>
  <c r="H199" i="80"/>
  <c r="N199" i="80"/>
  <c r="I199" i="80"/>
  <c r="J199" i="80"/>
  <c r="O199" i="80"/>
  <c r="F199" i="80"/>
  <c r="M199" i="80"/>
  <c r="G199" i="80"/>
  <c r="E199" i="80"/>
  <c r="G99" i="80"/>
  <c r="F99" i="80"/>
  <c r="M99" i="80"/>
  <c r="I99" i="80"/>
  <c r="D99" i="80"/>
  <c r="L99" i="80"/>
  <c r="E99" i="80"/>
  <c r="J99" i="80"/>
  <c r="O99" i="80"/>
  <c r="K99" i="80"/>
  <c r="H99" i="80"/>
  <c r="N99" i="80"/>
  <c r="H110" i="80"/>
  <c r="N110" i="80"/>
  <c r="F110" i="80"/>
  <c r="M110" i="80"/>
  <c r="D110" i="80"/>
  <c r="L110" i="80"/>
  <c r="I110" i="80"/>
  <c r="E110" i="80"/>
  <c r="K110" i="80"/>
  <c r="J110" i="80"/>
  <c r="O110" i="80"/>
  <c r="G110" i="80"/>
  <c r="D432" i="50"/>
  <c r="A625" i="47"/>
  <c r="D479" i="50"/>
  <c r="A672" i="47"/>
  <c r="D724" i="50"/>
  <c r="A917" i="47"/>
  <c r="D924" i="50"/>
  <c r="A761" i="47"/>
  <c r="A961" i="47"/>
  <c r="D968" i="50"/>
  <c r="D568" i="50"/>
  <c r="A603" i="47"/>
  <c r="D610" i="50"/>
  <c r="D410" i="50"/>
  <c r="A707" i="47"/>
  <c r="D514" i="50"/>
  <c r="A921" i="47"/>
  <c r="A1121" i="47"/>
  <c r="A1321" i="47"/>
  <c r="D728" i="50"/>
  <c r="D577" i="50"/>
  <c r="A770" i="47"/>
  <c r="D620" i="50"/>
  <c r="A813" i="47"/>
  <c r="A627" i="47"/>
  <c r="A827" i="47"/>
  <c r="D834" i="50"/>
  <c r="D434" i="50"/>
  <c r="A639" i="47"/>
  <c r="A839" i="47"/>
  <c r="D446" i="50"/>
  <c r="D472" i="50"/>
  <c r="A665" i="47"/>
  <c r="D672" i="50"/>
  <c r="A1067" i="47"/>
  <c r="D874" i="50"/>
  <c r="T245" i="79"/>
  <c r="B44" i="79"/>
  <c r="D1141" i="50"/>
  <c r="A1334" i="47"/>
  <c r="A1534" i="47"/>
  <c r="D1541" i="50"/>
  <c r="A1636" i="47"/>
  <c r="D1443" i="50"/>
  <c r="D1735" i="50"/>
  <c r="A1928" i="47"/>
  <c r="D1935" i="50"/>
  <c r="D426" i="50"/>
  <c r="A619" i="47"/>
  <c r="D452" i="50"/>
  <c r="A645" i="47"/>
  <c r="D545" i="50"/>
  <c r="A738" i="47"/>
  <c r="A675" i="47"/>
  <c r="A875" i="47"/>
  <c r="D482" i="50"/>
  <c r="D576" i="50"/>
  <c r="A769" i="47"/>
  <c r="D715" i="50"/>
  <c r="A908" i="47"/>
  <c r="F145" i="80"/>
  <c r="M145" i="80"/>
  <c r="H145" i="80"/>
  <c r="N145" i="80"/>
  <c r="I145" i="80"/>
  <c r="E145" i="80"/>
  <c r="G145" i="80"/>
  <c r="D145" i="80"/>
  <c r="L145" i="80"/>
  <c r="K76" i="80"/>
  <c r="I76" i="80"/>
  <c r="J76" i="80"/>
  <c r="O76" i="80"/>
  <c r="H76" i="80"/>
  <c r="N76" i="80"/>
  <c r="F76" i="80"/>
  <c r="M76" i="80"/>
  <c r="E76" i="80"/>
  <c r="G76" i="80"/>
  <c r="D76" i="80"/>
  <c r="L76" i="80"/>
  <c r="J113" i="80"/>
  <c r="O113" i="80"/>
  <c r="D113" i="80"/>
  <c r="L113" i="80"/>
  <c r="K113" i="80"/>
  <c r="G113" i="80"/>
  <c r="E113" i="80"/>
  <c r="H113" i="80"/>
  <c r="N113" i="80"/>
  <c r="F113" i="80"/>
  <c r="M113" i="80"/>
  <c r="I113" i="80"/>
  <c r="E175" i="80"/>
  <c r="J175" i="80"/>
  <c r="O175" i="80"/>
  <c r="F175" i="80"/>
  <c r="M175" i="80"/>
  <c r="D175" i="80"/>
  <c r="L175" i="80"/>
  <c r="G175" i="80"/>
  <c r="K175" i="80"/>
  <c r="I175" i="80"/>
  <c r="H175" i="80"/>
  <c r="N175" i="80"/>
  <c r="H118" i="80"/>
  <c r="N118" i="80"/>
  <c r="E118" i="80"/>
  <c r="G118" i="80"/>
  <c r="K118" i="80"/>
  <c r="I118" i="80"/>
  <c r="J118" i="80"/>
  <c r="O118" i="80"/>
  <c r="F118" i="80"/>
  <c r="M118" i="80"/>
  <c r="D118" i="80"/>
  <c r="L118" i="80"/>
  <c r="D143" i="80"/>
  <c r="L143" i="80"/>
  <c r="J143" i="80"/>
  <c r="O143" i="80"/>
  <c r="G143" i="80"/>
  <c r="H143" i="80"/>
  <c r="N143" i="80"/>
  <c r="E143" i="80"/>
  <c r="K143" i="80"/>
  <c r="I143" i="80"/>
  <c r="F143" i="80"/>
  <c r="M143" i="80"/>
  <c r="I75" i="80"/>
  <c r="G75" i="80"/>
  <c r="H75" i="80"/>
  <c r="N75" i="80"/>
  <c r="F75" i="80"/>
  <c r="M75" i="80"/>
  <c r="E75" i="80"/>
  <c r="D75" i="80"/>
  <c r="L75" i="80"/>
  <c r="J75" i="80"/>
  <c r="O75" i="80"/>
  <c r="K75" i="80"/>
  <c r="G183" i="80"/>
  <c r="K183" i="80"/>
  <c r="D183" i="80"/>
  <c r="L183" i="80"/>
  <c r="F183" i="80"/>
  <c r="M183" i="80"/>
  <c r="I183" i="80"/>
  <c r="J183" i="80"/>
  <c r="O183" i="80"/>
  <c r="E183" i="80"/>
  <c r="H183" i="80"/>
  <c r="N183" i="80"/>
  <c r="F64" i="80"/>
  <c r="M64" i="80"/>
  <c r="H64" i="80"/>
  <c r="N64" i="80"/>
  <c r="D64" i="80"/>
  <c r="L64" i="80"/>
  <c r="G64" i="80"/>
  <c r="J64" i="80"/>
  <c r="O64" i="80"/>
  <c r="K64" i="80"/>
  <c r="E64" i="80"/>
  <c r="I64" i="80"/>
  <c r="K148" i="80"/>
  <c r="F148" i="80"/>
  <c r="M148" i="80"/>
  <c r="E148" i="80"/>
  <c r="I148" i="80"/>
  <c r="H148" i="80"/>
  <c r="N148" i="80"/>
  <c r="J148" i="80"/>
  <c r="O148" i="80"/>
  <c r="D148" i="80"/>
  <c r="L148" i="80"/>
  <c r="G148" i="80"/>
  <c r="D611" i="50"/>
  <c r="A804" i="47"/>
  <c r="D625" i="50"/>
  <c r="A818" i="47"/>
  <c r="D681" i="50"/>
  <c r="A874" i="47"/>
  <c r="D532" i="50"/>
  <c r="A725" i="47"/>
  <c r="A1249" i="47"/>
  <c r="D1256" i="50"/>
  <c r="D1056" i="50"/>
  <c r="A1248" i="47"/>
  <c r="D1055" i="50"/>
  <c r="A2103" i="47"/>
  <c r="D2110" i="50"/>
  <c r="D1910" i="50"/>
  <c r="D1802" i="50"/>
  <c r="A1995" i="47"/>
  <c r="A2195" i="47"/>
  <c r="D2202" i="50"/>
  <c r="D1469" i="50"/>
  <c r="A1662" i="47"/>
  <c r="D1669" i="50"/>
  <c r="D1074" i="50"/>
  <c r="A1267" i="47"/>
  <c r="D1274" i="50"/>
  <c r="D646" i="50"/>
  <c r="D714" i="50"/>
  <c r="A907" i="47"/>
  <c r="A1107" i="47"/>
  <c r="D768" i="50"/>
  <c r="A1491" i="47"/>
  <c r="D1498" i="50"/>
  <c r="D1182" i="50"/>
  <c r="A1030" i="47"/>
  <c r="D837" i="50"/>
  <c r="A1215" i="47"/>
  <c r="D1222" i="50"/>
  <c r="D1022" i="50"/>
  <c r="D1408" i="50"/>
  <c r="A1601" i="47"/>
  <c r="D1608" i="50"/>
  <c r="A952" i="47"/>
  <c r="A1152" i="47"/>
  <c r="D1159" i="50"/>
  <c r="D648" i="50"/>
  <c r="A841" i="47"/>
  <c r="D848" i="50"/>
  <c r="A1004" i="47"/>
  <c r="D811" i="50"/>
  <c r="A1448" i="47"/>
  <c r="A1648" i="47"/>
  <c r="D1655" i="50"/>
  <c r="D1255" i="50"/>
  <c r="A1449" i="47"/>
  <c r="A1649" i="47"/>
  <c r="A925" i="47"/>
  <c r="D932" i="50"/>
  <c r="D732" i="50"/>
  <c r="A1074" i="47"/>
  <c r="D881" i="50"/>
  <c r="D825" i="50"/>
  <c r="A1018" i="47"/>
  <c r="D1025" i="50"/>
  <c r="D915" i="50"/>
  <c r="A1108" i="47"/>
  <c r="D776" i="50"/>
  <c r="A969" i="47"/>
  <c r="D976" i="50"/>
  <c r="A938" i="47"/>
  <c r="A1138" i="47"/>
  <c r="D1145" i="50"/>
  <c r="D745" i="50"/>
  <c r="A819" i="47"/>
  <c r="A1019" i="47"/>
  <c r="A1219" i="47"/>
  <c r="A1419" i="47"/>
  <c r="D1426" i="50"/>
  <c r="D626" i="50"/>
  <c r="A865" i="47"/>
  <c r="D872" i="50"/>
  <c r="A1117" i="47"/>
  <c r="A1317" i="47"/>
  <c r="A825" i="47"/>
  <c r="D632" i="50"/>
  <c r="D885" i="50"/>
  <c r="A2355" i="47"/>
  <c r="D2362" i="50"/>
  <c r="A2038" i="47"/>
  <c r="A2238" i="47"/>
  <c r="D2245" i="50"/>
  <c r="D1845" i="50"/>
  <c r="D1565" i="50"/>
  <c r="A1758" i="47"/>
  <c r="D996" i="50"/>
  <c r="D665" i="50"/>
  <c r="A933" i="47"/>
  <c r="A1133" i="47"/>
  <c r="D740" i="50"/>
  <c r="A1171" i="47"/>
  <c r="D1178" i="50"/>
  <c r="D978" i="50"/>
  <c r="A1083" i="47"/>
  <c r="D1090" i="50"/>
  <c r="D828" i="50"/>
  <c r="A1021" i="47"/>
  <c r="A1144" i="47"/>
  <c r="D1151" i="50"/>
  <c r="D708" i="50"/>
  <c r="A901" i="47"/>
  <c r="A1101" i="47"/>
  <c r="D1108" i="50"/>
  <c r="A2303" i="47"/>
  <c r="D2310" i="50"/>
  <c r="A1836" i="47"/>
  <c r="A2036" i="47"/>
  <c r="D1643" i="50"/>
  <c r="D634" i="50"/>
  <c r="A803" i="47"/>
  <c r="A1003" i="47"/>
  <c r="A1203" i="47"/>
  <c r="A1411" i="47"/>
  <c r="D1218" i="50"/>
  <c r="D803" i="50"/>
  <c r="A996" i="47"/>
  <c r="A835" i="47"/>
  <c r="A1035" i="47"/>
  <c r="A1162" i="47"/>
  <c r="D969" i="50"/>
  <c r="A948" i="47"/>
  <c r="A1148" i="47"/>
  <c r="D667" i="50"/>
  <c r="A860" i="47"/>
  <c r="A1060" i="47"/>
  <c r="A1260" i="47"/>
  <c r="A812" i="47"/>
  <c r="D742" i="50"/>
  <c r="A935" i="47"/>
  <c r="A1135" i="47"/>
  <c r="A840" i="47"/>
  <c r="A1040" i="47"/>
  <c r="D1047" i="50"/>
  <c r="D652" i="50"/>
  <c r="A845" i="47"/>
  <c r="A1013" i="47"/>
  <c r="A1213" i="47"/>
  <c r="D820" i="50"/>
  <c r="D777" i="50"/>
  <c r="A970" i="47"/>
  <c r="D977" i="50"/>
  <c r="A872" i="47"/>
  <c r="D679" i="50"/>
  <c r="A1593" i="47"/>
  <c r="D895" i="50"/>
  <c r="A1088" i="47"/>
  <c r="D705" i="50"/>
  <c r="A898" i="47"/>
  <c r="A1098" i="47"/>
  <c r="A822" i="47"/>
  <c r="A1022" i="47"/>
  <c r="A1222" i="47"/>
  <c r="D739" i="50"/>
  <c r="A932" i="47"/>
  <c r="D939" i="50"/>
  <c r="D699" i="50"/>
  <c r="A1132" i="47"/>
  <c r="A1332" i="47"/>
  <c r="D905" i="50"/>
  <c r="A1793" i="47"/>
  <c r="D1600" i="50"/>
  <c r="A1170" i="47"/>
  <c r="A1370" i="47"/>
  <c r="A1045" i="47"/>
  <c r="A1245" i="47"/>
  <c r="A1445" i="47"/>
  <c r="A1645" i="47"/>
  <c r="D852" i="50"/>
  <c r="D942" i="50"/>
  <c r="A1344" i="47"/>
  <c r="A1544" i="47"/>
  <c r="A1744" i="47"/>
  <c r="A1283" i="47"/>
  <c r="A1483" i="47"/>
  <c r="A1683" i="47"/>
  <c r="A1065" i="47"/>
  <c r="A1265" i="47"/>
  <c r="A1169" i="47"/>
  <c r="D1176" i="50"/>
  <c r="D1382" i="50"/>
  <c r="A1575" i="47"/>
  <c r="D1582" i="50"/>
  <c r="D914" i="50"/>
  <c r="D1169" i="50"/>
  <c r="A1362" i="47"/>
  <c r="A1562" i="47"/>
  <c r="A1762" i="47"/>
  <c r="A1611" i="47"/>
  <c r="D1418" i="50"/>
  <c r="D1843" i="50"/>
  <c r="A1023" i="47"/>
  <c r="A1223" i="47"/>
  <c r="D830" i="50"/>
  <c r="A1389" i="47"/>
  <c r="D2045" i="50"/>
  <c r="D832" i="50"/>
  <c r="A1025" i="47"/>
  <c r="D1032" i="50"/>
  <c r="D1455" i="50"/>
  <c r="A1288" i="47"/>
  <c r="D1095" i="50"/>
  <c r="D1003" i="50"/>
  <c r="A1196" i="47"/>
  <c r="D1128" i="50"/>
  <c r="A2395" i="47"/>
  <c r="D2402" i="50"/>
  <c r="D908" i="50"/>
  <c r="A1221" i="47"/>
  <c r="D1228" i="50"/>
  <c r="D1028" i="50"/>
  <c r="D1765" i="50"/>
  <c r="A1958" i="47"/>
  <c r="A2158" i="47"/>
  <c r="A1734" i="47"/>
  <c r="D1741" i="50"/>
  <c r="D1115" i="50"/>
  <c r="A1308" i="47"/>
  <c r="A1691" i="47"/>
  <c r="D1698" i="50"/>
  <c r="A1072" i="47"/>
  <c r="D879" i="50"/>
  <c r="A1092" i="47"/>
  <c r="D1099" i="50"/>
  <c r="D899" i="50"/>
  <c r="D829" i="50"/>
  <c r="D819" i="50"/>
  <c r="A1012" i="47"/>
  <c r="D1019" i="50"/>
  <c r="D955" i="50"/>
  <c r="A1371" i="47"/>
  <c r="D1378" i="50"/>
  <c r="D940" i="50"/>
  <c r="D945" i="50"/>
  <c r="D1081" i="50"/>
  <c r="A1274" i="47"/>
  <c r="D1456" i="50"/>
  <c r="A1204" i="47"/>
  <c r="A1404" i="47"/>
  <c r="D1411" i="50"/>
  <c r="D1011" i="50"/>
  <c r="A1415" i="47"/>
  <c r="D1422" i="50"/>
  <c r="A1230" i="47"/>
  <c r="D1037" i="50"/>
  <c r="A1161" i="47"/>
  <c r="D1168" i="50"/>
  <c r="A1039" i="47"/>
  <c r="A1239" i="47"/>
  <c r="D1246" i="50"/>
  <c r="D846" i="50"/>
  <c r="D882" i="50"/>
  <c r="A1075" i="47"/>
  <c r="D1082" i="50"/>
  <c r="A1849" i="47"/>
  <c r="D1856" i="50"/>
  <c r="D1656" i="50"/>
  <c r="A1338" i="47"/>
  <c r="A1538" i="47"/>
  <c r="D1965" i="50"/>
  <c r="D1203" i="50"/>
  <c r="A1396" i="47"/>
  <c r="A1225" i="47"/>
  <c r="D1232" i="50"/>
  <c r="A1298" i="47"/>
  <c r="A1498" i="47"/>
  <c r="D1505" i="50"/>
  <c r="D1105" i="50"/>
  <c r="D1029" i="50"/>
  <c r="A1272" i="47"/>
  <c r="A1472" i="47"/>
  <c r="D1079" i="50"/>
  <c r="D1618" i="50"/>
  <c r="A1811" i="47"/>
  <c r="D1177" i="50"/>
  <c r="D1155" i="50"/>
  <c r="A1348" i="47"/>
  <c r="A1240" i="47"/>
  <c r="A1440" i="47"/>
  <c r="D1315" i="50"/>
  <c r="A1508" i="47"/>
  <c r="D1515" i="50"/>
  <c r="A1301" i="47"/>
  <c r="A1501" i="47"/>
  <c r="A2236" i="47"/>
  <c r="D2243" i="50"/>
  <c r="D2043" i="50"/>
  <c r="D1010" i="50"/>
  <c r="A1307" i="47"/>
  <c r="D1314" i="50"/>
  <c r="D1114" i="50"/>
  <c r="D1139" i="50"/>
  <c r="D1281" i="50"/>
  <c r="A1474" i="47"/>
  <c r="D1481" i="50"/>
  <c r="D1046" i="50"/>
  <c r="D1237" i="50"/>
  <c r="A1430" i="47"/>
  <c r="D1211" i="50"/>
  <c r="A1571" i="47"/>
  <c r="A1488" i="47"/>
  <c r="D1495" i="50"/>
  <c r="D1295" i="50"/>
  <c r="A1848" i="47"/>
  <c r="D1855" i="50"/>
  <c r="D1396" i="50"/>
  <c r="A1589" i="47"/>
  <c r="D1596" i="50"/>
  <c r="A1993" i="47"/>
  <c r="A2193" i="47"/>
  <c r="D2200" i="50"/>
  <c r="D1800" i="50"/>
  <c r="A1789" i="47"/>
  <c r="A2048" i="47"/>
  <c r="D2055" i="50"/>
  <c r="D1437" i="50"/>
  <c r="A1630" i="47"/>
  <c r="A1708" i="47"/>
  <c r="A1908" i="47"/>
  <c r="A1548" i="47"/>
  <c r="D1355" i="50"/>
  <c r="A2011" i="47"/>
  <c r="A2211" i="47"/>
  <c r="D1818" i="50"/>
  <c r="D1569" i="50"/>
  <c r="D1403" i="50"/>
  <c r="A1596" i="47"/>
  <c r="A1796" i="47"/>
  <c r="A1688" i="47"/>
  <c r="D1695" i="50"/>
  <c r="A1507" i="47"/>
  <c r="A1707" i="47"/>
  <c r="D1279" i="50"/>
  <c r="A2049" i="47"/>
  <c r="D1252" i="50"/>
  <c r="D1578" i="50"/>
  <c r="A1771" i="47"/>
  <c r="A1971" i="47"/>
  <c r="D1551" i="50"/>
  <c r="D1345" i="50"/>
  <c r="D2000" i="50"/>
  <c r="D1490" i="50"/>
  <c r="D1308" i="50"/>
  <c r="D1247" i="50"/>
  <c r="A1422" i="47"/>
  <c r="D1429" i="50"/>
  <c r="D1229" i="50"/>
  <c r="A1425" i="47"/>
  <c r="D1432" i="50"/>
  <c r="A1701" i="47"/>
  <c r="A1901" i="47"/>
  <c r="D1508" i="50"/>
  <c r="A1625" i="47"/>
  <c r="D1632" i="50"/>
  <c r="D1778" i="50"/>
  <c r="D1637" i="50"/>
  <c r="A1830" i="47"/>
  <c r="A2248" i="47"/>
  <c r="D2255" i="50"/>
  <c r="D2018" i="50"/>
  <c r="D2218" i="50"/>
  <c r="D1555" i="50"/>
  <c r="A1748" i="47"/>
  <c r="A1622" i="47"/>
  <c r="A2249" i="47"/>
  <c r="D2256" i="50"/>
  <c r="D2056" i="50"/>
  <c r="D1796" i="50"/>
  <c r="A1989" i="47"/>
  <c r="D1755" i="50"/>
  <c r="A1948" i="47"/>
  <c r="A2148" i="47"/>
  <c r="A2030" i="47"/>
  <c r="D1837" i="50"/>
  <c r="A1822" i="47"/>
  <c r="D1629" i="50"/>
  <c r="A2189" i="47"/>
  <c r="A2389" i="47"/>
  <c r="D2396" i="50"/>
  <c r="D1996" i="50"/>
  <c r="D2196" i="50"/>
  <c r="D2037" i="50"/>
  <c r="A2230" i="47"/>
  <c r="D2237" i="50"/>
  <c r="D1955" i="50"/>
  <c r="A2022" i="47"/>
  <c r="D2029" i="50"/>
  <c r="D1829" i="50"/>
  <c r="A2222" i="47"/>
  <c r="D2229" i="50"/>
  <c r="A1403" i="47"/>
  <c r="D1210" i="50"/>
  <c r="D1908" i="50"/>
  <c r="A2101" i="47"/>
  <c r="A2108" i="47"/>
  <c r="D1915" i="50"/>
  <c r="D1447" i="50"/>
  <c r="A1640" i="47"/>
  <c r="D865" i="50"/>
  <c r="A1058" i="47"/>
  <c r="K155" i="80"/>
  <c r="D155" i="80"/>
  <c r="L155" i="80"/>
  <c r="E155" i="80"/>
  <c r="G155" i="80"/>
  <c r="H155" i="80"/>
  <c r="N155" i="80"/>
  <c r="J155" i="80"/>
  <c r="O155" i="80"/>
  <c r="F155" i="80"/>
  <c r="M155" i="80"/>
  <c r="I155" i="80"/>
  <c r="A1907" i="47"/>
  <c r="D1714" i="50"/>
  <c r="D1769" i="50"/>
  <c r="A1962" i="47"/>
  <c r="D1377" i="50"/>
  <c r="A1570" i="47"/>
  <c r="D1803" i="50"/>
  <c r="A1996" i="47"/>
  <c r="A1465" i="47"/>
  <c r="D1272" i="50"/>
  <c r="A1460" i="47"/>
  <c r="D1267" i="50"/>
  <c r="A1521" i="47"/>
  <c r="D1328" i="50"/>
  <c r="D1436" i="50"/>
  <c r="A1629" i="47"/>
  <c r="A1278" i="47"/>
  <c r="D1085" i="50"/>
  <c r="D917" i="50"/>
  <c r="A1110" i="47"/>
  <c r="D2155" i="50"/>
  <c r="A2348" i="47"/>
  <c r="D2355" i="50"/>
  <c r="D1479" i="50"/>
  <c r="A1672" i="47"/>
  <c r="D1545" i="50"/>
  <c r="A1738" i="47"/>
  <c r="D1230" i="50"/>
  <c r="A1423" i="47"/>
  <c r="D1751" i="50"/>
  <c r="A1944" i="47"/>
  <c r="D1339" i="50"/>
  <c r="A1532" i="47"/>
  <c r="A2171" i="47"/>
  <c r="D1978" i="50"/>
  <c r="A2358" i="47"/>
  <c r="D2365" i="50"/>
  <c r="D2165" i="50"/>
  <c r="D1690" i="50"/>
  <c r="A1883" i="47"/>
  <c r="D1652" i="50"/>
  <c r="A1845" i="47"/>
  <c r="D1220" i="50"/>
  <c r="A1413" i="47"/>
  <c r="A1335" i="47"/>
  <c r="D1142" i="50"/>
  <c r="A1235" i="47"/>
  <c r="D1042" i="50"/>
  <c r="A1333" i="47"/>
  <c r="D1140" i="50"/>
  <c r="A1517" i="47"/>
  <c r="D1324" i="50"/>
  <c r="D1708" i="50"/>
  <c r="A2393" i="47"/>
  <c r="D2400" i="50"/>
  <c r="A1604" i="47"/>
  <c r="D1026" i="50"/>
  <c r="A1292" i="47"/>
  <c r="D1072" i="50"/>
  <c r="A1615" i="47"/>
  <c r="D1030" i="50"/>
  <c r="A1421" i="47"/>
  <c r="A1361" i="47"/>
  <c r="A1775" i="47"/>
  <c r="A1352" i="47"/>
  <c r="A1041" i="47"/>
  <c r="D826" i="50"/>
  <c r="D810" i="50"/>
  <c r="A1862" i="47"/>
  <c r="D2027" i="50"/>
  <c r="D1236" i="50"/>
  <c r="H174" i="80"/>
  <c r="N174" i="80"/>
  <c r="F174" i="80"/>
  <c r="M174" i="80"/>
  <c r="I174" i="80"/>
  <c r="E174" i="80"/>
  <c r="D165" i="80"/>
  <c r="L165" i="80"/>
  <c r="I165" i="80"/>
  <c r="A1825" i="47"/>
  <c r="D1715" i="50"/>
  <c r="A1698" i="47"/>
  <c r="A1888" i="47"/>
  <c r="D1452" i="50"/>
  <c r="D1514" i="50"/>
  <c r="D1603" i="50"/>
  <c r="D1305" i="50"/>
  <c r="A1439" i="47"/>
  <c r="A1674" i="47"/>
  <c r="D1052" i="50"/>
  <c r="A1891" i="47"/>
  <c r="A1369" i="47"/>
  <c r="D1067" i="50"/>
  <c r="A1212" i="47"/>
  <c r="D1124" i="50"/>
  <c r="D842" i="50"/>
  <c r="D1020" i="50"/>
  <c r="A1125" i="47"/>
  <c r="A1467" i="47"/>
  <c r="A1218" i="47"/>
  <c r="A2128" i="47"/>
  <c r="A1164" i="47"/>
  <c r="D717" i="50"/>
  <c r="D928" i="50"/>
  <c r="D2002" i="50"/>
  <c r="D630" i="50"/>
  <c r="D682" i="50"/>
  <c r="J174" i="80"/>
  <c r="O174" i="80"/>
  <c r="A859" i="47"/>
  <c r="J145" i="80"/>
  <c r="O145" i="80"/>
  <c r="K145" i="80"/>
  <c r="K150" i="80"/>
  <c r="D150" i="80"/>
  <c r="L150" i="80"/>
  <c r="E150" i="80"/>
  <c r="G150" i="80"/>
  <c r="G44" i="80"/>
  <c r="D44" i="80"/>
  <c r="L44" i="80"/>
  <c r="H44" i="80"/>
  <c r="N44" i="80"/>
  <c r="A1619" i="47"/>
  <c r="D1226" i="50"/>
  <c r="D1290" i="50"/>
  <c r="A1275" i="47"/>
  <c r="D1351" i="50"/>
  <c r="D1369" i="50"/>
  <c r="A1934" i="47"/>
  <c r="D959" i="50"/>
  <c r="D847" i="50"/>
  <c r="A1027" i="47"/>
  <c r="A1801" i="47"/>
  <c r="D867" i="50"/>
  <c r="D1341" i="50"/>
  <c r="J129" i="80"/>
  <c r="O129" i="80"/>
  <c r="I129" i="80"/>
  <c r="F129" i="80"/>
  <c r="M129" i="80"/>
  <c r="K194" i="80"/>
  <c r="G194" i="80"/>
  <c r="E96" i="80"/>
  <c r="K96" i="80"/>
  <c r="F96" i="80"/>
  <c r="M96" i="80"/>
  <c r="K159" i="80"/>
  <c r="F159" i="80"/>
  <c r="M159" i="80"/>
  <c r="A1798" i="47"/>
  <c r="D1605" i="50"/>
  <c r="A2054" i="47"/>
  <c r="D1861" i="50"/>
  <c r="A1699" i="47"/>
  <c r="D1506" i="50"/>
  <c r="D1024" i="50"/>
  <c r="A1217" i="47"/>
  <c r="D1093" i="50"/>
  <c r="A1286" i="47"/>
  <c r="D1450" i="50"/>
  <c r="A1643" i="47"/>
  <c r="A1987" i="47"/>
  <c r="D1794" i="50"/>
  <c r="D1516" i="50"/>
  <c r="A1709" i="47"/>
  <c r="A1924" i="47"/>
  <c r="D1731" i="50"/>
  <c r="A1634" i="47"/>
  <c r="D1441" i="50"/>
  <c r="D954" i="50"/>
  <c r="A1147" i="47"/>
  <c r="D1175" i="50"/>
  <c r="A1368" i="47"/>
  <c r="D1073" i="50"/>
  <c r="A1266" i="47"/>
  <c r="D1379" i="50"/>
  <c r="A1572" i="47"/>
  <c r="D833" i="50"/>
  <c r="A1026" i="47"/>
  <c r="A2268" i="47"/>
  <c r="D2275" i="50"/>
  <c r="D2075" i="50"/>
  <c r="D1552" i="50"/>
  <c r="A1745" i="47"/>
  <c r="D1416" i="50"/>
  <c r="A1609" i="47"/>
  <c r="A1311" i="47"/>
  <c r="D1118" i="50"/>
  <c r="D1303" i="50"/>
  <c r="A1496" i="47"/>
  <c r="D877" i="50"/>
  <c r="A1070" i="47"/>
  <c r="F98" i="80"/>
  <c r="M98" i="80"/>
  <c r="I98" i="80"/>
  <c r="A2363" i="47"/>
  <c r="D2370" i="50"/>
  <c r="D2170" i="50"/>
  <c r="D1287" i="50"/>
  <c r="A1480" i="47"/>
  <c r="A1632" i="47"/>
  <c r="D1439" i="50"/>
  <c r="D1094" i="50"/>
  <c r="A1287" i="47"/>
  <c r="A1055" i="47"/>
  <c r="D862" i="50"/>
  <c r="A1977" i="47"/>
  <c r="D1316" i="50"/>
  <c r="D1352" i="50"/>
  <c r="D1661" i="50"/>
  <c r="A1628" i="47"/>
  <c r="D1306" i="50"/>
  <c r="D673" i="50"/>
  <c r="D775" i="50"/>
  <c r="A846" i="47"/>
  <c r="D653" i="50"/>
  <c r="A1336" i="47"/>
  <c r="D1143" i="50"/>
  <c r="D838" i="50"/>
  <c r="A1031" i="47"/>
  <c r="A1951" i="47"/>
  <c r="D1758" i="50"/>
  <c r="A737" i="47"/>
  <c r="D544" i="50"/>
  <c r="D980" i="50"/>
  <c r="A1173" i="47"/>
  <c r="A861" i="47"/>
  <c r="D668" i="50"/>
  <c r="A2064" i="47"/>
  <c r="D1531" i="50"/>
  <c r="D1405" i="50"/>
  <c r="D1216" i="50"/>
  <c r="D1087" i="50"/>
  <c r="A1382" i="47"/>
  <c r="A1006" i="47"/>
  <c r="D873" i="50"/>
  <c r="A1186" i="47"/>
  <c r="D893" i="50"/>
  <c r="A1367" i="47"/>
  <c r="A1253" i="47"/>
  <c r="D693" i="50"/>
  <c r="A1279" i="47"/>
  <c r="A1385" i="47"/>
  <c r="D518" i="50"/>
  <c r="D1333" i="50"/>
  <c r="A1526" i="47"/>
  <c r="D1250" i="50"/>
  <c r="A1174" i="47"/>
  <c r="D981" i="50"/>
  <c r="D780" i="50"/>
  <c r="D1209" i="50"/>
  <c r="A1402" i="47"/>
  <c r="A1714" i="47"/>
  <c r="D918" i="50"/>
  <c r="D871" i="50"/>
  <c r="A2063" i="47"/>
  <c r="D1106" i="50"/>
  <c r="A2082" i="47"/>
  <c r="A1442" i="47"/>
  <c r="D703" i="50"/>
  <c r="A852" i="47"/>
  <c r="A794" i="47"/>
  <c r="A644" i="47"/>
  <c r="A741" i="47"/>
  <c r="A1113" i="47"/>
  <c r="D992" i="50"/>
  <c r="D839" i="50"/>
  <c r="D1558" i="50"/>
  <c r="A1780" i="47"/>
  <c r="D1587" i="50"/>
  <c r="D1999" i="50"/>
  <c r="A2192" i="47"/>
  <c r="A1553" i="47"/>
  <c r="D1360" i="50"/>
  <c r="D1130" i="50"/>
  <c r="A1323" i="47"/>
  <c r="D1017" i="50"/>
  <c r="A1210" i="47"/>
  <c r="D991" i="50"/>
  <c r="A1184" i="47"/>
  <c r="D1123" i="50"/>
  <c r="A1316" i="47"/>
  <c r="D444" i="50"/>
  <c r="A637" i="47"/>
  <c r="K29" i="80"/>
  <c r="G8" i="80"/>
  <c r="G17" i="80"/>
  <c r="E29" i="80"/>
  <c r="H24" i="80"/>
  <c r="N24" i="80"/>
  <c r="K23" i="80"/>
  <c r="F23" i="80"/>
  <c r="M23" i="80"/>
  <c r="F20" i="80"/>
  <c r="M20" i="80"/>
  <c r="G18" i="80"/>
  <c r="K18" i="80"/>
  <c r="E26" i="80"/>
  <c r="K14" i="80"/>
  <c r="K13" i="80"/>
  <c r="K7" i="80"/>
  <c r="D21" i="80"/>
  <c r="L21" i="80"/>
  <c r="J26" i="80"/>
  <c r="O26" i="80"/>
  <c r="J16" i="80"/>
  <c r="O16" i="80"/>
  <c r="J17" i="80"/>
  <c r="O17" i="80"/>
  <c r="K12" i="80"/>
  <c r="F26" i="80"/>
  <c r="M26" i="80"/>
  <c r="G28" i="80"/>
  <c r="F28" i="80"/>
  <c r="M28" i="80"/>
  <c r="G15" i="80"/>
  <c r="D883" i="50"/>
  <c r="A1076" i="47"/>
  <c r="A956" i="47"/>
  <c r="E24" i="80"/>
  <c r="K8" i="80"/>
  <c r="F16" i="80"/>
  <c r="M16" i="80"/>
  <c r="F10" i="80"/>
  <c r="M10" i="80"/>
  <c r="D526" i="50"/>
  <c r="A719" i="47"/>
  <c r="D743" i="50"/>
  <c r="E42" i="80"/>
  <c r="D42" i="80"/>
  <c r="L42" i="80"/>
  <c r="D43" i="50"/>
  <c r="C246" i="79"/>
  <c r="A246" i="79"/>
  <c r="A413" i="79"/>
  <c r="I24" i="80"/>
  <c r="F18" i="80"/>
  <c r="M18" i="80"/>
  <c r="G13" i="80"/>
  <c r="K20" i="80"/>
  <c r="F17" i="80"/>
  <c r="M17" i="80"/>
  <c r="J25" i="80"/>
  <c r="O25" i="80"/>
  <c r="K16" i="80"/>
  <c r="G11" i="80"/>
  <c r="K19" i="80"/>
  <c r="D937" i="50"/>
  <c r="A1130" i="47"/>
  <c r="A805" i="47"/>
  <c r="D612" i="50"/>
  <c r="D556" i="50"/>
  <c r="A749" i="47"/>
  <c r="D986" i="50"/>
  <c r="A1179" i="47"/>
  <c r="G7" i="80"/>
  <c r="I8" i="80"/>
  <c r="E14" i="80"/>
  <c r="D26" i="80"/>
  <c r="L26" i="80"/>
  <c r="G24" i="80"/>
  <c r="D15" i="80"/>
  <c r="L15" i="80"/>
  <c r="I19" i="80"/>
  <c r="D17" i="80"/>
  <c r="L17" i="80"/>
  <c r="J28" i="80"/>
  <c r="O28" i="80"/>
  <c r="H9" i="80"/>
  <c r="N9" i="80"/>
  <c r="H10" i="80"/>
  <c r="N10" i="80"/>
  <c r="E25" i="80"/>
  <c r="L25" i="80"/>
  <c r="K24" i="80"/>
  <c r="I10" i="80"/>
  <c r="D24" i="80"/>
  <c r="L24" i="80"/>
  <c r="I28" i="80"/>
  <c r="I23" i="80"/>
  <c r="E16" i="80"/>
  <c r="E21" i="80"/>
  <c r="E23" i="80"/>
  <c r="D8" i="80"/>
  <c r="L8" i="80"/>
  <c r="J14" i="80"/>
  <c r="O14" i="80"/>
  <c r="J29" i="80"/>
  <c r="O29" i="80"/>
  <c r="I27" i="80"/>
  <c r="A1608" i="47"/>
  <c r="A1600" i="47"/>
  <c r="D1407" i="50"/>
  <c r="G19" i="80"/>
  <c r="F13" i="80"/>
  <c r="M13" i="80"/>
  <c r="D23" i="80"/>
  <c r="L23" i="80"/>
  <c r="E7" i="80"/>
  <c r="K246" i="79"/>
  <c r="A695" i="47"/>
  <c r="D502" i="50"/>
  <c r="J27" i="80"/>
  <c r="O27" i="80"/>
  <c r="J22" i="80"/>
  <c r="O22" i="80"/>
  <c r="H22" i="80"/>
  <c r="N22" i="80"/>
  <c r="E8" i="80"/>
  <c r="J23" i="80"/>
  <c r="O23" i="80"/>
  <c r="F15" i="80"/>
  <c r="M15" i="80"/>
  <c r="J10" i="80"/>
  <c r="O10" i="80"/>
  <c r="E27" i="80"/>
  <c r="F27" i="80"/>
  <c r="M27" i="80"/>
  <c r="I22" i="80"/>
  <c r="I15" i="80"/>
  <c r="H20" i="80"/>
  <c r="N20" i="80"/>
  <c r="H23" i="80"/>
  <c r="N23" i="80"/>
  <c r="H15" i="80"/>
  <c r="N15" i="80"/>
  <c r="F8" i="80"/>
  <c r="M8" i="80"/>
  <c r="D40" i="50"/>
  <c r="C247" i="79"/>
  <c r="K247" i="79"/>
  <c r="T247" i="79"/>
  <c r="B46" i="79"/>
  <c r="D44" i="50"/>
  <c r="D658" i="50"/>
  <c r="A851" i="47"/>
  <c r="D804" i="50"/>
  <c r="A997" i="47"/>
  <c r="D753" i="50"/>
  <c r="A946" i="47"/>
  <c r="D696" i="50"/>
  <c r="A889" i="47"/>
  <c r="A765" i="47"/>
  <c r="D572" i="50"/>
  <c r="J83" i="80"/>
  <c r="O83" i="80"/>
  <c r="K83" i="80"/>
  <c r="G83" i="80"/>
  <c r="J46" i="80"/>
  <c r="O46" i="80"/>
  <c r="K46" i="80"/>
  <c r="H46" i="80"/>
  <c r="N46" i="80"/>
  <c r="G108" i="80"/>
  <c r="H108" i="80"/>
  <c r="N108" i="80"/>
  <c r="D32" i="80"/>
  <c r="L32" i="80"/>
  <c r="H32" i="80"/>
  <c r="N32" i="80"/>
  <c r="F32" i="80"/>
  <c r="M32" i="80"/>
  <c r="E72" i="80"/>
  <c r="D72" i="80"/>
  <c r="L72" i="80"/>
  <c r="G72" i="80"/>
  <c r="I124" i="80"/>
  <c r="J124" i="80"/>
  <c r="O124" i="80"/>
  <c r="H158" i="80"/>
  <c r="N158" i="80"/>
  <c r="F158" i="80"/>
  <c r="M158" i="80"/>
  <c r="I55" i="80"/>
  <c r="K55" i="80"/>
  <c r="J55" i="80"/>
  <c r="O55" i="80"/>
  <c r="H55" i="80"/>
  <c r="N55" i="80"/>
  <c r="G144" i="80"/>
  <c r="K144" i="80"/>
  <c r="F167" i="80"/>
  <c r="M167" i="80"/>
  <c r="E167" i="80"/>
  <c r="H160" i="80"/>
  <c r="N160" i="80"/>
  <c r="J160" i="80"/>
  <c r="O160" i="80"/>
  <c r="G160" i="80"/>
  <c r="D105" i="80"/>
  <c r="L105" i="80"/>
  <c r="J105" i="80"/>
  <c r="O105" i="80"/>
  <c r="D177" i="80"/>
  <c r="L177" i="80"/>
  <c r="F177" i="80"/>
  <c r="M177" i="80"/>
  <c r="E177" i="80"/>
  <c r="I111" i="80"/>
  <c r="H111" i="80"/>
  <c r="N111" i="80"/>
  <c r="G100" i="80"/>
  <c r="H100" i="80"/>
  <c r="N100" i="80"/>
  <c r="J100" i="80"/>
  <c r="O100" i="80"/>
  <c r="E84" i="80"/>
  <c r="I84" i="80"/>
  <c r="K30" i="80"/>
  <c r="F30" i="80"/>
  <c r="M30" i="80"/>
  <c r="E146" i="80"/>
  <c r="F146" i="80"/>
  <c r="M146" i="80"/>
  <c r="I54" i="80"/>
  <c r="E54" i="80"/>
  <c r="K54" i="80"/>
  <c r="G54" i="80"/>
  <c r="D47" i="80"/>
  <c r="L47" i="80"/>
  <c r="F47" i="80"/>
  <c r="M47" i="80"/>
  <c r="K47" i="80"/>
  <c r="E131" i="80"/>
  <c r="H131" i="80"/>
  <c r="N131" i="80"/>
  <c r="E152" i="80"/>
  <c r="F152" i="80"/>
  <c r="M152" i="80"/>
  <c r="K152" i="80"/>
  <c r="I104" i="80"/>
  <c r="E104" i="80"/>
  <c r="A740" i="47"/>
  <c r="D547" i="50"/>
  <c r="D478" i="50"/>
  <c r="A671" i="47"/>
  <c r="A918" i="47"/>
  <c r="D725" i="50"/>
  <c r="D640" i="50"/>
  <c r="A833" i="47"/>
  <c r="A824" i="47"/>
  <c r="D631" i="50"/>
  <c r="A1160" i="47"/>
  <c r="D967" i="50"/>
  <c r="D534" i="50"/>
  <c r="A727" i="47"/>
  <c r="A715" i="47"/>
  <c r="D522" i="50"/>
  <c r="A1057" i="47"/>
  <c r="D864" i="50"/>
  <c r="D566" i="50"/>
  <c r="A759" i="47"/>
  <c r="A722" i="47"/>
  <c r="D529" i="50"/>
  <c r="A684" i="47"/>
  <c r="D491" i="50"/>
  <c r="D388" i="50"/>
  <c r="A581" i="47"/>
  <c r="D656" i="50"/>
  <c r="A754" i="47"/>
  <c r="A614" i="47"/>
  <c r="A766" i="47"/>
  <c r="A905" i="47"/>
  <c r="A493" i="47"/>
  <c r="A685" i="47"/>
  <c r="A481" i="47"/>
  <c r="A550" i="47"/>
  <c r="A494" i="47"/>
  <c r="A647" i="47"/>
  <c r="A543" i="47"/>
  <c r="A490" i="47"/>
  <c r="A591" i="47"/>
  <c r="D371" i="50"/>
  <c r="D315" i="50"/>
  <c r="D304" i="50"/>
  <c r="A497" i="47"/>
  <c r="D290" i="50"/>
  <c r="A469" i="47"/>
  <c r="A731" i="47"/>
  <c r="A856" i="47"/>
  <c r="A788" i="47"/>
  <c r="A650" i="47"/>
  <c r="A599" i="47"/>
  <c r="A506" i="47"/>
  <c r="D329" i="50"/>
  <c r="A578" i="47"/>
  <c r="A776" i="47"/>
  <c r="A590" i="47"/>
  <c r="D366" i="50"/>
  <c r="D284" i="50"/>
  <c r="D439" i="50"/>
  <c r="A407" i="47"/>
  <c r="D440" i="50"/>
  <c r="A729" i="47"/>
  <c r="A557" i="47"/>
  <c r="A502" i="47"/>
  <c r="A416" i="47"/>
  <c r="A677" i="47"/>
  <c r="A700" i="47"/>
  <c r="A539" i="47"/>
  <c r="A542" i="47"/>
  <c r="A520" i="47"/>
  <c r="D362" i="50"/>
  <c r="D211" i="50"/>
  <c r="A742" i="47"/>
  <c r="D549" i="50"/>
  <c r="A988" i="47"/>
  <c r="D795" i="50"/>
  <c r="A1024" i="47"/>
  <c r="D831" i="50"/>
  <c r="A1118" i="47"/>
  <c r="D925" i="50"/>
  <c r="A1146" i="47"/>
  <c r="D953" i="50"/>
  <c r="D812" i="50"/>
  <c r="A1005" i="47"/>
  <c r="D546" i="50"/>
  <c r="A739" i="47"/>
  <c r="A702" i="47"/>
  <c r="D509" i="50"/>
  <c r="A790" i="47"/>
  <c r="D597" i="50"/>
  <c r="A1056" i="47"/>
  <c r="D863" i="50"/>
  <c r="A791" i="47"/>
  <c r="D598" i="50"/>
  <c r="A694" i="47"/>
  <c r="D501" i="50"/>
  <c r="D500" i="50"/>
  <c r="A693" i="47"/>
  <c r="D761" i="50"/>
  <c r="A954" i="47"/>
  <c r="D766" i="50"/>
  <c r="A959" i="47"/>
  <c r="A1033" i="47"/>
  <c r="D840" i="50"/>
  <c r="A871" i="47"/>
  <c r="D678" i="50"/>
  <c r="A965" i="47"/>
  <c r="D772" i="50"/>
  <c r="D1607" i="50"/>
  <c r="A1800" i="47"/>
  <c r="A949" i="47"/>
  <c r="D756" i="50"/>
  <c r="D1137" i="50"/>
  <c r="A1330" i="47"/>
  <c r="C413" i="79"/>
  <c r="C9" i="79"/>
  <c r="D19" i="77"/>
  <c r="K19" i="77"/>
  <c r="D1083" i="50"/>
  <c r="A1276" i="47"/>
  <c r="D1560" i="50"/>
  <c r="A1753" i="47"/>
  <c r="D1787" i="50"/>
  <c r="A1980" i="47"/>
  <c r="D1120" i="50"/>
  <c r="A1313" i="47"/>
  <c r="D859" i="50"/>
  <c r="A1052" i="47"/>
  <c r="A1914" i="47"/>
  <c r="D1721" i="50"/>
  <c r="D1193" i="50"/>
  <c r="A1386" i="47"/>
  <c r="A2264" i="47"/>
  <c r="D2271" i="50"/>
  <c r="D2071" i="50"/>
  <c r="A2151" i="47"/>
  <c r="D1958" i="50"/>
  <c r="D1343" i="50"/>
  <c r="A1536" i="47"/>
  <c r="A1255" i="47"/>
  <c r="D1062" i="50"/>
  <c r="D1639" i="50"/>
  <c r="A1832" i="47"/>
  <c r="D1318" i="50"/>
  <c r="A1511" i="47"/>
  <c r="A1226" i="47"/>
  <c r="D1033" i="50"/>
  <c r="A1466" i="47"/>
  <c r="D1273" i="50"/>
  <c r="D1154" i="50"/>
  <c r="A1347" i="47"/>
  <c r="A1486" i="47"/>
  <c r="D1293" i="50"/>
  <c r="D1626" i="50"/>
  <c r="A1819" i="47"/>
  <c r="D1474" i="50"/>
  <c r="A1667" i="47"/>
  <c r="A2091" i="47"/>
  <c r="D1898" i="50"/>
  <c r="D1895" i="50"/>
  <c r="A2088" i="47"/>
  <c r="D1869" i="50"/>
  <c r="A2062" i="47"/>
  <c r="D1359" i="50"/>
  <c r="A1552" i="47"/>
  <c r="D1420" i="50"/>
  <c r="A1613" i="47"/>
  <c r="A2083" i="47"/>
  <c r="D1890" i="50"/>
  <c r="A2144" i="47"/>
  <c r="D1951" i="50"/>
  <c r="A1938" i="47"/>
  <c r="D1745" i="50"/>
  <c r="A1770" i="47"/>
  <c r="D1577" i="50"/>
  <c r="D1647" i="50"/>
  <c r="A1840" i="47"/>
  <c r="A2301" i="47"/>
  <c r="D2308" i="50"/>
  <c r="D2108" i="50"/>
  <c r="A814" i="47"/>
  <c r="D621" i="50"/>
  <c r="D1064" i="50"/>
  <c r="A1257" i="47"/>
  <c r="A1051" i="47"/>
  <c r="D858" i="50"/>
  <c r="A607" i="47"/>
  <c r="D414" i="50"/>
  <c r="A706" i="47"/>
  <c r="D513" i="50"/>
  <c r="D504" i="50"/>
  <c r="A697" i="47"/>
  <c r="D707" i="50"/>
  <c r="A900" i="47"/>
  <c r="A757" i="47"/>
  <c r="D564" i="50"/>
  <c r="A976" i="47"/>
  <c r="D783" i="50"/>
  <c r="A799" i="47"/>
  <c r="D606" i="50"/>
  <c r="A931" i="47"/>
  <c r="D738" i="50"/>
  <c r="A690" i="47"/>
  <c r="D497" i="50"/>
  <c r="D557" i="50"/>
  <c r="A750" i="47"/>
  <c r="A1105" i="47"/>
  <c r="D912" i="50"/>
  <c r="D691" i="50"/>
  <c r="A884" i="47"/>
  <c r="A915" i="47"/>
  <c r="D722" i="50"/>
  <c r="A1360" i="47"/>
  <c r="D1167" i="50"/>
  <c r="A1089" i="47"/>
  <c r="D896" i="50"/>
  <c r="A1197" i="47"/>
  <c r="D1004" i="50"/>
  <c r="D702" i="50"/>
  <c r="A895" i="47"/>
  <c r="D1615" i="50"/>
  <c r="A1808" i="47"/>
  <c r="D726" i="50"/>
  <c r="A919" i="47"/>
  <c r="D644" i="50"/>
  <c r="A837" i="47"/>
  <c r="A1384" i="47"/>
  <c r="D1191" i="50"/>
  <c r="A1523" i="47"/>
  <c r="D1330" i="50"/>
  <c r="A2392" i="47"/>
  <c r="D2399" i="50"/>
  <c r="D2199" i="50"/>
  <c r="D748" i="50"/>
  <c r="A941" i="47"/>
  <c r="D2070" i="50"/>
  <c r="A2263" i="47"/>
  <c r="D2270" i="50"/>
  <c r="A1602" i="47"/>
  <c r="D1409" i="50"/>
  <c r="D1181" i="50"/>
  <c r="A1374" i="47"/>
  <c r="A1453" i="47"/>
  <c r="D1260" i="50"/>
  <c r="D1038" i="50"/>
  <c r="A1231" i="47"/>
  <c r="D1294" i="50"/>
  <c r="A1487" i="47"/>
  <c r="A1680" i="47"/>
  <c r="D1487" i="50"/>
  <c r="A1696" i="47"/>
  <c r="D1503" i="50"/>
  <c r="A1809" i="47"/>
  <c r="D1616" i="50"/>
  <c r="D1931" i="50"/>
  <c r="A2124" i="47"/>
  <c r="D1994" i="50"/>
  <c r="A2187" i="47"/>
  <c r="A1899" i="47"/>
  <c r="D1706" i="50"/>
  <c r="D1805" i="50"/>
  <c r="A1998" i="47"/>
  <c r="A1475" i="47"/>
  <c r="D1282" i="50"/>
  <c r="A1364" i="47"/>
  <c r="D1171" i="50"/>
  <c r="A1325" i="47"/>
  <c r="D1132" i="50"/>
  <c r="A1412" i="47"/>
  <c r="D1219" i="50"/>
  <c r="A1898" i="47"/>
  <c r="D1705" i="50"/>
  <c r="D1782" i="50"/>
  <c r="A1975" i="47"/>
  <c r="A1815" i="47"/>
  <c r="D1622" i="50"/>
  <c r="A1804" i="47"/>
  <c r="D1611" i="50"/>
  <c r="A1717" i="47"/>
  <c r="D1524" i="50"/>
  <c r="A1435" i="47"/>
  <c r="D1242" i="50"/>
  <c r="A2371" i="47"/>
  <c r="D2378" i="50"/>
  <c r="D2178" i="50"/>
  <c r="A1478" i="47"/>
  <c r="D1285" i="50"/>
  <c r="D1528" i="50"/>
  <c r="A1721" i="47"/>
  <c r="A1665" i="47"/>
  <c r="D1472" i="50"/>
  <c r="A2107" i="47"/>
  <c r="D1914" i="50"/>
  <c r="D423" i="50"/>
  <c r="A616" i="47"/>
  <c r="A847" i="47"/>
  <c r="D654" i="50"/>
  <c r="D692" i="50"/>
  <c r="A885" i="47"/>
  <c r="A922" i="47"/>
  <c r="D729" i="50"/>
  <c r="D747" i="50"/>
  <c r="A940" i="47"/>
  <c r="A720" i="47"/>
  <c r="D527" i="50"/>
  <c r="A877" i="47"/>
  <c r="D684" i="50"/>
  <c r="A929" i="47"/>
  <c r="D736" i="50"/>
  <c r="A778" i="47"/>
  <c r="D585" i="50"/>
  <c r="D657" i="50"/>
  <c r="A850" i="47"/>
  <c r="A669" i="47"/>
  <c r="D476" i="50"/>
  <c r="A743" i="47"/>
  <c r="D550" i="50"/>
  <c r="D488" i="50"/>
  <c r="A681" i="47"/>
  <c r="D773" i="50"/>
  <c r="A966" i="47"/>
  <c r="D588" i="50"/>
  <c r="A781" i="47"/>
  <c r="D734" i="50"/>
  <c r="A927" i="47"/>
  <c r="T246" i="79"/>
  <c r="B45" i="79"/>
  <c r="K413" i="79"/>
  <c r="D1186" i="50"/>
  <c r="A1379" i="47"/>
  <c r="A844" i="47"/>
  <c r="D651" i="50"/>
  <c r="D1449" i="50"/>
  <c r="A1642" i="47"/>
  <c r="D1392" i="50"/>
  <c r="A1585" i="47"/>
  <c r="D1374" i="50"/>
  <c r="A1567" i="47"/>
  <c r="A1206" i="47"/>
  <c r="D1013" i="50"/>
  <c r="D868" i="50"/>
  <c r="A1061" i="47"/>
  <c r="A937" i="47"/>
  <c r="D744" i="50"/>
  <c r="D853" i="50"/>
  <c r="A1046" i="47"/>
  <c r="A1828" i="47"/>
  <c r="D1635" i="50"/>
  <c r="A2177" i="47"/>
  <c r="D1984" i="50"/>
  <c r="A1772" i="47"/>
  <c r="D1579" i="50"/>
  <c r="D1375" i="50"/>
  <c r="A1568" i="47"/>
  <c r="A1909" i="47"/>
  <c r="D1716" i="50"/>
  <c r="A1843" i="47"/>
  <c r="D1650" i="50"/>
  <c r="D1224" i="50"/>
  <c r="A1417" i="47"/>
  <c r="A2001" i="47"/>
  <c r="D1808" i="50"/>
  <c r="D1941" i="50"/>
  <c r="A2134" i="47"/>
  <c r="A1059" i="47"/>
  <c r="D866" i="50"/>
  <c r="D2135" i="50"/>
  <c r="A2328" i="47"/>
  <c r="D2335" i="50"/>
  <c r="D1681" i="50"/>
  <c r="A1874" i="47"/>
  <c r="A1561" i="47"/>
  <c r="D1368" i="50"/>
  <c r="D1852" i="50"/>
  <c r="A2045" i="47"/>
  <c r="D1539" i="50"/>
  <c r="A1732" i="47"/>
  <c r="D1430" i="50"/>
  <c r="A1623" i="47"/>
  <c r="D1679" i="50"/>
  <c r="A1872" i="47"/>
  <c r="D1117" i="50"/>
  <c r="A1310" i="47"/>
  <c r="D1636" i="50"/>
  <c r="A1829" i="47"/>
  <c r="D2003" i="50"/>
  <c r="A2196" i="47"/>
  <c r="A2162" i="47"/>
  <c r="D1969" i="50"/>
  <c r="D1065" i="50"/>
  <c r="A1258" i="47"/>
  <c r="D963" i="50"/>
  <c r="A1156" i="47"/>
  <c r="A1516" i="47"/>
  <c r="D1323" i="50"/>
  <c r="A1410" i="47"/>
  <c r="D1217" i="50"/>
  <c r="A994" i="47"/>
  <c r="D801" i="50"/>
  <c r="A2282" i="47"/>
  <c r="D2289" i="50"/>
  <c r="D2089" i="50"/>
  <c r="A1726" i="47"/>
  <c r="D1533" i="50"/>
  <c r="A1479" i="47"/>
  <c r="D1286" i="50"/>
  <c r="A1582" i="47"/>
  <c r="D1389" i="50"/>
  <c r="A1373" i="47"/>
  <c r="D1180" i="50"/>
  <c r="A1270" i="47"/>
  <c r="D1077" i="50"/>
  <c r="D1752" i="50"/>
  <c r="A1945" i="47"/>
  <c r="A1834" i="47"/>
  <c r="D1641" i="50"/>
  <c r="A2254" i="47"/>
  <c r="D2261" i="50"/>
  <c r="D2061" i="50"/>
  <c r="A1227" i="47"/>
  <c r="D1034" i="50"/>
  <c r="A1418" i="47"/>
  <c r="D1225" i="50"/>
  <c r="A1569" i="47"/>
  <c r="D1376" i="50"/>
  <c r="A1639" i="47"/>
  <c r="D1446" i="50"/>
  <c r="D1832" i="50"/>
  <c r="A2025" i="47"/>
  <c r="D1048" i="50"/>
  <c r="A1241" i="47"/>
  <c r="A1621" i="47"/>
  <c r="D1428" i="50"/>
  <c r="A1492" i="47"/>
  <c r="D1299" i="50"/>
  <c r="D1340" i="50"/>
  <c r="A1533" i="47"/>
  <c r="D1342" i="50"/>
  <c r="A1535" i="47"/>
  <c r="A1660" i="47"/>
  <c r="D1467" i="50"/>
  <c r="A2308" i="47"/>
  <c r="D2315" i="50"/>
  <c r="D2115" i="50"/>
  <c r="D1410" i="50"/>
  <c r="A1603" i="47"/>
  <c r="D1542" i="50"/>
  <c r="A1735" i="47"/>
  <c r="D1248" i="50"/>
  <c r="A1441" i="47"/>
  <c r="D1836" i="50"/>
  <c r="A2029" i="47"/>
  <c r="D1879" i="50"/>
  <c r="A2072" i="47"/>
  <c r="D1739" i="50"/>
  <c r="A1932" i="47"/>
  <c r="D1499" i="50"/>
  <c r="A1692" i="47"/>
  <c r="A1839" i="47"/>
  <c r="D1646" i="50"/>
  <c r="A1573" i="47"/>
  <c r="D1380" i="50"/>
  <c r="D1486" i="50"/>
  <c r="A1679" i="47"/>
  <c r="A1610" i="47"/>
  <c r="D1417" i="50"/>
  <c r="A2362" i="47"/>
  <c r="D2369" i="50"/>
  <c r="D2169" i="50"/>
  <c r="A1803" i="47"/>
  <c r="D1610" i="50"/>
  <c r="D1540" i="50"/>
  <c r="A1733" i="47"/>
  <c r="A1860" i="47"/>
  <c r="D1667" i="50"/>
  <c r="A1821" i="47"/>
  <c r="D1628" i="50"/>
  <c r="D1576" i="50"/>
  <c r="A1769" i="47"/>
  <c r="A1427" i="47"/>
  <c r="D1234" i="50"/>
  <c r="A2034" i="47"/>
  <c r="D1841" i="50"/>
  <c r="D1277" i="50"/>
  <c r="A1470" i="47"/>
  <c r="D1589" i="50"/>
  <c r="A1782" i="47"/>
  <c r="D1733" i="50"/>
  <c r="A1926" i="47"/>
  <c r="D1001" i="50"/>
  <c r="A1194" i="47"/>
  <c r="D1523" i="50"/>
  <c r="A1716" i="47"/>
  <c r="D1066" i="50"/>
  <c r="A1259" i="47"/>
  <c r="A2201" i="47"/>
  <c r="D2008" i="50"/>
  <c r="D1850" i="50"/>
  <c r="A2043" i="47"/>
  <c r="D2184" i="50"/>
  <c r="A2377" i="47"/>
  <c r="D2384" i="50"/>
  <c r="A943" i="47"/>
  <c r="D750" i="50"/>
  <c r="D936" i="50"/>
  <c r="A1129" i="47"/>
  <c r="D727" i="50"/>
  <c r="A920" i="47"/>
  <c r="D929" i="50"/>
  <c r="A1122" i="47"/>
  <c r="A1047" i="47"/>
  <c r="D854" i="50"/>
  <c r="D2114" i="50"/>
  <c r="A2307" i="47"/>
  <c r="D2314" i="50"/>
  <c r="A1917" i="47"/>
  <c r="D1724" i="50"/>
  <c r="D1822" i="50"/>
  <c r="A2015" i="47"/>
  <c r="A2098" i="47"/>
  <c r="D1905" i="50"/>
  <c r="A1525" i="47"/>
  <c r="D1332" i="50"/>
  <c r="D1482" i="50"/>
  <c r="A1675" i="47"/>
  <c r="D1906" i="50"/>
  <c r="A2099" i="47"/>
  <c r="D1703" i="50"/>
  <c r="A1896" i="47"/>
  <c r="D1460" i="50"/>
  <c r="A1653" i="47"/>
  <c r="D1609" i="50"/>
  <c r="A1802" i="47"/>
  <c r="D1530" i="50"/>
  <c r="A1723" i="47"/>
  <c r="A1397" i="47"/>
  <c r="D1204" i="50"/>
  <c r="A1560" i="47"/>
  <c r="D1367" i="50"/>
  <c r="D938" i="50"/>
  <c r="A1131" i="47"/>
  <c r="D983" i="50"/>
  <c r="A1176" i="47"/>
  <c r="D713" i="50"/>
  <c r="A906" i="47"/>
  <c r="A1251" i="47"/>
  <c r="D1058" i="50"/>
  <c r="D821" i="50"/>
  <c r="A1014" i="47"/>
  <c r="A2138" i="47"/>
  <c r="D1945" i="50"/>
  <c r="D2090" i="50"/>
  <c r="A2283" i="47"/>
  <c r="D2290" i="50"/>
  <c r="A1686" i="47"/>
  <c r="D1493" i="50"/>
  <c r="D1473" i="50"/>
  <c r="A1666" i="47"/>
  <c r="A1455" i="47"/>
  <c r="D1262" i="50"/>
  <c r="D2158" i="50"/>
  <c r="A2351" i="47"/>
  <c r="D2358" i="50"/>
  <c r="A1154" i="47"/>
  <c r="D961" i="50"/>
  <c r="A1205" i="47"/>
  <c r="D1012" i="50"/>
  <c r="T413" i="79"/>
  <c r="C7" i="79"/>
  <c r="D24" i="77"/>
  <c r="K24" i="77"/>
  <c r="D788" i="50"/>
  <c r="A981" i="47"/>
  <c r="D688" i="50"/>
  <c r="A881" i="47"/>
  <c r="A1140" i="47"/>
  <c r="D947" i="50"/>
  <c r="D892" i="50"/>
  <c r="A1085" i="47"/>
  <c r="A816" i="47"/>
  <c r="D623" i="50"/>
  <c r="D1982" i="50"/>
  <c r="A2175" i="47"/>
  <c r="D2005" i="50"/>
  <c r="A2198" i="47"/>
  <c r="D2194" i="50"/>
  <c r="A2387" i="47"/>
  <c r="D2394" i="50"/>
  <c r="A1431" i="47"/>
  <c r="D1238" i="50"/>
  <c r="A1574" i="47"/>
  <c r="D1381" i="50"/>
  <c r="A1119" i="47"/>
  <c r="D926" i="50"/>
  <c r="D902" i="50"/>
  <c r="A1095" i="47"/>
  <c r="A897" i="47"/>
  <c r="D704" i="50"/>
  <c r="D1264" i="50"/>
  <c r="A1457" i="47"/>
  <c r="D1620" i="50"/>
  <c r="A1813" i="47"/>
  <c r="A2262" i="47"/>
  <c r="D2269" i="50"/>
  <c r="D2069" i="50"/>
  <c r="D1826" i="50"/>
  <c r="A2019" i="47"/>
  <c r="D1354" i="50"/>
  <c r="A1547" i="47"/>
  <c r="A2032" i="47"/>
  <c r="D1839" i="50"/>
  <c r="D1543" i="50"/>
  <c r="A1736" i="47"/>
  <c r="D1320" i="50"/>
  <c r="A1513" i="47"/>
  <c r="D1760" i="50"/>
  <c r="A1953" i="47"/>
  <c r="K29" i="77"/>
  <c r="D956" i="50"/>
  <c r="A1149" i="47"/>
  <c r="A1165" i="47"/>
  <c r="D972" i="50"/>
  <c r="D1040" i="50"/>
  <c r="A1233" i="47"/>
  <c r="D701" i="50"/>
  <c r="A894" i="47"/>
  <c r="A1256" i="47"/>
  <c r="D1063" i="50"/>
  <c r="D709" i="50"/>
  <c r="A902" i="47"/>
  <c r="D1125" i="50"/>
  <c r="A1318" i="47"/>
  <c r="D995" i="50"/>
  <c r="A1188" i="47"/>
  <c r="A1356" i="47"/>
  <c r="D1163" i="50"/>
  <c r="D2141" i="50"/>
  <c r="A2334" i="47"/>
  <c r="D2341" i="50"/>
  <c r="D1424" i="50"/>
  <c r="A1617" i="47"/>
  <c r="A1785" i="47"/>
  <c r="D1592" i="50"/>
  <c r="D1568" i="50"/>
  <c r="A1761" i="47"/>
  <c r="A2109" i="47"/>
  <c r="D1916" i="50"/>
  <c r="D1779" i="50"/>
  <c r="A1972" i="47"/>
  <c r="D1835" i="50"/>
  <c r="A2028" i="47"/>
  <c r="A1137" i="47"/>
  <c r="D944" i="50"/>
  <c r="D1213" i="50"/>
  <c r="A1406" i="47"/>
  <c r="D851" i="50"/>
  <c r="A1044" i="47"/>
  <c r="D676" i="50"/>
  <c r="A869" i="47"/>
  <c r="D785" i="50"/>
  <c r="A978" i="47"/>
  <c r="A1077" i="47"/>
  <c r="D884" i="50"/>
  <c r="A1865" i="47"/>
  <c r="D1672" i="50"/>
  <c r="A1678" i="47"/>
  <c r="D1485" i="50"/>
  <c r="A1635" i="47"/>
  <c r="D1442" i="50"/>
  <c r="A2004" i="47"/>
  <c r="D1811" i="50"/>
  <c r="D1419" i="50"/>
  <c r="A1612" i="47"/>
  <c r="A1564" i="47"/>
  <c r="D1371" i="50"/>
  <c r="D1816" i="50"/>
  <c r="A2009" i="47"/>
  <c r="A1880" i="47"/>
  <c r="D1687" i="50"/>
  <c r="A1584" i="47"/>
  <c r="D1391" i="50"/>
  <c r="A1289" i="47"/>
  <c r="D1096" i="50"/>
  <c r="A1115" i="47"/>
  <c r="D922" i="50"/>
  <c r="A1305" i="47"/>
  <c r="D1112" i="50"/>
  <c r="A890" i="47"/>
  <c r="D697" i="50"/>
  <c r="A999" i="47"/>
  <c r="D806" i="50"/>
  <c r="A957" i="47"/>
  <c r="D764" i="50"/>
  <c r="A807" i="47"/>
  <c r="D614" i="50"/>
  <c r="A1970" i="47"/>
  <c r="D1777" i="50"/>
  <c r="D2151" i="50"/>
  <c r="A2344" i="47"/>
  <c r="D2351" i="50"/>
  <c r="D2098" i="50"/>
  <c r="A2291" i="47"/>
  <c r="D2298" i="50"/>
  <c r="D1233" i="50"/>
  <c r="A1426" i="47"/>
  <c r="A2114" i="47"/>
  <c r="D1921" i="50"/>
  <c r="A1530" i="47"/>
  <c r="D1337" i="50"/>
  <c r="A2000" i="47"/>
  <c r="D1807" i="50"/>
  <c r="D966" i="50"/>
  <c r="A1159" i="47"/>
  <c r="D700" i="50"/>
  <c r="A893" i="47"/>
  <c r="D746" i="50"/>
  <c r="A939" i="47"/>
  <c r="D1952" i="50"/>
  <c r="A2145" i="47"/>
  <c r="A1618" i="47"/>
  <c r="D1425" i="50"/>
  <c r="A2225" i="47"/>
  <c r="D2232" i="50"/>
  <c r="D2032" i="50"/>
  <c r="A1458" i="47"/>
  <c r="D1265" i="50"/>
  <c r="D2203" i="50"/>
  <c r="A2396" i="47"/>
  <c r="D2403" i="50"/>
  <c r="D1317" i="50"/>
  <c r="A1510" i="47"/>
  <c r="D1630" i="50"/>
  <c r="A1823" i="47"/>
  <c r="D2052" i="50"/>
  <c r="A2245" i="47"/>
  <c r="D2252" i="50"/>
  <c r="A2074" i="47"/>
  <c r="D1881" i="50"/>
  <c r="A1768" i="47"/>
  <c r="D1575" i="50"/>
  <c r="A1246" i="47"/>
  <c r="D1053" i="50"/>
  <c r="A1261" i="47"/>
  <c r="D1068" i="50"/>
  <c r="A1767" i="47"/>
  <c r="D1574" i="50"/>
  <c r="D1649" i="50"/>
  <c r="A1842" i="47"/>
  <c r="D1386" i="50"/>
  <c r="A1579" i="47"/>
  <c r="A1127" i="47"/>
  <c r="D934" i="50"/>
  <c r="A1166" i="47"/>
  <c r="D973" i="50"/>
  <c r="A1050" i="47"/>
  <c r="D857" i="50"/>
  <c r="A1921" i="47"/>
  <c r="D1728" i="50"/>
  <c r="A2324" i="47"/>
  <c r="D2331" i="50"/>
  <c r="D2131" i="50"/>
  <c r="D1494" i="50"/>
  <c r="A1687" i="47"/>
  <c r="A1141" i="47"/>
  <c r="D948" i="50"/>
  <c r="A1037" i="47"/>
  <c r="D844" i="50"/>
  <c r="D1815" i="50"/>
  <c r="A2008" i="47"/>
  <c r="D891" i="50"/>
  <c r="A1084" i="47"/>
  <c r="D757" i="50"/>
  <c r="A950" i="47"/>
  <c r="A1100" i="47"/>
  <c r="D907" i="50"/>
  <c r="D1847" i="50"/>
  <c r="A2040" i="47"/>
  <c r="D1559" i="50"/>
  <c r="A1752" i="47"/>
  <c r="D2095" i="50"/>
  <c r="A2288" i="47"/>
  <c r="D2295" i="50"/>
  <c r="A1867" i="47"/>
  <c r="D1674" i="50"/>
  <c r="A1711" i="47"/>
  <c r="D1518" i="50"/>
  <c r="D1393" i="50"/>
  <c r="A1586" i="47"/>
  <c r="D1059" i="50"/>
  <c r="A1252" i="47"/>
  <c r="D1987" i="50"/>
  <c r="A2180" i="47"/>
  <c r="D1283" i="50"/>
  <c r="A1476" i="47"/>
  <c r="A1071" i="47"/>
  <c r="D878" i="50"/>
  <c r="A991" i="47"/>
  <c r="D798" i="50"/>
  <c r="A990" i="47"/>
  <c r="D797" i="50"/>
  <c r="A1346" i="47"/>
  <c r="D1153" i="50"/>
  <c r="D1031" i="50"/>
  <c r="A1224" i="47"/>
  <c r="A942" i="47"/>
  <c r="D749" i="50"/>
  <c r="A1142" i="47"/>
  <c r="D949" i="50"/>
  <c r="D1353" i="50"/>
  <c r="A1546" i="47"/>
  <c r="A1191" i="47"/>
  <c r="D998" i="50"/>
  <c r="A1424" i="47"/>
  <c r="D1231" i="50"/>
  <c r="D2187" i="50"/>
  <c r="A2380" i="47"/>
  <c r="D2387" i="50"/>
  <c r="D1593" i="50"/>
  <c r="A1786" i="47"/>
  <c r="A1952" i="47"/>
  <c r="D1759" i="50"/>
  <c r="D997" i="50"/>
  <c r="A1190" i="47"/>
  <c r="A1271" i="47"/>
  <c r="D1078" i="50"/>
  <c r="A2067" i="47"/>
  <c r="D1874" i="50"/>
  <c r="A1300" i="47"/>
  <c r="D1107" i="50"/>
  <c r="A1237" i="47"/>
  <c r="D1044" i="50"/>
  <c r="D1928" i="50"/>
  <c r="A2121" i="47"/>
  <c r="A1366" i="47"/>
  <c r="D1173" i="50"/>
  <c r="D1774" i="50"/>
  <c r="A1967" i="47"/>
  <c r="A1446" i="47"/>
  <c r="D1253" i="50"/>
  <c r="D2081" i="50"/>
  <c r="A2274" i="47"/>
  <c r="D2281" i="50"/>
  <c r="D2007" i="50"/>
  <c r="A2200" i="47"/>
  <c r="A2314" i="47"/>
  <c r="D2321" i="50"/>
  <c r="D2121" i="50"/>
  <c r="A2170" i="47"/>
  <c r="D1977" i="50"/>
  <c r="D964" i="50"/>
  <c r="A1157" i="47"/>
  <c r="D897" i="50"/>
  <c r="A1090" i="47"/>
  <c r="A1315" i="47"/>
  <c r="D1122" i="50"/>
  <c r="D1591" i="50"/>
  <c r="A1784" i="47"/>
  <c r="D1642" i="50"/>
  <c r="A1835" i="47"/>
  <c r="A2065" i="47"/>
  <c r="D1872" i="50"/>
  <c r="A1337" i="47"/>
  <c r="D1144" i="50"/>
  <c r="D1363" i="50"/>
  <c r="A1556" i="47"/>
  <c r="D1263" i="50"/>
  <c r="A1456" i="47"/>
  <c r="A1713" i="47"/>
  <c r="D1520" i="50"/>
  <c r="D2026" i="50"/>
  <c r="A2219" i="47"/>
  <c r="D2226" i="50"/>
  <c r="D1820" i="50"/>
  <c r="A2013" i="47"/>
  <c r="D2205" i="50"/>
  <c r="A2398" i="47"/>
  <c r="D2405" i="50"/>
  <c r="D988" i="50"/>
  <c r="A1181" i="47"/>
  <c r="A1866" i="47"/>
  <c r="D1673" i="50"/>
  <c r="D1021" i="50"/>
  <c r="A1214" i="47"/>
  <c r="D913" i="50"/>
  <c r="A1106" i="47"/>
  <c r="A1331" i="47"/>
  <c r="D1138" i="50"/>
  <c r="A2002" i="47"/>
  <c r="D1809" i="50"/>
  <c r="D1903" i="50"/>
  <c r="A2096" i="47"/>
  <c r="A1875" i="47"/>
  <c r="D1682" i="50"/>
  <c r="A1120" i="47"/>
  <c r="D927" i="50"/>
  <c r="A2243" i="47"/>
  <c r="D2250" i="50"/>
  <c r="D2050" i="50"/>
  <c r="D1266" i="50"/>
  <c r="A1459" i="47"/>
  <c r="D1201" i="50"/>
  <c r="A1394" i="47"/>
  <c r="D1789" i="50"/>
  <c r="A1982" i="47"/>
  <c r="D1776" i="50"/>
  <c r="A1969" i="47"/>
  <c r="A1892" i="47"/>
  <c r="D1699" i="50"/>
  <c r="A2272" i="47"/>
  <c r="D2279" i="50"/>
  <c r="D2079" i="50"/>
  <c r="D1448" i="50"/>
  <c r="A1641" i="47"/>
  <c r="A1150" i="47"/>
  <c r="D957" i="50"/>
  <c r="A2208" i="47"/>
  <c r="D2215" i="50"/>
  <c r="D2015" i="50"/>
  <c r="D1849" i="50"/>
  <c r="A2042" i="47"/>
  <c r="D1517" i="50"/>
  <c r="A1710" i="47"/>
  <c r="A1139" i="47"/>
  <c r="D946" i="50"/>
  <c r="D1166" i="50"/>
  <c r="A1359" i="47"/>
  <c r="A1626" i="47"/>
  <c r="D1433" i="50"/>
  <c r="A1069" i="47"/>
  <c r="D876" i="50"/>
  <c r="D1413" i="50"/>
  <c r="A1606" i="47"/>
  <c r="D2035" i="50"/>
  <c r="A2228" i="47"/>
  <c r="D2235" i="50"/>
  <c r="D1195" i="50"/>
  <c r="A1388" i="47"/>
  <c r="D909" i="50"/>
  <c r="A1102" i="47"/>
  <c r="D901" i="50"/>
  <c r="A1094" i="47"/>
  <c r="F5" i="50"/>
  <c r="D29" i="77"/>
  <c r="A2232" i="47"/>
  <c r="D2239" i="50"/>
  <c r="D2039" i="50"/>
  <c r="A1097" i="47"/>
  <c r="D904" i="50"/>
  <c r="D1126" i="50"/>
  <c r="A1319" i="47"/>
  <c r="A1631" i="47"/>
  <c r="D1438" i="50"/>
  <c r="A1016" i="47"/>
  <c r="D823" i="50"/>
  <c r="D1147" i="50"/>
  <c r="A1340" i="47"/>
  <c r="A1405" i="47"/>
  <c r="D1212" i="50"/>
  <c r="D1404" i="50"/>
  <c r="A1597" i="47"/>
  <c r="D2105" i="50"/>
  <c r="A2298" i="47"/>
  <c r="D2305" i="50"/>
  <c r="D1924" i="50"/>
  <c r="A2117" i="47"/>
  <c r="A1247" i="47"/>
  <c r="D1054" i="50"/>
  <c r="A1143" i="47"/>
  <c r="D950" i="50"/>
  <c r="D2041" i="50"/>
  <c r="A2234" i="47"/>
  <c r="D2241" i="50"/>
  <c r="A2060" i="47"/>
  <c r="D1867" i="50"/>
  <c r="D1810" i="50"/>
  <c r="A2003" i="47"/>
  <c r="A1810" i="47"/>
  <c r="D1617" i="50"/>
  <c r="A1773" i="47"/>
  <c r="D1580" i="50"/>
  <c r="D1259" i="50"/>
  <c r="A1452" i="47"/>
  <c r="D1718" i="50"/>
  <c r="A1911" i="47"/>
  <c r="D1148" i="50"/>
  <c r="A1341" i="47"/>
  <c r="D1057" i="50"/>
  <c r="A1250" i="47"/>
  <c r="A1327" i="47"/>
  <c r="D1134" i="50"/>
  <c r="D1268" i="50"/>
  <c r="A1461" i="47"/>
  <c r="D1775" i="50"/>
  <c r="A1968" i="47"/>
  <c r="D1465" i="50"/>
  <c r="A1658" i="47"/>
  <c r="D1625" i="50"/>
  <c r="A1818" i="47"/>
  <c r="A1730" i="47"/>
  <c r="D1537" i="50"/>
  <c r="D814" i="50"/>
  <c r="A1007" i="47"/>
  <c r="A1199" i="47"/>
  <c r="D1006" i="50"/>
  <c r="D1312" i="50"/>
  <c r="A1505" i="47"/>
  <c r="D1296" i="50"/>
  <c r="A1489" i="47"/>
  <c r="D1887" i="50"/>
  <c r="A2080" i="47"/>
  <c r="D1571" i="50"/>
  <c r="A1764" i="47"/>
  <c r="D2011" i="50"/>
  <c r="A2204" i="47"/>
  <c r="D2211" i="50"/>
  <c r="A1878" i="47"/>
  <c r="D1685" i="50"/>
  <c r="A1277" i="47"/>
  <c r="D1084" i="50"/>
  <c r="A2309" i="47"/>
  <c r="D2316" i="50"/>
  <c r="D2116" i="50"/>
  <c r="D1792" i="50"/>
  <c r="A1985" i="47"/>
  <c r="D1172" i="50"/>
  <c r="A1365" i="47"/>
  <c r="D1960" i="50"/>
  <c r="A2153" i="47"/>
  <c r="D1743" i="50"/>
  <c r="A1936" i="47"/>
  <c r="A1747" i="47"/>
  <c r="D1554" i="50"/>
  <c r="A1657" i="47"/>
  <c r="D1464" i="50"/>
  <c r="A1295" i="47"/>
  <c r="D1102" i="50"/>
  <c r="A2375" i="47"/>
  <c r="D2382" i="50"/>
  <c r="D2182" i="50"/>
  <c r="D1092" i="50"/>
  <c r="A1285" i="47"/>
  <c r="A1081" i="47"/>
  <c r="D888" i="50"/>
  <c r="A1376" i="47"/>
  <c r="D1183" i="50"/>
  <c r="D1730" i="50"/>
  <c r="A1923" i="47"/>
  <c r="D1660" i="50"/>
  <c r="A1853" i="47"/>
  <c r="D2106" i="50"/>
  <c r="A2299" i="47"/>
  <c r="D2306" i="50"/>
  <c r="D2022" i="50"/>
  <c r="A2215" i="47"/>
  <c r="D2222" i="50"/>
  <c r="A1322" i="47"/>
  <c r="D1129" i="50"/>
  <c r="A1329" i="47"/>
  <c r="D1136" i="50"/>
  <c r="A1916" i="47"/>
  <c r="D1723" i="50"/>
  <c r="A2126" i="47"/>
  <c r="D1933" i="50"/>
  <c r="A1670" i="47"/>
  <c r="D1477" i="50"/>
  <c r="D1740" i="50"/>
  <c r="A1933" i="47"/>
  <c r="D1686" i="50"/>
  <c r="A1879" i="47"/>
  <c r="A2132" i="47"/>
  <c r="D1939" i="50"/>
  <c r="A2229" i="47"/>
  <c r="D2236" i="50"/>
  <c r="D2036" i="50"/>
  <c r="A1935" i="47"/>
  <c r="D1742" i="50"/>
  <c r="D1483" i="50"/>
  <c r="A1676" i="47"/>
  <c r="A2240" i="47"/>
  <c r="D2247" i="50"/>
  <c r="D2047" i="50"/>
  <c r="D1091" i="50"/>
  <c r="A1284" i="47"/>
  <c r="D1694" i="50"/>
  <c r="A1887" i="47"/>
  <c r="D1586" i="50"/>
  <c r="A1779" i="47"/>
  <c r="A2023" i="47"/>
  <c r="D1830" i="50"/>
  <c r="D2152" i="50"/>
  <c r="A2345" i="47"/>
  <c r="D2352" i="50"/>
  <c r="A1093" i="47"/>
  <c r="D900" i="50"/>
  <c r="A2209" i="47"/>
  <c r="D2216" i="50"/>
  <c r="D2016" i="50"/>
  <c r="A1812" i="47"/>
  <c r="D1619" i="50"/>
  <c r="A1178" i="47"/>
  <c r="D985" i="50"/>
  <c r="A1244" i="47"/>
  <c r="D1051" i="50"/>
  <c r="A2172" i="47"/>
  <c r="D1979" i="50"/>
  <c r="A1961" i="47"/>
  <c r="D1768" i="50"/>
  <c r="D1624" i="50"/>
  <c r="A1817" i="47"/>
  <c r="D1325" i="50"/>
  <c r="A1518" i="47"/>
  <c r="D1240" i="50"/>
  <c r="A1433" i="47"/>
  <c r="A1349" i="47"/>
  <c r="D1156" i="50"/>
  <c r="D1581" i="50"/>
  <c r="A1774" i="47"/>
  <c r="D1161" i="50"/>
  <c r="A1354" i="47"/>
  <c r="A1655" i="47"/>
  <c r="D1462" i="50"/>
  <c r="A1886" i="47"/>
  <c r="D1693" i="50"/>
  <c r="D2145" i="50"/>
  <c r="A2338" i="47"/>
  <c r="D2345" i="50"/>
  <c r="D1258" i="50"/>
  <c r="A1451" i="47"/>
  <c r="D1567" i="50"/>
  <c r="A1760" i="47"/>
  <c r="A1725" i="47"/>
  <c r="D1532" i="50"/>
  <c r="D2208" i="50"/>
  <c r="A2401" i="47"/>
  <c r="D2408" i="50"/>
  <c r="D1434" i="50"/>
  <c r="A1627" i="47"/>
  <c r="D1828" i="50"/>
  <c r="A2021" i="47"/>
  <c r="A2039" i="47"/>
  <c r="D1846" i="50"/>
  <c r="A1855" i="47"/>
  <c r="D1662" i="50"/>
  <c r="D1634" i="50"/>
  <c r="A1827" i="47"/>
  <c r="A1651" i="47"/>
  <c r="D1458" i="50"/>
  <c r="A1554" i="47"/>
  <c r="D1361" i="50"/>
  <c r="D1525" i="50"/>
  <c r="A1718" i="47"/>
  <c r="A2087" i="47"/>
  <c r="D1894" i="50"/>
  <c r="D1940" i="50"/>
  <c r="A2133" i="47"/>
  <c r="A2053" i="47"/>
  <c r="D1860" i="50"/>
  <c r="D1292" i="50"/>
  <c r="A1485" i="47"/>
  <c r="D2160" i="50"/>
  <c r="A2353" i="47"/>
  <c r="D2360" i="50"/>
  <c r="A2185" i="47"/>
  <c r="D1992" i="50"/>
  <c r="A2280" i="47"/>
  <c r="D2287" i="50"/>
  <c r="D2087" i="50"/>
  <c r="D1512" i="50"/>
  <c r="A1705" i="47"/>
  <c r="D1014" i="50"/>
  <c r="A1207" i="47"/>
  <c r="D1825" i="50"/>
  <c r="A2018" i="47"/>
  <c r="A2168" i="47"/>
  <c r="D1975" i="50"/>
  <c r="D1348" i="50"/>
  <c r="A1541" i="47"/>
  <c r="D1459" i="50"/>
  <c r="A1652" i="47"/>
  <c r="D2124" i="50"/>
  <c r="A2317" i="47"/>
  <c r="D2324" i="50"/>
  <c r="A1797" i="47"/>
  <c r="D1604" i="50"/>
  <c r="A1540" i="47"/>
  <c r="D1347" i="50"/>
  <c r="A1302" i="47"/>
  <c r="D1109" i="50"/>
  <c r="D1366" i="50"/>
  <c r="A1559" i="47"/>
  <c r="D1717" i="50"/>
  <c r="A1910" i="47"/>
  <c r="A1841" i="47"/>
  <c r="D1648" i="50"/>
  <c r="D1989" i="50"/>
  <c r="A2182" i="47"/>
  <c r="D1466" i="50"/>
  <c r="A1659" i="47"/>
  <c r="A2296" i="47"/>
  <c r="D2303" i="50"/>
  <c r="D2103" i="50"/>
  <c r="A1414" i="47"/>
  <c r="D1221" i="50"/>
  <c r="D1188" i="50"/>
  <c r="A1381" i="47"/>
  <c r="A2213" i="47"/>
  <c r="D2220" i="50"/>
  <c r="D2020" i="50"/>
  <c r="D1563" i="50"/>
  <c r="A1756" i="47"/>
  <c r="A1984" i="47"/>
  <c r="D1791" i="50"/>
  <c r="A1290" i="47"/>
  <c r="D1097" i="50"/>
  <c r="D2207" i="50"/>
  <c r="A2400" i="47"/>
  <c r="D2407" i="50"/>
  <c r="A1390" i="47"/>
  <c r="D1197" i="50"/>
  <c r="A1986" i="47"/>
  <c r="D1793" i="50"/>
  <c r="A1746" i="47"/>
  <c r="D1553" i="50"/>
  <c r="D2028" i="50"/>
  <c r="A2221" i="47"/>
  <c r="D2228" i="50"/>
  <c r="D1767" i="50"/>
  <c r="A1960" i="47"/>
  <c r="D2046" i="50"/>
  <c r="A2239" i="47"/>
  <c r="D2246" i="50"/>
  <c r="A1925" i="47"/>
  <c r="D1732" i="50"/>
  <c r="D1893" i="50"/>
  <c r="A2086" i="47"/>
  <c r="A1549" i="47"/>
  <c r="D1356" i="50"/>
  <c r="D1968" i="50"/>
  <c r="A2161" i="47"/>
  <c r="D1251" i="50"/>
  <c r="A1444" i="47"/>
  <c r="D1819" i="50"/>
  <c r="A2012" i="47"/>
  <c r="A1293" i="47"/>
  <c r="D1100" i="50"/>
  <c r="D2030" i="50"/>
  <c r="A2223" i="47"/>
  <c r="D2230" i="50"/>
  <c r="A2135" i="47"/>
  <c r="D1942" i="50"/>
  <c r="D2139" i="50"/>
  <c r="A2332" i="47"/>
  <c r="D2339" i="50"/>
  <c r="D2133" i="50"/>
  <c r="A2326" i="47"/>
  <c r="D2333" i="50"/>
  <c r="A1529" i="47"/>
  <c r="D1336" i="50"/>
  <c r="A1576" i="47"/>
  <c r="D1383" i="50"/>
  <c r="A1495" i="47"/>
  <c r="D1302" i="50"/>
  <c r="D1754" i="50"/>
  <c r="A1947" i="47"/>
  <c r="A1477" i="47"/>
  <c r="D1284" i="50"/>
  <c r="D1334" i="50"/>
  <c r="A1527" i="47"/>
  <c r="A2010" i="47"/>
  <c r="D1817" i="50"/>
  <c r="A2260" i="47"/>
  <c r="D2267" i="50"/>
  <c r="D2067" i="50"/>
  <c r="A1343" i="47"/>
  <c r="D1150" i="50"/>
  <c r="D1638" i="50"/>
  <c r="A1831" i="47"/>
  <c r="A1297" i="47"/>
  <c r="D1104" i="50"/>
  <c r="A1269" i="47"/>
  <c r="D1076" i="50"/>
  <c r="D1899" i="50"/>
  <c r="A2092" i="47"/>
  <c r="A1320" i="47"/>
  <c r="D1127" i="50"/>
  <c r="A1531" i="47"/>
  <c r="D1338" i="50"/>
  <c r="A1913" i="47"/>
  <c r="D1720" i="50"/>
  <c r="D2072" i="50"/>
  <c r="A2265" i="47"/>
  <c r="D2272" i="50"/>
  <c r="A2370" i="47"/>
  <c r="D2377" i="50"/>
  <c r="D2177" i="50"/>
  <c r="A1646" i="47"/>
  <c r="D1453" i="50"/>
  <c r="D1373" i="50"/>
  <c r="A1566" i="47"/>
  <c r="D1244" i="50"/>
  <c r="A1437" i="47"/>
  <c r="D2074" i="50"/>
  <c r="A2267" i="47"/>
  <c r="D2274" i="50"/>
  <c r="A1624" i="47"/>
  <c r="D1431" i="50"/>
  <c r="D1781" i="50"/>
  <c r="A1974" i="47"/>
  <c r="A1633" i="47"/>
  <c r="D1440" i="50"/>
  <c r="D1824" i="50"/>
  <c r="A2017" i="47"/>
  <c r="A1979" i="47"/>
  <c r="D1786" i="50"/>
  <c r="D1291" i="50"/>
  <c r="A1484" i="47"/>
  <c r="D1683" i="50"/>
  <c r="A1876" i="47"/>
  <c r="D1886" i="50"/>
  <c r="A2079" i="47"/>
  <c r="A2123" i="47"/>
  <c r="D1930" i="50"/>
  <c r="D1943" i="50"/>
  <c r="A2136" i="47"/>
  <c r="A1565" i="47"/>
  <c r="D1372" i="50"/>
  <c r="A1964" i="47"/>
  <c r="D1771" i="50"/>
  <c r="D1496" i="50"/>
  <c r="A1689" i="47"/>
  <c r="D1665" i="50"/>
  <c r="A1858" i="47"/>
  <c r="A1661" i="47"/>
  <c r="D1468" i="50"/>
  <c r="A1450" i="47"/>
  <c r="D1257" i="50"/>
  <c r="A2111" i="47"/>
  <c r="D1918" i="50"/>
  <c r="D2010" i="50"/>
  <c r="A2203" i="47"/>
  <c r="D2210" i="50"/>
  <c r="A1519" i="47"/>
  <c r="D1326" i="50"/>
  <c r="A1294" i="47"/>
  <c r="D1101" i="50"/>
  <c r="A1588" i="47"/>
  <c r="D1395" i="50"/>
  <c r="D1613" i="50"/>
  <c r="A1806" i="47"/>
  <c r="A2242" i="47"/>
  <c r="D2249" i="50"/>
  <c r="D2049" i="50"/>
  <c r="D1976" i="50"/>
  <c r="A2169" i="47"/>
  <c r="A1594" i="47"/>
  <c r="D1401" i="50"/>
  <c r="A1306" i="47"/>
  <c r="D1113" i="50"/>
  <c r="D1463" i="50"/>
  <c r="A1656" i="47"/>
  <c r="D1842" i="50"/>
  <c r="A2035" i="47"/>
  <c r="D1164" i="50"/>
  <c r="A1357" i="47"/>
  <c r="D1974" i="50"/>
  <c r="A2167" i="47"/>
  <c r="D2128" i="50"/>
  <c r="A2321" i="47"/>
  <c r="D2328" i="50"/>
  <c r="D2179" i="50"/>
  <c r="A2372" i="47"/>
  <c r="D2379" i="50"/>
  <c r="A1378" i="47"/>
  <c r="D1185" i="50"/>
  <c r="A1870" i="47"/>
  <c r="D1677" i="50"/>
  <c r="D1923" i="50"/>
  <c r="A2116" i="47"/>
  <c r="D1329" i="50"/>
  <c r="A1522" i="47"/>
  <c r="A1281" i="47"/>
  <c r="D1088" i="50"/>
  <c r="A1857" i="47"/>
  <c r="D1664" i="50"/>
  <c r="D1885" i="50"/>
  <c r="A2078" i="47"/>
  <c r="D1206" i="50"/>
  <c r="A1399" i="47"/>
  <c r="D1737" i="50"/>
  <c r="A1930" i="47"/>
  <c r="D1780" i="50"/>
  <c r="A1973" i="47"/>
  <c r="D1254" i="50"/>
  <c r="A1447" i="47"/>
  <c r="A1605" i="47"/>
  <c r="D1412" i="50"/>
  <c r="D1023" i="50"/>
  <c r="A1216" i="47"/>
  <c r="D1633" i="50"/>
  <c r="A1826" i="47"/>
  <c r="A1339" i="47"/>
  <c r="D1146" i="50"/>
  <c r="A1350" i="47"/>
  <c r="D1157" i="50"/>
  <c r="A2075" i="47"/>
  <c r="D1882" i="50"/>
  <c r="A2202" i="47"/>
  <c r="D2009" i="50"/>
  <c r="D1873" i="50"/>
  <c r="A2066" i="47"/>
  <c r="D1344" i="50"/>
  <c r="A1537" i="47"/>
  <c r="A1515" i="47"/>
  <c r="D1322" i="50"/>
  <c r="A1500" i="47"/>
  <c r="D1307" i="50"/>
  <c r="A1471" i="47"/>
  <c r="D1278" i="50"/>
  <c r="A2152" i="47"/>
  <c r="D1959" i="50"/>
  <c r="D1198" i="50"/>
  <c r="A1391" i="47"/>
  <c r="A1342" i="47"/>
  <c r="D1149" i="50"/>
  <c r="A1700" i="47"/>
  <c r="D1507" i="50"/>
  <c r="A1591" i="47"/>
  <c r="D1398" i="50"/>
  <c r="A1737" i="47"/>
  <c r="D1544" i="50"/>
  <c r="D1833" i="50"/>
  <c r="A2026" i="47"/>
  <c r="A2173" i="47"/>
  <c r="D1980" i="50"/>
  <c r="A1599" i="47"/>
  <c r="D1406" i="50"/>
  <c r="A1722" i="47"/>
  <c r="D1529" i="50"/>
  <c r="D2174" i="50"/>
  <c r="A2367" i="47"/>
  <c r="D2374" i="50"/>
  <c r="A2235" i="47"/>
  <c r="D2242" i="50"/>
  <c r="D2042" i="50"/>
  <c r="A2369" i="47"/>
  <c r="D2376" i="50"/>
  <c r="D2176" i="50"/>
  <c r="D1813" i="50"/>
  <c r="A2006" i="47"/>
  <c r="D1865" i="50"/>
  <c r="A2058" i="47"/>
  <c r="D2143" i="50"/>
  <c r="A2336" i="47"/>
  <c r="D2343" i="50"/>
  <c r="A2279" i="47"/>
  <c r="D2286" i="50"/>
  <c r="D2086" i="50"/>
  <c r="D1491" i="50"/>
  <c r="A1684" i="47"/>
  <c r="D2024" i="50"/>
  <c r="A2217" i="47"/>
  <c r="D2224" i="50"/>
  <c r="D1981" i="50"/>
  <c r="A2174" i="47"/>
  <c r="A1766" i="47"/>
  <c r="D1573" i="50"/>
  <c r="D1838" i="50"/>
  <c r="A2031" i="47"/>
  <c r="D1534" i="50"/>
  <c r="A1727" i="47"/>
  <c r="D1954" i="50"/>
  <c r="A2147" i="47"/>
  <c r="A1644" i="47"/>
  <c r="D1451" i="50"/>
  <c r="D1967" i="50"/>
  <c r="A2160" i="47"/>
  <c r="D1763" i="50"/>
  <c r="A1956" i="47"/>
  <c r="D1388" i="50"/>
  <c r="A1581" i="47"/>
  <c r="A2382" i="47"/>
  <c r="D2389" i="50"/>
  <c r="D2189" i="50"/>
  <c r="D1917" i="50"/>
  <c r="A2110" i="47"/>
  <c r="D1659" i="50"/>
  <c r="A1852" i="47"/>
  <c r="A1407" i="47"/>
  <c r="D1214" i="50"/>
  <c r="A2027" i="47"/>
  <c r="D1834" i="50"/>
  <c r="D1349" i="50"/>
  <c r="A1542" i="47"/>
  <c r="A2402" i="47"/>
  <c r="D2409" i="50"/>
  <c r="D2209" i="50"/>
  <c r="A2057" i="47"/>
  <c r="D1864" i="50"/>
  <c r="A2070" i="47"/>
  <c r="D1877" i="50"/>
  <c r="D1313" i="50"/>
  <c r="A1506" i="47"/>
  <c r="D1301" i="50"/>
  <c r="A1494" i="47"/>
  <c r="D1457" i="50"/>
  <c r="A1650" i="47"/>
  <c r="A2164" i="47"/>
  <c r="D1971" i="50"/>
  <c r="D1920" i="50"/>
  <c r="A2113" i="47"/>
  <c r="D1327" i="50"/>
  <c r="A1520" i="47"/>
  <c r="D1276" i="50"/>
  <c r="A1469" i="47"/>
  <c r="D1583" i="50"/>
  <c r="A1776" i="47"/>
  <c r="D2142" i="50"/>
  <c r="A2335" i="47"/>
  <c r="D2342" i="50"/>
  <c r="D1300" i="50"/>
  <c r="A1493" i="47"/>
  <c r="A1749" i="47"/>
  <c r="D1556" i="50"/>
  <c r="D1932" i="50"/>
  <c r="A2125" i="47"/>
  <c r="A1946" i="47"/>
  <c r="D1753" i="50"/>
  <c r="A1590" i="47"/>
  <c r="D1397" i="50"/>
  <c r="D1297" i="50"/>
  <c r="A1490" i="47"/>
  <c r="D1309" i="50"/>
  <c r="A1502" i="47"/>
  <c r="D1804" i="50"/>
  <c r="A1997" i="47"/>
  <c r="A2368" i="47"/>
  <c r="D2375" i="50"/>
  <c r="D2175" i="50"/>
  <c r="D2060" i="50"/>
  <c r="A2253" i="47"/>
  <c r="D2260" i="50"/>
  <c r="D2094" i="50"/>
  <c r="A2287" i="47"/>
  <c r="D2294" i="50"/>
  <c r="A1754" i="47"/>
  <c r="D1561" i="50"/>
  <c r="D1357" i="50"/>
  <c r="A1550" i="47"/>
  <c r="A2266" i="47"/>
  <c r="D2273" i="50"/>
  <c r="D2073" i="50"/>
  <c r="A1647" i="47"/>
  <c r="D1454" i="50"/>
  <c r="A2130" i="47"/>
  <c r="D1937" i="50"/>
  <c r="D2085" i="50"/>
  <c r="A2278" i="47"/>
  <c r="D2285" i="50"/>
  <c r="A2316" i="47"/>
  <c r="D2323" i="50"/>
  <c r="D2123" i="50"/>
  <c r="D1364" i="50"/>
  <c r="A1557" i="47"/>
  <c r="D1663" i="50"/>
  <c r="A1856" i="47"/>
  <c r="A1889" i="47"/>
  <c r="D1696" i="50"/>
  <c r="A2076" i="47"/>
  <c r="D1883" i="50"/>
  <c r="D1444" i="50"/>
  <c r="A1637" i="47"/>
  <c r="A2292" i="47"/>
  <c r="D2299" i="50"/>
  <c r="D2099" i="50"/>
  <c r="A2212" i="47"/>
  <c r="D2219" i="50"/>
  <c r="D2019" i="50"/>
  <c r="A2361" i="47"/>
  <c r="D2368" i="50"/>
  <c r="D2168" i="50"/>
  <c r="D2093" i="50"/>
  <c r="A2286" i="47"/>
  <c r="D2293" i="50"/>
  <c r="A1859" i="47"/>
  <c r="D1666" i="50"/>
  <c r="A1759" i="47"/>
  <c r="D1566" i="50"/>
  <c r="D1548" i="50"/>
  <c r="A1741" i="47"/>
  <c r="A2218" i="47"/>
  <c r="D2225" i="50"/>
  <c r="D2025" i="50"/>
  <c r="A1905" i="47"/>
  <c r="D1712" i="50"/>
  <c r="D1492" i="50"/>
  <c r="A1685" i="47"/>
  <c r="A2333" i="47"/>
  <c r="D2340" i="50"/>
  <c r="D2140" i="50"/>
  <c r="D1725" i="50"/>
  <c r="A1918" i="47"/>
  <c r="A2352" i="47"/>
  <c r="D2359" i="50"/>
  <c r="D2159" i="50"/>
  <c r="D1612" i="50"/>
  <c r="A1805" i="47"/>
  <c r="D1223" i="50"/>
  <c r="A1416" i="47"/>
  <c r="A1671" i="47"/>
  <c r="D1478" i="50"/>
  <c r="A1715" i="47"/>
  <c r="D1522" i="50"/>
  <c r="A2275" i="47"/>
  <c r="D2282" i="50"/>
  <c r="D2082" i="50"/>
  <c r="D1346" i="50"/>
  <c r="A1539" i="47"/>
  <c r="D1288" i="50"/>
  <c r="A1481" i="47"/>
  <c r="A1578" i="47"/>
  <c r="D1385" i="50"/>
  <c r="D1601" i="50"/>
  <c r="A1794" i="47"/>
  <c r="A1788" i="47"/>
  <c r="D1595" i="50"/>
  <c r="D1526" i="50"/>
  <c r="A1719" i="47"/>
  <c r="A2311" i="47"/>
  <c r="D2318" i="50"/>
  <c r="D2118" i="50"/>
  <c r="D1668" i="50"/>
  <c r="A1861" i="47"/>
  <c r="D1572" i="50"/>
  <c r="A1765" i="47"/>
  <c r="A2323" i="47"/>
  <c r="D2330" i="50"/>
  <c r="D2130" i="50"/>
  <c r="A2179" i="47"/>
  <c r="D1986" i="50"/>
  <c r="D1640" i="50"/>
  <c r="A1833" i="47"/>
  <c r="A1824" i="47"/>
  <c r="D1631" i="50"/>
  <c r="A1846" i="47"/>
  <c r="D1653" i="50"/>
  <c r="D1538" i="50"/>
  <c r="A1731" i="47"/>
  <c r="A1497" i="47"/>
  <c r="D1304" i="50"/>
  <c r="A1543" i="47"/>
  <c r="D1350" i="50"/>
  <c r="D2017" i="50"/>
  <c r="A2210" i="47"/>
  <c r="D2217" i="50"/>
  <c r="A1677" i="47"/>
  <c r="D1484" i="50"/>
  <c r="D1502" i="50"/>
  <c r="A1695" i="47"/>
  <c r="A1729" i="47"/>
  <c r="D1536" i="50"/>
  <c r="D1993" i="50"/>
  <c r="A2186" i="47"/>
  <c r="A2184" i="47"/>
  <c r="D1991" i="50"/>
  <c r="D1421" i="50"/>
  <c r="A1614" i="47"/>
  <c r="A2041" i="47"/>
  <c r="D1848" i="50"/>
  <c r="A1740" i="47"/>
  <c r="D1547" i="50"/>
  <c r="D2192" i="50"/>
  <c r="A2385" i="47"/>
  <c r="D2392" i="50"/>
  <c r="A1851" i="47"/>
  <c r="D1658" i="50"/>
  <c r="A2055" i="47"/>
  <c r="D1862" i="50"/>
  <c r="D1747" i="50"/>
  <c r="A1940" i="47"/>
  <c r="A1697" i="47"/>
  <c r="D1504" i="50"/>
  <c r="A2046" i="47"/>
  <c r="D1853" i="50"/>
  <c r="A1931" i="47"/>
  <c r="D1738" i="50"/>
  <c r="A1814" i="47"/>
  <c r="D1621" i="50"/>
  <c r="D2193" i="50"/>
  <c r="A2386" i="47"/>
  <c r="D2393" i="50"/>
  <c r="A1895" i="47"/>
  <c r="D1702" i="50"/>
  <c r="A2033" i="47"/>
  <c r="D1840" i="50"/>
  <c r="A2061" i="47"/>
  <c r="D1868" i="50"/>
  <c r="A1919" i="47"/>
  <c r="D1726" i="50"/>
  <c r="A1994" i="47"/>
  <c r="D1801" i="50"/>
  <c r="D1488" i="50"/>
  <c r="A1681" i="47"/>
  <c r="D1812" i="50"/>
  <c r="A2005" i="47"/>
  <c r="A2118" i="47"/>
  <c r="D1925" i="50"/>
  <c r="D1692" i="50"/>
  <c r="A1885" i="47"/>
  <c r="A1837" i="47"/>
  <c r="D1644" i="50"/>
  <c r="A1757" i="47"/>
  <c r="D1564" i="50"/>
  <c r="D1557" i="50"/>
  <c r="A1750" i="47"/>
  <c r="A1702" i="47"/>
  <c r="D1509" i="50"/>
  <c r="A2325" i="47"/>
  <c r="D2332" i="50"/>
  <c r="D2132" i="50"/>
  <c r="D1500" i="50"/>
  <c r="A1693" i="47"/>
  <c r="A1976" i="47"/>
  <c r="D1783" i="50"/>
  <c r="A1720" i="47"/>
  <c r="D1527" i="50"/>
  <c r="A1694" i="47"/>
  <c r="D1501" i="50"/>
  <c r="A2052" i="47"/>
  <c r="D1859" i="50"/>
  <c r="D1963" i="50"/>
  <c r="A2156" i="47"/>
  <c r="A1927" i="47"/>
  <c r="D1734" i="50"/>
  <c r="D2065" i="50"/>
  <c r="A2258" i="47"/>
  <c r="D2265" i="50"/>
  <c r="D2033" i="50"/>
  <c r="A2226" i="47"/>
  <c r="D2233" i="50"/>
  <c r="A2051" i="47"/>
  <c r="D1858" i="50"/>
  <c r="D1678" i="50"/>
  <c r="A1871" i="47"/>
  <c r="D1766" i="50"/>
  <c r="A1959" i="47"/>
  <c r="A2089" i="47"/>
  <c r="D1896" i="50"/>
  <c r="A1847" i="47"/>
  <c r="D1654" i="50"/>
  <c r="A1790" i="47"/>
  <c r="D1597" i="50"/>
  <c r="A2364" i="47"/>
  <c r="D2371" i="50"/>
  <c r="D2171" i="50"/>
  <c r="A2270" i="47"/>
  <c r="D2277" i="50"/>
  <c r="D2077" i="50"/>
  <c r="D2034" i="50"/>
  <c r="A2227" i="47"/>
  <c r="D2234" i="50"/>
  <c r="D1651" i="50"/>
  <c r="A1844" i="47"/>
  <c r="D1773" i="50"/>
  <c r="A1966" i="47"/>
  <c r="A1799" i="47"/>
  <c r="D1606" i="50"/>
  <c r="A1791" i="47"/>
  <c r="D1598" i="50"/>
  <c r="A1739" i="47"/>
  <c r="D1546" i="50"/>
  <c r="A1616" i="47"/>
  <c r="D1423" i="50"/>
  <c r="A1941" i="47"/>
  <c r="D1748" i="50"/>
  <c r="A2056" i="47"/>
  <c r="D1863" i="50"/>
  <c r="D2004" i="50"/>
  <c r="A2197" i="47"/>
  <c r="D1497" i="50"/>
  <c r="A1690" i="47"/>
  <c r="A1669" i="47"/>
  <c r="D1476" i="50"/>
  <c r="D2120" i="50"/>
  <c r="A2313" i="47"/>
  <c r="D2320" i="50"/>
  <c r="D1657" i="50"/>
  <c r="A1850" i="47"/>
  <c r="A1706" i="47"/>
  <c r="D1513" i="50"/>
  <c r="D1549" i="50"/>
  <c r="A1742" i="47"/>
  <c r="A2310" i="47"/>
  <c r="D2317" i="50"/>
  <c r="D2117" i="50"/>
  <c r="D1588" i="50"/>
  <c r="A1781" i="47"/>
  <c r="A2360" i="47"/>
  <c r="D2367" i="50"/>
  <c r="D2167" i="50"/>
  <c r="A2347" i="47"/>
  <c r="D2354" i="50"/>
  <c r="D2154" i="50"/>
  <c r="D2038" i="50"/>
  <c r="A2231" i="47"/>
  <c r="D2238" i="50"/>
  <c r="D2181" i="50"/>
  <c r="A2374" i="47"/>
  <c r="D2381" i="50"/>
  <c r="A1884" i="47"/>
  <c r="D1691" i="50"/>
  <c r="A2206" i="47"/>
  <c r="D2213" i="50"/>
  <c r="D2013" i="50"/>
  <c r="A1965" i="47"/>
  <c r="D1772" i="50"/>
  <c r="D2062" i="50"/>
  <c r="A2255" i="47"/>
  <c r="D2262" i="50"/>
  <c r="D2048" i="50"/>
  <c r="A2241" i="47"/>
  <c r="D2248" i="50"/>
  <c r="D2191" i="50"/>
  <c r="A2384" i="47"/>
  <c r="D2391" i="50"/>
  <c r="D1736" i="50"/>
  <c r="A1929" i="47"/>
  <c r="A1877" i="47"/>
  <c r="D1684" i="50"/>
  <c r="D1550" i="50"/>
  <c r="A1743" i="47"/>
  <c r="D1831" i="50"/>
  <c r="A2024" i="47"/>
  <c r="D2186" i="50"/>
  <c r="A2379" i="47"/>
  <c r="D2386" i="50"/>
  <c r="D1795" i="50"/>
  <c r="A1988" i="47"/>
  <c r="A1778" i="47"/>
  <c r="D1585" i="50"/>
  <c r="A1915" i="47"/>
  <c r="D1722" i="50"/>
  <c r="A2105" i="47"/>
  <c r="D1912" i="50"/>
  <c r="A2059" i="47"/>
  <c r="D1866" i="50"/>
  <c r="D2083" i="50"/>
  <c r="A2276" i="47"/>
  <c r="D2283" i="50"/>
  <c r="D2137" i="50"/>
  <c r="A2330" i="47"/>
  <c r="D2337" i="50"/>
  <c r="D1761" i="50"/>
  <c r="A1954" i="47"/>
  <c r="A2146" i="47"/>
  <c r="D1953" i="50"/>
  <c r="D1756" i="50"/>
  <c r="A1949" i="47"/>
  <c r="D2064" i="50"/>
  <c r="A2257" i="47"/>
  <c r="D2264" i="50"/>
  <c r="D1414" i="50"/>
  <c r="A1607" i="47"/>
  <c r="A1922" i="47"/>
  <c r="D1729" i="50"/>
  <c r="A2373" i="47"/>
  <c r="D2380" i="50"/>
  <c r="D2180" i="50"/>
  <c r="D1744" i="50"/>
  <c r="A1937" i="47"/>
  <c r="A1900" i="47"/>
  <c r="D1707" i="50"/>
  <c r="A1943" i="47"/>
  <c r="D1750" i="50"/>
  <c r="A2129" i="47"/>
  <c r="D1936" i="50"/>
  <c r="A1890" i="47"/>
  <c r="D1697" i="50"/>
  <c r="D1973" i="50"/>
  <c r="A2166" i="47"/>
  <c r="A2159" i="47"/>
  <c r="D1966" i="50"/>
  <c r="A2356" i="47"/>
  <c r="D2363" i="50"/>
  <c r="D2163" i="50"/>
  <c r="D1757" i="50"/>
  <c r="A1950" i="47"/>
  <c r="D1688" i="50"/>
  <c r="A1881" i="47"/>
  <c r="D1961" i="50"/>
  <c r="A2154" i="47"/>
  <c r="A2100" i="47"/>
  <c r="D1907" i="50"/>
  <c r="D2112" i="50"/>
  <c r="A2305" i="47"/>
  <c r="D2312" i="50"/>
  <c r="D1785" i="50"/>
  <c r="A1978" i="47"/>
  <c r="D1972" i="50"/>
  <c r="A2165" i="47"/>
  <c r="A2084" i="47"/>
  <c r="D1891" i="50"/>
  <c r="D1713" i="50"/>
  <c r="A1906" i="47"/>
  <c r="D2063" i="50"/>
  <c r="A2256" i="47"/>
  <c r="D2263" i="50"/>
  <c r="A1816" i="47"/>
  <c r="D1623" i="50"/>
  <c r="D1798" i="50"/>
  <c r="A1991" i="47"/>
  <c r="D1854" i="50"/>
  <c r="A2047" i="47"/>
  <c r="A2251" i="47"/>
  <c r="D2258" i="50"/>
  <c r="D2058" i="50"/>
  <c r="A1894" i="47"/>
  <c r="D1701" i="50"/>
  <c r="A2176" i="47"/>
  <c r="D1983" i="50"/>
  <c r="D1844" i="50"/>
  <c r="A2037" i="47"/>
  <c r="D2125" i="50"/>
  <c r="A2318" i="47"/>
  <c r="D2325" i="50"/>
  <c r="A2119" i="47"/>
  <c r="D1926" i="50"/>
  <c r="A2233" i="47"/>
  <c r="D2240" i="50"/>
  <c r="D2040" i="50"/>
  <c r="A2131" i="47"/>
  <c r="D1938" i="50"/>
  <c r="D1704" i="50"/>
  <c r="A1897" i="47"/>
  <c r="A2149" i="47"/>
  <c r="D1956" i="50"/>
  <c r="D1788" i="50"/>
  <c r="A1981" i="47"/>
  <c r="D1749" i="50"/>
  <c r="A1942" i="47"/>
  <c r="D1857" i="50"/>
  <c r="A2050" i="47"/>
  <c r="D2204" i="50"/>
  <c r="A2397" i="47"/>
  <c r="D2404" i="50"/>
  <c r="D1851" i="50"/>
  <c r="A2044" i="47"/>
  <c r="D1878" i="50"/>
  <c r="A2071" i="47"/>
  <c r="D1700" i="50"/>
  <c r="A1893" i="47"/>
  <c r="D1892" i="50"/>
  <c r="A2085" i="47"/>
  <c r="A2205" i="47"/>
  <c r="D2212" i="50"/>
  <c r="D2012" i="50"/>
  <c r="D1947" i="50"/>
  <c r="A2140" i="47"/>
  <c r="A1807" i="47"/>
  <c r="D1614" i="50"/>
  <c r="D1944" i="50"/>
  <c r="A2137" i="47"/>
  <c r="D1995" i="50"/>
  <c r="A2188" i="47"/>
  <c r="A2224" i="47"/>
  <c r="D2231" i="50"/>
  <c r="D2031" i="50"/>
  <c r="D1929" i="50"/>
  <c r="A2122" i="47"/>
  <c r="D2153" i="50"/>
  <c r="A2346" i="47"/>
  <c r="D2353" i="50"/>
  <c r="A2259" i="47"/>
  <c r="D2266" i="50"/>
  <c r="D2066" i="50"/>
  <c r="D1922" i="50"/>
  <c r="A2115" i="47"/>
  <c r="D1884" i="50"/>
  <c r="A2077" i="47"/>
  <c r="A1869" i="47"/>
  <c r="D1676" i="50"/>
  <c r="A2141" i="47"/>
  <c r="D1948" i="50"/>
  <c r="D1746" i="50"/>
  <c r="A1939" i="47"/>
  <c r="A1999" i="47"/>
  <c r="D1806" i="50"/>
  <c r="A1990" i="47"/>
  <c r="D1797" i="50"/>
  <c r="A2289" i="47"/>
  <c r="D2296" i="50"/>
  <c r="D2096" i="50"/>
  <c r="A2127" i="47"/>
  <c r="D1934" i="50"/>
  <c r="A2252" i="47"/>
  <c r="D2259" i="50"/>
  <c r="D2059" i="50"/>
  <c r="D1727" i="50"/>
  <c r="A1920" i="47"/>
  <c r="A1902" i="47"/>
  <c r="D1709" i="50"/>
  <c r="A1957" i="47"/>
  <c r="D1764" i="50"/>
  <c r="D2001" i="50"/>
  <c r="A2194" i="47"/>
  <c r="A2261" i="47"/>
  <c r="D2268" i="50"/>
  <c r="D2068" i="50"/>
  <c r="D1902" i="50"/>
  <c r="A2095" i="47"/>
  <c r="A2014" i="47"/>
  <c r="D1821" i="50"/>
  <c r="D2053" i="50"/>
  <c r="A2246" i="47"/>
  <c r="D2253" i="50"/>
  <c r="D1927" i="50"/>
  <c r="A2120" i="47"/>
  <c r="D2102" i="50"/>
  <c r="A2295" i="47"/>
  <c r="D2302" i="50"/>
  <c r="D2201" i="50"/>
  <c r="A2394" i="47"/>
  <c r="D2401" i="50"/>
  <c r="A2277" i="47"/>
  <c r="D2284" i="50"/>
  <c r="D2084" i="50"/>
  <c r="A2322" i="47"/>
  <c r="D2329" i="50"/>
  <c r="D2129" i="50"/>
  <c r="D2195" i="50"/>
  <c r="A2388" i="47"/>
  <c r="D2395" i="50"/>
  <c r="D1900" i="50"/>
  <c r="A2093" i="47"/>
  <c r="A2244" i="47"/>
  <c r="D2251" i="50"/>
  <c r="D2051" i="50"/>
  <c r="A2250" i="47"/>
  <c r="D2257" i="50"/>
  <c r="D2057" i="50"/>
  <c r="A2181" i="47"/>
  <c r="D1988" i="50"/>
  <c r="D1904" i="50"/>
  <c r="A2097" i="47"/>
  <c r="D1998" i="50"/>
  <c r="A2191" i="47"/>
  <c r="A2178" i="47"/>
  <c r="D1985" i="50"/>
  <c r="A2081" i="47"/>
  <c r="D1888" i="50"/>
  <c r="D2173" i="50"/>
  <c r="A2366" i="47"/>
  <c r="D2373" i="50"/>
  <c r="D2006" i="50"/>
  <c r="A2199" i="47"/>
  <c r="D2148" i="50"/>
  <c r="A2341" i="47"/>
  <c r="D2348" i="50"/>
  <c r="D1814" i="50"/>
  <c r="A2007" i="47"/>
  <c r="A2376" i="47"/>
  <c r="D2383" i="50"/>
  <c r="D2183" i="50"/>
  <c r="D2091" i="50"/>
  <c r="A2284" i="47"/>
  <c r="D2291" i="50"/>
  <c r="A2300" i="47"/>
  <c r="D2307" i="50"/>
  <c r="D2107" i="50"/>
  <c r="A2329" i="47"/>
  <c r="D2336" i="50"/>
  <c r="D2136" i="50"/>
  <c r="A2315" i="47"/>
  <c r="D2322" i="50"/>
  <c r="D2122" i="50"/>
  <c r="A2337" i="47"/>
  <c r="D2344" i="50"/>
  <c r="D2144" i="50"/>
  <c r="D2147" i="50"/>
  <c r="A2340" i="47"/>
  <c r="D2347" i="50"/>
  <c r="A2285" i="47"/>
  <c r="D2292" i="50"/>
  <c r="D2092" i="50"/>
  <c r="D2078" i="50"/>
  <c r="A2271" i="47"/>
  <c r="D2278" i="50"/>
  <c r="D1949" i="50"/>
  <c r="A2142" i="47"/>
  <c r="D2044" i="50"/>
  <c r="A2237" i="47"/>
  <c r="D2244" i="50"/>
  <c r="D2054" i="50"/>
  <c r="A2247" i="47"/>
  <c r="D2254" i="50"/>
  <c r="D1913" i="50"/>
  <c r="A2106" i="47"/>
  <c r="D2172" i="50"/>
  <c r="A2365" i="47"/>
  <c r="D2372" i="50"/>
  <c r="A2354" i="47"/>
  <c r="D2361" i="50"/>
  <c r="D2161" i="50"/>
  <c r="D1957" i="50"/>
  <c r="A2150" i="47"/>
  <c r="D1909" i="50"/>
  <c r="A2102" i="47"/>
  <c r="A2139" i="47"/>
  <c r="D1946" i="50"/>
  <c r="A2214" i="47"/>
  <c r="D2221" i="50"/>
  <c r="D2021" i="50"/>
  <c r="D1964" i="50"/>
  <c r="A2157" i="47"/>
  <c r="D2134" i="50"/>
  <c r="A2327" i="47"/>
  <c r="D2334" i="50"/>
  <c r="D1997" i="50"/>
  <c r="A2190" i="47"/>
  <c r="D1876" i="50"/>
  <c r="A2069" i="47"/>
  <c r="D2156" i="50"/>
  <c r="A2349" i="47"/>
  <c r="D2356" i="50"/>
  <c r="A2331" i="47"/>
  <c r="D2338" i="50"/>
  <c r="D2138" i="50"/>
  <c r="A2319" i="47"/>
  <c r="D2326" i="50"/>
  <c r="D2126" i="50"/>
  <c r="D1901" i="50"/>
  <c r="A2094" i="47"/>
  <c r="D1823" i="50"/>
  <c r="A2016" i="47"/>
  <c r="D2166" i="50"/>
  <c r="A2359" i="47"/>
  <c r="D2366" i="50"/>
  <c r="A2090" i="47"/>
  <c r="D1897" i="50"/>
  <c r="D1950" i="50"/>
  <c r="A2143" i="47"/>
  <c r="A2343" i="47"/>
  <c r="D2350" i="50"/>
  <c r="D2150" i="50"/>
  <c r="D2101" i="50"/>
  <c r="A2294" i="47"/>
  <c r="D2301" i="50"/>
  <c r="D2076" i="50"/>
  <c r="A2269" i="47"/>
  <c r="D2276" i="50"/>
  <c r="D2023" i="50"/>
  <c r="A2216" i="47"/>
  <c r="D2223" i="50"/>
  <c r="A2390" i="47"/>
  <c r="D2397" i="50"/>
  <c r="D2197" i="50"/>
  <c r="A2357" i="47"/>
  <c r="D2364" i="50"/>
  <c r="D2164" i="50"/>
  <c r="D2157" i="50"/>
  <c r="A2350" i="47"/>
  <c r="D2357" i="50"/>
  <c r="D2149" i="50"/>
  <c r="A2342" i="47"/>
  <c r="D2349" i="50"/>
  <c r="D2014" i="50"/>
  <c r="A2207" i="47"/>
  <c r="D2214" i="50"/>
  <c r="A2399" i="47"/>
  <c r="D2406" i="50"/>
  <c r="D2206" i="50"/>
  <c r="D2198" i="50"/>
  <c r="A2391" i="47"/>
  <c r="D2398" i="50"/>
  <c r="A2339" i="47"/>
  <c r="D2346" i="50"/>
  <c r="D2146" i="50"/>
  <c r="D2088" i="50"/>
  <c r="A2281" i="47"/>
  <c r="D2288" i="50"/>
  <c r="A2381" i="47"/>
  <c r="D2388" i="50"/>
  <c r="D2188" i="50"/>
  <c r="A2290" i="47"/>
  <c r="D2297" i="50"/>
  <c r="D2097" i="50"/>
  <c r="A2302" i="47"/>
  <c r="D2309" i="50"/>
  <c r="D2109" i="50"/>
  <c r="D2113" i="50"/>
  <c r="A2306" i="47"/>
  <c r="D2313" i="50"/>
  <c r="A2297" i="47"/>
  <c r="D2304" i="50"/>
  <c r="D2104" i="50"/>
  <c r="D2100" i="50"/>
  <c r="A2293" i="47"/>
  <c r="D2300" i="50"/>
  <c r="D2127" i="50"/>
  <c r="A2320" i="47"/>
  <c r="D2327" i="50"/>
  <c r="A2378" i="47"/>
  <c r="D2385" i="50"/>
  <c r="D2185" i="50"/>
</calcChain>
</file>

<file path=xl/sharedStrings.xml><?xml version="1.0" encoding="utf-8"?>
<sst xmlns="http://schemas.openxmlformats.org/spreadsheetml/2006/main" count="30697" uniqueCount="15112">
  <si>
    <t>Chalfont's and Gerrards Cross Hospital</t>
  </si>
  <si>
    <t>RD762</t>
  </si>
  <si>
    <t>Farnham Road - RD762</t>
  </si>
  <si>
    <t>Farnham Road</t>
  </si>
  <si>
    <t>RD764</t>
  </si>
  <si>
    <t>Great Hollands - RD764</t>
  </si>
  <si>
    <t>Great Hollands</t>
  </si>
  <si>
    <t>RD700</t>
  </si>
  <si>
    <t>Heatherwood and Wexham Park Hospitals NHS Trust - RD700</t>
  </si>
  <si>
    <t>Heatherwood and Wexham Park Hospitals NHS Trust</t>
  </si>
  <si>
    <t>RD752</t>
  </si>
  <si>
    <t>Heatherwood Hospital - RD752</t>
  </si>
  <si>
    <t>RD765</t>
  </si>
  <si>
    <t>Hsh Broadmoor Hospital - RD765</t>
  </si>
  <si>
    <t>Hsh Broadmoor Hospital</t>
  </si>
  <si>
    <t>RD753</t>
  </si>
  <si>
    <t>King Edward Vii Hospital - RD753</t>
  </si>
  <si>
    <t>RD763</t>
  </si>
  <si>
    <t>Langley Health Centre - RD763</t>
  </si>
  <si>
    <t>Langley Health Centre</t>
  </si>
  <si>
    <t>RD761</t>
  </si>
  <si>
    <t>Paul Bevan House (Thames Hospice Care) - RD761</t>
  </si>
  <si>
    <t>Paul Bevan House (Thames Hospice Care)</t>
  </si>
  <si>
    <t>RD760</t>
  </si>
  <si>
    <t>Pine Lodge (Thames Hospice Care) - RD760</t>
  </si>
  <si>
    <t>Pine Lodge (Thames Hospice Care)</t>
  </si>
  <si>
    <t>RD754</t>
  </si>
  <si>
    <t>St Mark's Hospital - RD754</t>
  </si>
  <si>
    <t>Number</t>
  </si>
  <si>
    <t>Northumbria Healthcare NHS Foundation Trust</t>
  </si>
  <si>
    <t>2- all blank</t>
  </si>
  <si>
    <t>RGT50</t>
  </si>
  <si>
    <t>Saffron Walden Community Hospital - RGT50</t>
  </si>
  <si>
    <t>Saffron Walden Community Hospital</t>
  </si>
  <si>
    <t>RH857</t>
  </si>
  <si>
    <t>Axminster Hospital - RH857</t>
  </si>
  <si>
    <t>RH884</t>
  </si>
  <si>
    <t>Exeter Nuffield Hospital - RH884</t>
  </si>
  <si>
    <t>Exeter Nuffield Hospital</t>
  </si>
  <si>
    <t>RH858</t>
  </si>
  <si>
    <t>Exmouth Hospital - RH858</t>
  </si>
  <si>
    <t>RH802</t>
  </si>
  <si>
    <t>Heavitree Hospital - RH802</t>
  </si>
  <si>
    <t>Stanhope Parade Health Centre - RE908</t>
  </si>
  <si>
    <t>Stanhope Parade Health Centre</t>
  </si>
  <si>
    <t>RE911</t>
  </si>
  <si>
    <t>Westoe Road - RE911</t>
  </si>
  <si>
    <t>Westoe Road</t>
  </si>
  <si>
    <t>REF12</t>
  </si>
  <si>
    <t>Royal Cornwall Hospital (Treliske) - REF12</t>
  </si>
  <si>
    <t>REF02</t>
  </si>
  <si>
    <t>St Michael's Hospital - REF02</t>
  </si>
  <si>
    <t>REF90</t>
  </si>
  <si>
    <t>Stratton Hospital - REF90</t>
  </si>
  <si>
    <t>REF01</t>
  </si>
  <si>
    <t>West Cornwall Hospital (Penzance) - REF01</t>
  </si>
  <si>
    <t>REM34</t>
  </si>
  <si>
    <t>St. Catherine's Hospital - REM34</t>
  </si>
  <si>
    <t>St. Catherine's Hospital</t>
  </si>
  <si>
    <t>REM35</t>
  </si>
  <si>
    <t>Liverpool Heart And Chest NHS Foundation Trust</t>
  </si>
  <si>
    <t>Liverpool Women's NHS Foundation Trust</t>
  </si>
  <si>
    <t>Luton And Dunstable Hospital NHS Foundation Trust</t>
  </si>
  <si>
    <t>Maidstone And Tunbridge Wells NHS Trust</t>
  </si>
  <si>
    <t>Medway NHS Foundation Trust</t>
  </si>
  <si>
    <t>Mid Cheshire Hospitals NHS Foundation Trust</t>
  </si>
  <si>
    <t>Mid Essex Hospital Services NHS Trust</t>
  </si>
  <si>
    <t>Mid Staffordshire NHS Foundation Trust</t>
  </si>
  <si>
    <t>Mid Yorkshire Hospitals NHS Trust</t>
  </si>
  <si>
    <t>The Walton Centre For Neurology and Neurosurgery NHS Trust</t>
  </si>
  <si>
    <t>RF4HA</t>
  </si>
  <si>
    <t>Harold Wood Hospital - RF4HA</t>
  </si>
  <si>
    <t>Harold Wood Hospital</t>
  </si>
  <si>
    <t>RF4DG</t>
  </si>
  <si>
    <t>King George Hospital - RF4DG</t>
  </si>
  <si>
    <t>King George Hospital</t>
  </si>
  <si>
    <t>RF4OC</t>
  </si>
  <si>
    <t>Oldchurch Hospital - RF4OC</t>
  </si>
  <si>
    <t>Oldchurch Hospital</t>
  </si>
  <si>
    <t>RF4QH</t>
  </si>
  <si>
    <t>Queen's Hospital - RF4QH</t>
  </si>
  <si>
    <t>Queen's Hospital</t>
  </si>
  <si>
    <t>RFFAA</t>
  </si>
  <si>
    <t>Barnsley Hospital NHS Foundation Trust HQ - RFFAA</t>
  </si>
  <si>
    <t>Barnsley Hospital NHS Foundation Trust HQ</t>
  </si>
  <si>
    <t>RFRAA</t>
  </si>
  <si>
    <t>Barnsley Hospitals - RFRAA</t>
  </si>
  <si>
    <t>Barnsley Hospitals</t>
  </si>
  <si>
    <t>RFRPA</t>
  </si>
  <si>
    <t>Rochdale Infirmary - RW604</t>
  </si>
  <si>
    <t>Rochdale Infirmary</t>
  </si>
  <si>
    <t>Bedford Hospital North Wing - RC111</t>
  </si>
  <si>
    <t>Bedford Hospital North Wing</t>
  </si>
  <si>
    <t>RC110</t>
  </si>
  <si>
    <t>Bedford Hospital South Wing - RC110</t>
  </si>
  <si>
    <t>Bedford Hospital South Wing</t>
  </si>
  <si>
    <t>RC368</t>
  </si>
  <si>
    <t>Ealing Hospital - RC368</t>
  </si>
  <si>
    <t>Ealing Hospital</t>
  </si>
  <si>
    <t>RC321</t>
  </si>
  <si>
    <t>Central Middlesex Hospital - RC321</t>
  </si>
  <si>
    <t>Central Middlesex Hospital</t>
  </si>
  <si>
    <t>RC328</t>
  </si>
  <si>
    <t>The Manor House - RC328</t>
  </si>
  <si>
    <t>RC304</t>
  </si>
  <si>
    <t>Willesden Centre For Health and Care - RC304</t>
  </si>
  <si>
    <t>Willesden Centre For Health and Care</t>
  </si>
  <si>
    <t>RC971</t>
  </si>
  <si>
    <t>Luton and Dunstable Hospital - RC971</t>
  </si>
  <si>
    <t>Luton and Dunstable Hospital</t>
  </si>
  <si>
    <t>RCB16</t>
  </si>
  <si>
    <t>Bootham Park Hospital - RCB16</t>
  </si>
  <si>
    <t>RCB07</t>
  </si>
  <si>
    <t>Selby and District War Memorial Hospital - RCB07</t>
  </si>
  <si>
    <t>Selby and District War Memorial Hospital</t>
  </si>
  <si>
    <t>RCBTV</t>
  </si>
  <si>
    <t>St Helens Rehabilitation Hospital - RCBTV</t>
  </si>
  <si>
    <t>St Helens Rehabilitation Hospital</t>
  </si>
  <si>
    <t>RCB05</t>
  </si>
  <si>
    <t>St Monicas Hospital - RCB05</t>
  </si>
  <si>
    <t>St Monicas Hospital</t>
  </si>
  <si>
    <t>RCBP9</t>
  </si>
  <si>
    <t>White Cross Rehabilitation Hospital - RCBP9</t>
  </si>
  <si>
    <t>White Cross Rehabilitation Hospital</t>
  </si>
  <si>
    <t>RCB55</t>
  </si>
  <si>
    <t>York Hospital - RCB55</t>
  </si>
  <si>
    <t>York Hospital</t>
  </si>
  <si>
    <t>Bridlington and District Hospital</t>
  </si>
  <si>
    <t>Cross Lane Hospital</t>
  </si>
  <si>
    <t>Scarborough General Hospital</t>
  </si>
  <si>
    <t>RCD01</t>
  </si>
  <si>
    <t>code in list</t>
  </si>
  <si>
    <t>name in list</t>
  </si>
  <si>
    <t>Westfield Surgery</t>
  </si>
  <si>
    <t>RTK31</t>
  </si>
  <si>
    <t>Weybridge Health Centre - RTK31</t>
  </si>
  <si>
    <t>Weybridge Health Centre</t>
  </si>
  <si>
    <t>RTK49</t>
  </si>
  <si>
    <t>Woking Nuffield Hospital - RTK49</t>
  </si>
  <si>
    <t>RTK46</t>
  </si>
  <si>
    <t>York House Medical Centre - RTK46</t>
  </si>
  <si>
    <t>York House Medical Centre</t>
  </si>
  <si>
    <t>RTP24</t>
  </si>
  <si>
    <t>Caterham Dene Hospital - RTP24</t>
  </si>
  <si>
    <t>Caterham Dene Hospital</t>
  </si>
  <si>
    <t>RTP02</t>
  </si>
  <si>
    <t>Crawley Hospital - RTP02</t>
  </si>
  <si>
    <t>RTP25</t>
  </si>
  <si>
    <t>Dorking Hospital - RTP25</t>
  </si>
  <si>
    <t>RTP04</t>
  </si>
  <si>
    <t>Hinchingbrooke Health Care NHS Trust</t>
  </si>
  <si>
    <t>Homerton University Hospital NHS Foundation Trust</t>
  </si>
  <si>
    <t>The Princess Alexandra Hospital NHS Trust</t>
  </si>
  <si>
    <t>The Queen Elizabeth Hospital, King's Lynn, NHS Foundation Trust</t>
  </si>
  <si>
    <t>The Robert Jones And Agnes Hunt Orthopaedic Hospital NHS Foundation Trust</t>
  </si>
  <si>
    <t>The Rotherham NHS Foundation Trust</t>
  </si>
  <si>
    <t>The Royal Bournemouth And Christchurch Hospitals NHS Foundation Trust</t>
  </si>
  <si>
    <t>The Royal Marsden NHS Foundation Trust</t>
  </si>
  <si>
    <t>The Royal Orthopaedic Hospital NHS Foundation Trust</t>
  </si>
  <si>
    <t>The Royal Wolverhampton NHS Trust</t>
  </si>
  <si>
    <t>The Walton Centre NHS Foundation Trust</t>
  </si>
  <si>
    <t>The Whittington Hospital NHS Trust</t>
  </si>
  <si>
    <t>United Lincolnshire Hospitals NHS Trust</t>
  </si>
  <si>
    <t>University College London Hospitals NHS Foundation Trust</t>
  </si>
  <si>
    <t>University Hospital Of North Staffordshire NHS Trust</t>
  </si>
  <si>
    <t>University Hospital Of South Manchester NHS Foundation Trust</t>
  </si>
  <si>
    <t>University Hospital Southampton NHS Foundation Trust</t>
  </si>
  <si>
    <t>University Hospitals Birmingham NHS Foundation Trust</t>
  </si>
  <si>
    <t>RPY</t>
  </si>
  <si>
    <t>Warrington Hospital</t>
  </si>
  <si>
    <t>Victoria Central Hospital - REM35</t>
  </si>
  <si>
    <t>REM20</t>
  </si>
  <si>
    <t>Walton Hospital - REM20</t>
  </si>
  <si>
    <t>REP01</t>
  </si>
  <si>
    <t>Liverpool Womens Hospital - REP01</t>
  </si>
  <si>
    <t>Liverpool Womens Hospital</t>
  </si>
  <si>
    <t>RET20</t>
  </si>
  <si>
    <t>The Walton Centre For Neurology and Neurosurgery NHS Trust - RET20</t>
  </si>
  <si>
    <t>RYQ31</t>
  </si>
  <si>
    <t>Beckenham Beacon - RYQ31</t>
  </si>
  <si>
    <t>Beckenham Beacon</t>
  </si>
  <si>
    <t>RYQ11</t>
  </si>
  <si>
    <t>Erith and District Hospital - RYQ11</t>
  </si>
  <si>
    <t>Erith and District Hospital</t>
  </si>
  <si>
    <t>RYQ32</t>
  </si>
  <si>
    <t>Orpington Hospital - RYQ32</t>
  </si>
  <si>
    <t>Orpington Hospital</t>
  </si>
  <si>
    <t>Princess Royal University Hospital</t>
  </si>
  <si>
    <t>RYQ50</t>
  </si>
  <si>
    <t>Queen Elizabeth Hospital Woolwich - RYQ50</t>
  </si>
  <si>
    <t>Queen Elizabeth Hospital Woolwich</t>
  </si>
  <si>
    <t>RYQ10</t>
  </si>
  <si>
    <t>Queen Mary's Hospital Sidcup - RYQ10</t>
  </si>
  <si>
    <t>Queen Mary's Hospital Sidcup</t>
  </si>
  <si>
    <t>RYQ22</t>
  </si>
  <si>
    <t>Slh @ Darent Valley Hospital - RYQ22</t>
  </si>
  <si>
    <t>Slh @ Darent Valley Hospital</t>
  </si>
  <si>
    <t>RYQ40</t>
  </si>
  <si>
    <t>Slh @ Sevenoaks Hospital - RYQ40</t>
  </si>
  <si>
    <t>Slh @ Sevenoaks Hospital</t>
  </si>
  <si>
    <t>RYR05</t>
  </si>
  <si>
    <t>Chichester Treatment Centre - RYR05</t>
  </si>
  <si>
    <t>Chichester Treatment Centre</t>
  </si>
  <si>
    <t>RYR14</t>
  </si>
  <si>
    <t>Southlands Hospital - RYR14</t>
  </si>
  <si>
    <t>RYR16</t>
  </si>
  <si>
    <t>St Richard's Hospital - RYR16</t>
  </si>
  <si>
    <t>St Richard's Hospital</t>
  </si>
  <si>
    <t>RYR18</t>
  </si>
  <si>
    <t>Worthing Hospital - RYR18</t>
  </si>
  <si>
    <t>RCBNH</t>
  </si>
  <si>
    <t>Bridlington and District Hospital - RCBNH</t>
  </si>
  <si>
    <t>RCBN1</t>
  </si>
  <si>
    <t>Cross Lane Hospital - RCBN1</t>
  </si>
  <si>
    <t>RCBL8</t>
  </si>
  <si>
    <t>Malton Community Hospital - RCBL8</t>
  </si>
  <si>
    <t>RCBCA</t>
  </si>
  <si>
    <t>Scarborough General Hospital - RCBCA</t>
  </si>
  <si>
    <t>RCBN2</t>
  </si>
  <si>
    <t>St Mary's Hospital - RCBN2</t>
  </si>
  <si>
    <t>RCBG1</t>
  </si>
  <si>
    <t>Whitby Community Hospital - RCBG1</t>
  </si>
  <si>
    <t>RN542</t>
  </si>
  <si>
    <t>Andover War Memorial Hospital - RN542</t>
  </si>
  <si>
    <t>RN541</t>
  </si>
  <si>
    <t>Royal Hampshire County Hospital - RN541</t>
  </si>
  <si>
    <t>got to equal 0</t>
  </si>
  <si>
    <t>TextBox</t>
  </si>
  <si>
    <t>Bristol Dental Hospital - RVJK1</t>
  </si>
  <si>
    <t>Sittingbourne Memorial Hospital - RVVST</t>
  </si>
  <si>
    <t>RVV05</t>
  </si>
  <si>
    <t>Victoria Hospital (Deal) - RVV05</t>
  </si>
  <si>
    <t>Victoria Hospital (Deal)</t>
  </si>
  <si>
    <t>RVVWT</t>
  </si>
  <si>
    <t>Whitstable and Tankerton Hospital - RVVWT</t>
  </si>
  <si>
    <t>RVV01</t>
  </si>
  <si>
    <t>William Harvey Hospital (Ashford) - RVV01</t>
  </si>
  <si>
    <t>North Manchester General Hospital</t>
  </si>
  <si>
    <t>RW604</t>
  </si>
  <si>
    <t>University Of Bristol Dental Hospital - RA709</t>
  </si>
  <si>
    <t>University Of Bristol Dental Hospital</t>
  </si>
  <si>
    <t>RA901</t>
  </si>
  <si>
    <t>Torbay Hospital - RA901</t>
  </si>
  <si>
    <t>Torbay Hospital</t>
  </si>
  <si>
    <t>RAE01</t>
  </si>
  <si>
    <t>Bradford Royal Infirmary - RAE01</t>
  </si>
  <si>
    <t>Bradford Royal Infirmary</t>
  </si>
  <si>
    <t>RAE05</t>
  </si>
  <si>
    <t>St Lukes Hospital - RAE05</t>
  </si>
  <si>
    <t>St Lukes Hospital</t>
  </si>
  <si>
    <t>Staff_cols:Ward, Staff_row:Staff_row198</t>
  </si>
  <si>
    <t>103704597</t>
  </si>
  <si>
    <t>Staff_cols:Ward, Staff_row:Staff_row199</t>
  </si>
  <si>
    <t>103704598</t>
  </si>
  <si>
    <t>Staff_cols:Ward, Staff_row:Staff_row2</t>
  </si>
  <si>
    <t>103704599</t>
  </si>
  <si>
    <t>Staff_cols:Ward, Staff_row:Staff_row20</t>
  </si>
  <si>
    <t>103704600</t>
  </si>
  <si>
    <t>Staff_cols:Ward, Staff_row:Staff_row200</t>
  </si>
  <si>
    <t>103704601</t>
  </si>
  <si>
    <t>Staff_cols:Ward, Staff_row:Staff_row21</t>
  </si>
  <si>
    <t>103704602</t>
  </si>
  <si>
    <t>Staff_cols:Ward, Staff_row:Staff_row22</t>
  </si>
  <si>
    <t>103704603</t>
  </si>
  <si>
    <t>Staff_cols:Ward, Staff_row:Staff_row23</t>
  </si>
  <si>
    <t>103704604</t>
  </si>
  <si>
    <t>Staff_cols:Ward, Staff_row:Staff_row24</t>
  </si>
  <si>
    <t>103704605</t>
  </si>
  <si>
    <t>Staff_cols:Ward, Staff_row:Staff_row25</t>
  </si>
  <si>
    <t>103704606</t>
  </si>
  <si>
    <t>Staff_cols:Ward, Staff_row:Staff_row26</t>
  </si>
  <si>
    <t>103704607</t>
  </si>
  <si>
    <t>Staff_cols:Ward, Staff_row:Staff_row27</t>
  </si>
  <si>
    <t>103704608</t>
  </si>
  <si>
    <t>Staff_cols:Ward, Staff_row:Staff_row28</t>
  </si>
  <si>
    <t>103704609</t>
  </si>
  <si>
    <t>Staff_cols:Ward, Staff_row:Staff_row29</t>
  </si>
  <si>
    <t>103704610</t>
  </si>
  <si>
    <t>Staff_cols:Ward, Staff_row:Staff_row3</t>
  </si>
  <si>
    <t>103704611</t>
  </si>
  <si>
    <t>Staff_cols:Ward, Staff_row:Staff_row30</t>
  </si>
  <si>
    <t>103704612</t>
  </si>
  <si>
    <t>Staff_cols:Ward, Staff_row:Staff_row31</t>
  </si>
  <si>
    <t>103704613</t>
  </si>
  <si>
    <t>Staff_cols:Ward, Staff_row:Staff_row32</t>
  </si>
  <si>
    <t>103704614</t>
  </si>
  <si>
    <t>Staff_cols:Ward, Staff_row:Staff_row33</t>
  </si>
  <si>
    <t>103704615</t>
  </si>
  <si>
    <t>Staff_cols:Ward, Staff_row:Staff_row34</t>
  </si>
  <si>
    <t>103704616</t>
  </si>
  <si>
    <t>Staff_cols:Ward, Staff_row:Staff_row35</t>
  </si>
  <si>
    <t>103704617</t>
  </si>
  <si>
    <t>Staff_cols:Ward, Staff_row:Staff_row36</t>
  </si>
  <si>
    <t>103704618</t>
  </si>
  <si>
    <t>Staff_cols:Ward, Staff_row:Staff_row37</t>
  </si>
  <si>
    <t>103704619</t>
  </si>
  <si>
    <t>Staff_cols:Ward, Staff_row:Staff_row38</t>
  </si>
  <si>
    <t>103704620</t>
  </si>
  <si>
    <t>Staff_cols:Ward, Staff_row:Staff_row39</t>
  </si>
  <si>
    <t>103703938</t>
  </si>
  <si>
    <t>Staff_cols:Site_name, Staff_row:Staff_row145</t>
  </si>
  <si>
    <t>103703939</t>
  </si>
  <si>
    <t>Staff_cols:Site_name, Staff_row:Staff_row146</t>
  </si>
  <si>
    <t>103703940</t>
  </si>
  <si>
    <t>Staff_cols:Site_name, Staff_row:Staff_row147</t>
  </si>
  <si>
    <t>103703941</t>
  </si>
  <si>
    <t>Staff_cols:Site_name, Staff_row:Staff_row148</t>
  </si>
  <si>
    <t>103703942</t>
  </si>
  <si>
    <t>Staff_cols:Site_name, Staff_row:Staff_row149</t>
  </si>
  <si>
    <t>103703943</t>
  </si>
  <si>
    <t>Staff_cols:Site_name, Staff_row:Staff_row15</t>
  </si>
  <si>
    <t>103703944</t>
  </si>
  <si>
    <t>Staff_cols:Site_name, Staff_row:Staff_row150</t>
  </si>
  <si>
    <t>103703945</t>
  </si>
  <si>
    <t>Staff_cols:Site_name, Staff_row:Staff_row151</t>
  </si>
  <si>
    <t>103703946</t>
  </si>
  <si>
    <t>Staff_cols:Site_name, Staff_row:Staff_row152</t>
  </si>
  <si>
    <t>103703947</t>
  </si>
  <si>
    <t>Staff_cols:Site_name, Staff_row:Staff_row153</t>
  </si>
  <si>
    <t>103703948</t>
  </si>
  <si>
    <t>Staff_cols:Site_name, Staff_row:Staff_row154</t>
  </si>
  <si>
    <t>103703949</t>
  </si>
  <si>
    <t>Staff_cols:Site_name, Staff_row:Staff_row155</t>
  </si>
  <si>
    <t>103703950</t>
  </si>
  <si>
    <t>Staff_cols:Site_name, Staff_row:Staff_row156</t>
  </si>
  <si>
    <t>103703951</t>
  </si>
  <si>
    <t>Staff_cols:Site_name, Staff_row:Staff_row157</t>
  </si>
  <si>
    <t>103703952</t>
  </si>
  <si>
    <t>Staff_cols:Site_name, Staff_row:Staff_row158</t>
  </si>
  <si>
    <t>103703953</t>
  </si>
  <si>
    <t>Staff_cols:Site_name, Staff_row:Staff_row159</t>
  </si>
  <si>
    <t>103703954</t>
  </si>
  <si>
    <t>Staff_cols:Site_name, Staff_row:Staff_row16</t>
  </si>
  <si>
    <t>103703955</t>
  </si>
  <si>
    <t>Staff_cols:Site_name, Staff_row:Staff_row160</t>
  </si>
  <si>
    <t>Alexandra Hospital - RWP01</t>
  </si>
  <si>
    <t>RWP31</t>
  </si>
  <si>
    <t>Kidderminster Hospital - RWP31</t>
  </si>
  <si>
    <t>Kidderminster Hospital</t>
  </si>
  <si>
    <t>RWPTC</t>
  </si>
  <si>
    <t>Marsden Road Health Centre</t>
  </si>
  <si>
    <t>RE906</t>
  </si>
  <si>
    <t>Monkton Hall Hospital - RE906</t>
  </si>
  <si>
    <t>Monkton Hall Hospital</t>
  </si>
  <si>
    <t>RE9GF</t>
  </si>
  <si>
    <t>Palmer Community Hospital - RE9GF</t>
  </si>
  <si>
    <t>RE910</t>
  </si>
  <si>
    <t>Post Graduate Institute For Medicine and Dentistry - RE910</t>
  </si>
  <si>
    <t>Post Graduate Institute For Medicine and Dentistry</t>
  </si>
  <si>
    <t>RE9GC</t>
  </si>
  <si>
    <t>Primrose Hill Hospital - RE9GC</t>
  </si>
  <si>
    <t>RE9GA</t>
  </si>
  <si>
    <t>South Tyneside District Hospital - RE9GA</t>
  </si>
  <si>
    <t>South Tyneside District Hospital</t>
  </si>
  <si>
    <t>RE913</t>
  </si>
  <si>
    <t>Rotherham District General Hospital - RFRPA</t>
  </si>
  <si>
    <t>Rotherham District General Hospital</t>
  </si>
  <si>
    <t>RFSAC</t>
  </si>
  <si>
    <t>Buxton Hospital - RFSAC</t>
  </si>
  <si>
    <t>RFSDA</t>
  </si>
  <si>
    <t>Chesterfield Royal Hospital - RFSDA</t>
  </si>
  <si>
    <t>Chesterfield Royal Hospital</t>
  </si>
  <si>
    <t>RFSDL</t>
  </si>
  <si>
    <t>Foljambe Road - RFSDL</t>
  </si>
  <si>
    <t>Foljambe Road</t>
  </si>
  <si>
    <t>RFSAD</t>
  </si>
  <si>
    <t>Scarsdale Hospital - RFSAD</t>
  </si>
  <si>
    <t>Scarsdale Hospital</t>
  </si>
  <si>
    <t>RFSAB</t>
  </si>
  <si>
    <t>Whitworth Hospital - RFSAB</t>
  </si>
  <si>
    <t>RFW04</t>
  </si>
  <si>
    <t>Teddington Memorial Hospital - RFW04</t>
  </si>
  <si>
    <t>RFW03</t>
  </si>
  <si>
    <t>The Hillingdon Hospital - RFW03</t>
  </si>
  <si>
    <t>The Hillingdon Hospital</t>
  </si>
  <si>
    <t>RFW01</t>
  </si>
  <si>
    <t>West Middlesex University Hospital - RFW01</t>
  </si>
  <si>
    <t>West Middlesex University Hospital</t>
  </si>
  <si>
    <t>R1HMC</t>
  </si>
  <si>
    <t>Whipps Cross At Silverthorn Medical - R1HCMC</t>
  </si>
  <si>
    <t>Whipps Cross At Silverthorn Medical</t>
  </si>
  <si>
    <t>R1HKH</t>
  </si>
  <si>
    <t>Whipps Cross University Hospital - R1HKH</t>
  </si>
  <si>
    <t>R1H11</t>
  </si>
  <si>
    <t>Bristol Royal Infirmary</t>
  </si>
  <si>
    <t>RA705</t>
  </si>
  <si>
    <t>Keynsham Hospital - RA705</t>
  </si>
  <si>
    <t>Keynsham Hospital</t>
  </si>
  <si>
    <t>RA707</t>
  </si>
  <si>
    <t>St Michael's Hospital - RA707</t>
  </si>
  <si>
    <t>RA709</t>
  </si>
  <si>
    <t>RWA34</t>
  </si>
  <si>
    <t>Newington Healthcare Centre - RWA34</t>
  </si>
  <si>
    <t>Newington Healthcare Centre</t>
  </si>
  <si>
    <t>RWA33</t>
  </si>
  <si>
    <t>Sledmore House - RWA33</t>
  </si>
  <si>
    <t>Devizes Hospital</t>
  </si>
  <si>
    <t>RBBP3</t>
  </si>
  <si>
    <t>Frome Community Hospital - RBBP3</t>
  </si>
  <si>
    <t>RBBP4</t>
  </si>
  <si>
    <t>Paulton Memorial Hospital - RBBP4</t>
  </si>
  <si>
    <t>RBB01</t>
  </si>
  <si>
    <t>Royal National Hospital For Rheumatic Diseases - RBB01</t>
  </si>
  <si>
    <t>Royal National Hospital For Rheumatic Diseases</t>
  </si>
  <si>
    <t>RBBP5</t>
  </si>
  <si>
    <t>Warminster Hospital - RBBP5</t>
  </si>
  <si>
    <t>Warminster Hospital</t>
  </si>
  <si>
    <t>RBD20</t>
  </si>
  <si>
    <t>Blandford Community Hospital - RBD20</t>
  </si>
  <si>
    <t>RBD42</t>
  </si>
  <si>
    <t>Bridport Community Hospital - RBD42</t>
  </si>
  <si>
    <t>RBD01</t>
  </si>
  <si>
    <t>Dorset County Hospital - RBD01</t>
  </si>
  <si>
    <t>Dorset County Hospital</t>
  </si>
  <si>
    <t>RBD08</t>
  </si>
  <si>
    <t>Portland Hospital - RBD08</t>
  </si>
  <si>
    <t>RBD05</t>
  </si>
  <si>
    <t>Weymouth Community Hospital - RBD05</t>
  </si>
  <si>
    <t>RBD30</t>
  </si>
  <si>
    <t>Yeatman Hospital - RBD30</t>
  </si>
  <si>
    <t>Horton General Hospital</t>
  </si>
  <si>
    <t>John Radcliffe Hospital</t>
  </si>
  <si>
    <t>Nuffield Orthopaedic Centre</t>
  </si>
  <si>
    <t>Townlands Hospital</t>
  </si>
  <si>
    <t>RBK03</t>
  </si>
  <si>
    <t>Goscote Hospital - RBK03</t>
  </si>
  <si>
    <t>RBK02</t>
  </si>
  <si>
    <t>Manor Hospital - RBK02</t>
  </si>
  <si>
    <t>Manor Hospital</t>
  </si>
  <si>
    <t>RBL14</t>
  </si>
  <si>
    <t>Arrowe Park Hospital - RBL14</t>
  </si>
  <si>
    <t>Arrowe Park Hospital</t>
  </si>
  <si>
    <t>RBL20</t>
  </si>
  <si>
    <t>Clatterbridge Hospital - RBL20</t>
  </si>
  <si>
    <t>Clatterbridge Hospital</t>
  </si>
  <si>
    <t>RBL25</t>
  </si>
  <si>
    <t>Outpatients Department (St John's Hospice) - RBL25</t>
  </si>
  <si>
    <t>Outpatients Department (St John's Hospice)</t>
  </si>
  <si>
    <t>RBL01</t>
  </si>
  <si>
    <t>St. Catherines Hospital - RBL01</t>
  </si>
  <si>
    <t>St. Catherines Hospital</t>
  </si>
  <si>
    <t>RBL02</t>
  </si>
  <si>
    <t>Victoria Central Hospital - RBL02</t>
  </si>
  <si>
    <t>Victoria Central Hospital</t>
  </si>
  <si>
    <t>RBN02</t>
  </si>
  <si>
    <t>St Helens Hospital - RBN02</t>
  </si>
  <si>
    <t>RBN34</t>
  </si>
  <si>
    <t>Whiston Health Centre - RBN34</t>
  </si>
  <si>
    <t>Whiston Health Centre</t>
  </si>
  <si>
    <t>RBN01</t>
  </si>
  <si>
    <t>Whiston Hospital - RBN01</t>
  </si>
  <si>
    <t>Whiston Hospital</t>
  </si>
  <si>
    <t>RBQHQ</t>
  </si>
  <si>
    <t>Liverpool Heart and Chest Hospital NHS Trust HQ - RBQHQ</t>
  </si>
  <si>
    <t>Addenbrooke's Hospital</t>
  </si>
  <si>
    <t>RGT48</t>
  </si>
  <si>
    <t>Newmarket Hospital - RGT48</t>
  </si>
  <si>
    <t>Newmarket Hospital</t>
  </si>
  <si>
    <t>RGT32</t>
  </si>
  <si>
    <t>Rosie Hospital - RGT32</t>
  </si>
  <si>
    <t>Rosie Hospital</t>
  </si>
  <si>
    <t>RGT49</t>
  </si>
  <si>
    <t>Royston Hospital - RGT49</t>
  </si>
  <si>
    <t>Royston Hospital</t>
  </si>
  <si>
    <t>RJ122</t>
  </si>
  <si>
    <t>St Thomas' Hospital - RJ122</t>
  </si>
  <si>
    <t>St Thomas' Hospital</t>
  </si>
  <si>
    <t>RJ224</t>
  </si>
  <si>
    <t>University Hospital Lewisham - RJ224</t>
  </si>
  <si>
    <t>RJ611</t>
  </si>
  <si>
    <t>Mayday University Hospital - RJ611</t>
  </si>
  <si>
    <t>Mayday University Hospital</t>
  </si>
  <si>
    <t>RJ613</t>
  </si>
  <si>
    <t>Purley War Memorial Hospital - RJ613</t>
  </si>
  <si>
    <t>Purley War Memorial Hospital</t>
  </si>
  <si>
    <t>RJ706</t>
  </si>
  <si>
    <t>Bolingbroke Hospital - RJ706</t>
  </si>
  <si>
    <t>Harrogate District Hospital - RCD01</t>
  </si>
  <si>
    <t>Harrogate District Hospital</t>
  </si>
  <si>
    <t>RCD22</t>
  </si>
  <si>
    <t>Lancaster Park Road (Site 2) - RCD22</t>
  </si>
  <si>
    <t>Lancaster Park Road (Site 2)</t>
  </si>
  <si>
    <t>RCD23</t>
  </si>
  <si>
    <t>Lancaster Park Road (Site 3) - RCD23</t>
  </si>
  <si>
    <t>Macclesfield District General Hospital - RJN71</t>
  </si>
  <si>
    <t>Macclesfield District General Hospital</t>
  </si>
  <si>
    <t>RJN67</t>
  </si>
  <si>
    <t>Parkside Hospital - RJN67</t>
  </si>
  <si>
    <t>RJN72</t>
  </si>
  <si>
    <t>Soss Moss - RJN72</t>
  </si>
  <si>
    <t>Soss Moss</t>
  </si>
  <si>
    <t>RJR05</t>
  </si>
  <si>
    <t>Countess Of Chester Hospital - RJR05</t>
  </si>
  <si>
    <t>Countess Of Chester Hospital</t>
  </si>
  <si>
    <t>RJR60</t>
  </si>
  <si>
    <t>Ellesmere Port Hospital - RJR60</t>
  </si>
  <si>
    <t>RJZ33</t>
  </si>
  <si>
    <t>Kings College Dental Hospital - RJZ33</t>
  </si>
  <si>
    <t>Kings College Dental Hospital</t>
  </si>
  <si>
    <t>RJZ01</t>
  </si>
  <si>
    <t>King's College Hospital (Denmark Hill) - RJZ01</t>
  </si>
  <si>
    <t>King's College Hospital (Denmark Hill)</t>
  </si>
  <si>
    <t>RJZ03</t>
  </si>
  <si>
    <t>King's College Hospital (Dulwich) - RJZ03</t>
  </si>
  <si>
    <t>King's College Hospital (Dulwich)</t>
  </si>
  <si>
    <t>RK5FJ</t>
  </si>
  <si>
    <t>Ashfield Community Hospital - RK5FJ</t>
  </si>
  <si>
    <t>RK5BC</t>
  </si>
  <si>
    <t>King's Mill Hospital - RK5BC</t>
  </si>
  <si>
    <t>King's Mill Hospital</t>
  </si>
  <si>
    <t>RK5BL</t>
  </si>
  <si>
    <t>New Cross Hospital</t>
  </si>
  <si>
    <t>RL402</t>
  </si>
  <si>
    <t>Studholme Medical Centre</t>
  </si>
  <si>
    <t>RTK35</t>
  </si>
  <si>
    <t>Sunnymead Surgery - RTK35</t>
  </si>
  <si>
    <t>Sunnymead Surgery</t>
  </si>
  <si>
    <t>RTK19</t>
  </si>
  <si>
    <t>The Health Centre, Bond Street - RTK19</t>
  </si>
  <si>
    <t>The Health Centre, Bond Street</t>
  </si>
  <si>
    <t>RTK45</t>
  </si>
  <si>
    <t>The Knaphill Surgery - RTK45</t>
  </si>
  <si>
    <t>The Knaphill Surgery</t>
  </si>
  <si>
    <t>RTK36</t>
  </si>
  <si>
    <t>The Maybury Surgery - RTK36</t>
  </si>
  <si>
    <t>The Maybury Surgery</t>
  </si>
  <si>
    <t>RTK27</t>
  </si>
  <si>
    <t>Thorpe Road - RTK27</t>
  </si>
  <si>
    <t>Thorpe Road</t>
  </si>
  <si>
    <t>RTK26</t>
  </si>
  <si>
    <t>Upper Halliford Road - RTK26</t>
  </si>
  <si>
    <t>Upper Halliford Road</t>
  </si>
  <si>
    <t>RTK18</t>
  </si>
  <si>
    <t>Walton Health Centre - RTK18</t>
  </si>
  <si>
    <t>RTH</t>
  </si>
  <si>
    <t>TemplateType</t>
  </si>
  <si>
    <t>Collection_Reference</t>
  </si>
  <si>
    <t>Org_Code</t>
  </si>
  <si>
    <t>Com_Code</t>
  </si>
  <si>
    <t>ComProv_Flag</t>
  </si>
  <si>
    <t>Period_ID</t>
  </si>
  <si>
    <t>Upload</t>
  </si>
  <si>
    <t>Last_Row</t>
  </si>
  <si>
    <t>GLI_ID</t>
  </si>
  <si>
    <t>GLI_Desc</t>
  </si>
  <si>
    <t>Data</t>
  </si>
  <si>
    <t>Question_Type</t>
  </si>
  <si>
    <t>RCU</t>
  </si>
  <si>
    <t>RCX</t>
  </si>
  <si>
    <t>RD1</t>
  </si>
  <si>
    <t>RD3</t>
  </si>
  <si>
    <t>RD7</t>
  </si>
  <si>
    <t>RD8</t>
  </si>
  <si>
    <t>RDD</t>
  </si>
  <si>
    <t>RDE</t>
  </si>
  <si>
    <t>RDU</t>
  </si>
  <si>
    <t>RDZ</t>
  </si>
  <si>
    <t>RE9</t>
  </si>
  <si>
    <t>REF</t>
  </si>
  <si>
    <t>2010-11</t>
  </si>
  <si>
    <t>May</t>
  </si>
  <si>
    <t>June</t>
  </si>
  <si>
    <t>PK_PERIODID</t>
  </si>
  <si>
    <t>Users must change the periods reference sheet so it ONLY shows the period type applicable for the collection</t>
  </si>
  <si>
    <t>Concatenation</t>
  </si>
  <si>
    <t>0</t>
  </si>
  <si>
    <t>RQM</t>
  </si>
  <si>
    <t>RQQ</t>
  </si>
  <si>
    <t>RQW</t>
  </si>
  <si>
    <t>RQX</t>
  </si>
  <si>
    <t>RR1</t>
  </si>
  <si>
    <t>RR7</t>
  </si>
  <si>
    <t>RR8</t>
  </si>
  <si>
    <t>RRF</t>
  </si>
  <si>
    <t>RRJ</t>
  </si>
  <si>
    <t>RRK</t>
  </si>
  <si>
    <t>RRV</t>
  </si>
  <si>
    <t>RT3</t>
  </si>
  <si>
    <t>RTD</t>
  </si>
  <si>
    <t>RTE</t>
  </si>
  <si>
    <t>RTF</t>
  </si>
  <si>
    <t>RTG</t>
  </si>
  <si>
    <t>Provider Orgs</t>
  </si>
  <si>
    <t>RA2</t>
  </si>
  <si>
    <t>RA9</t>
  </si>
  <si>
    <t>RA7</t>
  </si>
  <si>
    <t>RA3</t>
  </si>
  <si>
    <t>RA4</t>
  </si>
  <si>
    <t>Natural Key</t>
  </si>
  <si>
    <t>Month</t>
  </si>
  <si>
    <t>July</t>
  </si>
  <si>
    <t>August</t>
  </si>
  <si>
    <t>September</t>
  </si>
  <si>
    <t>October</t>
  </si>
  <si>
    <t>November</t>
  </si>
  <si>
    <t>December</t>
  </si>
  <si>
    <t>January</t>
  </si>
  <si>
    <t>February</t>
  </si>
  <si>
    <t>March</t>
  </si>
  <si>
    <t>April</t>
  </si>
  <si>
    <t>REM</t>
  </si>
  <si>
    <t>REP</t>
  </si>
  <si>
    <t>RET</t>
  </si>
  <si>
    <t>RF4</t>
  </si>
  <si>
    <t>RFF</t>
  </si>
  <si>
    <t>RFR</t>
  </si>
  <si>
    <t>RFS</t>
  </si>
  <si>
    <t>RFW</t>
  </si>
  <si>
    <t>RGN</t>
  </si>
  <si>
    <t>RGP</t>
  </si>
  <si>
    <t>RGQ</t>
  </si>
  <si>
    <t>RGR</t>
  </si>
  <si>
    <t>RGT</t>
  </si>
  <si>
    <t>RH8</t>
  </si>
  <si>
    <t>RHM</t>
  </si>
  <si>
    <t>RHQ</t>
  </si>
  <si>
    <t>RHU</t>
  </si>
  <si>
    <t>RHW</t>
  </si>
  <si>
    <t>RJ1</t>
  </si>
  <si>
    <t>RJ2</t>
  </si>
  <si>
    <t>RJ6</t>
  </si>
  <si>
    <t>RJ7</t>
  </si>
  <si>
    <t>RJC</t>
  </si>
  <si>
    <t>RXC</t>
  </si>
  <si>
    <t>RXF</t>
  </si>
  <si>
    <t>RXH</t>
  </si>
  <si>
    <t>RXK</t>
  </si>
  <si>
    <t>RXL</t>
  </si>
  <si>
    <t>RXN</t>
  </si>
  <si>
    <t>RXP</t>
  </si>
  <si>
    <t>RXQ</t>
  </si>
  <si>
    <t>RXR</t>
  </si>
  <si>
    <t>RXW</t>
  </si>
  <si>
    <t>RJD</t>
  </si>
  <si>
    <t>RJE</t>
  </si>
  <si>
    <t>RJF</t>
  </si>
  <si>
    <t>RJL</t>
  </si>
  <si>
    <t>RJN</t>
  </si>
  <si>
    <t>RJR</t>
  </si>
  <si>
    <t>RJZ</t>
  </si>
  <si>
    <t>RK5</t>
  </si>
  <si>
    <t>RK9</t>
  </si>
  <si>
    <t>RKB</t>
  </si>
  <si>
    <t>RKE</t>
  </si>
  <si>
    <t>RL1</t>
  </si>
  <si>
    <t>RL4</t>
  </si>
  <si>
    <t>RLN</t>
  </si>
  <si>
    <t>RLQ</t>
  </si>
  <si>
    <t>RLT</t>
  </si>
  <si>
    <t>RLU</t>
  </si>
  <si>
    <t>RM1</t>
  </si>
  <si>
    <t>RM2</t>
  </si>
  <si>
    <t>RM3</t>
  </si>
  <si>
    <t>RMC</t>
  </si>
  <si>
    <t>RMP</t>
  </si>
  <si>
    <t>RN3</t>
  </si>
  <si>
    <t>RN5</t>
  </si>
  <si>
    <t>RN7</t>
  </si>
  <si>
    <t>RNA</t>
  </si>
  <si>
    <t>RNL</t>
  </si>
  <si>
    <t>RNQ</t>
  </si>
  <si>
    <t>RNS</t>
  </si>
  <si>
    <t>RNZ</t>
  </si>
  <si>
    <t>RP5</t>
  </si>
  <si>
    <t>RP6</t>
  </si>
  <si>
    <t>RPA</t>
  </si>
  <si>
    <t>RPC</t>
  </si>
  <si>
    <t>RQ6</t>
  </si>
  <si>
    <t>RQ8</t>
  </si>
  <si>
    <t>RTK</t>
  </si>
  <si>
    <t>RTP</t>
  </si>
  <si>
    <t>RTR</t>
  </si>
  <si>
    <t>RTX</t>
  </si>
  <si>
    <t>RYJ</t>
  </si>
  <si>
    <t>Basic Validations</t>
  </si>
  <si>
    <t>Period:</t>
  </si>
  <si>
    <t>Organisation:</t>
  </si>
  <si>
    <t>Notes</t>
  </si>
  <si>
    <t>When copying in a backsheet for a new upload the "header" information in the mock backsheet should not be altered - only the data below row 8 should be copied in, but the relevant "header" cells just manually changed - i.e. 'Collection_Reference and 'Last_Row</t>
  </si>
  <si>
    <t>No extra worksheets should be added into the workbook</t>
  </si>
  <si>
    <t>If the organisation lists for the collection changes then a few things need to be changed…</t>
  </si>
  <si>
    <t>The new org code and name needs to be put onto the Index in the relevant fields</t>
  </si>
  <si>
    <t>The range for the organisations also need amending - "Orgs" to make sure that the new organisations are included where they should be</t>
  </si>
  <si>
    <t>Admin users will need to link the backsheet to the frontsheet when creating the uplaod</t>
  </si>
  <si>
    <t>If the periof of the collection changes users will need to copy the valide periods in the valid format for the correct period type and put them onto the index sheet, also the relevant range will also need updating</t>
  </si>
  <si>
    <t>Validations</t>
  </si>
  <si>
    <t>R1H</t>
  </si>
  <si>
    <t>R1F</t>
  </si>
  <si>
    <t>Hospital Site Details</t>
  </si>
  <si>
    <t>Site code *The Site code is automatically populated when a Site name is selected</t>
  </si>
  <si>
    <t>Hospital Site name</t>
  </si>
  <si>
    <t>Main 2 Specialties on each ward</t>
  </si>
  <si>
    <t>Ward name</t>
  </si>
  <si>
    <t>Specialties</t>
  </si>
  <si>
    <t>100 - GENERAL SURGERY</t>
  </si>
  <si>
    <t>101 - UROLOGY</t>
  </si>
  <si>
    <t>110 - TRAUMA &amp; ORTHOPAEDICS</t>
  </si>
  <si>
    <t>120 - ENT</t>
  </si>
  <si>
    <t>130 - OPHTHALMOLOGY</t>
  </si>
  <si>
    <t>140 - ORAL SURGERY</t>
  </si>
  <si>
    <t>141 - RESTORATIVE DENTISTRY</t>
  </si>
  <si>
    <t>142 - PAEDIATRIC DENTISTRY</t>
  </si>
  <si>
    <t>143 - ORTHODONTICS</t>
  </si>
  <si>
    <t>145 - ORAL &amp; MAXILLO FACIAL SURGERY</t>
  </si>
  <si>
    <t>147 - PERIODONTICS</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</si>
  <si>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</si>
  <si>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</si>
  <si>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</si>
  <si>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</si>
  <si>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</si>
  <si>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</si>
  <si>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</si>
  <si>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</si>
  <si>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</si>
  <si>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</si>
  <si>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</si>
  <si>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</si>
  <si>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</si>
  <si>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310 - AUDIOLOGICAL MEDICINE</t>
  </si>
  <si>
    <t>313 - CLINICAL IMMUNOLOGY and ALLERGY</t>
  </si>
  <si>
    <t>314 - REHABILITATION</t>
  </si>
  <si>
    <t>315 - PALLIATIVE MEDICINE</t>
  </si>
  <si>
    <t>320 - CARDIOLOGY</t>
  </si>
  <si>
    <t>321 - PAEDIATRIC CARDIOLOGY</t>
  </si>
  <si>
    <t>325 - SPORTS AND EXERCISE MEDICINE</t>
  </si>
  <si>
    <t>326 - ACUTE INTERNAL MEDICINE</t>
  </si>
  <si>
    <t>330 - DERMATOLOGY</t>
  </si>
  <si>
    <t>340 - RESPIRATORY MEDICINE</t>
  </si>
  <si>
    <t>350 - INFECTIOUS DISEASES</t>
  </si>
  <si>
    <t>RXWMB</t>
  </si>
  <si>
    <t>Bridgnorth Hospital (Maternity) - RXWMB</t>
  </si>
  <si>
    <t>Bridgnorth Hospital (Maternity)</t>
  </si>
  <si>
    <t>RXWML</t>
  </si>
  <si>
    <t>Ludlow Hospital (Maternity) - RXWML</t>
  </si>
  <si>
    <t>Ludlow Hospital (Maternity)</t>
  </si>
  <si>
    <t>RXWAS</t>
  </si>
  <si>
    <t>Royal Shrewsbury Hospital - RXWAS</t>
  </si>
  <si>
    <t>Royal Shrewsbury Hospital</t>
  </si>
  <si>
    <t>RXWAT</t>
  </si>
  <si>
    <t>The Princess Royal Hospital - RXWAT</t>
  </si>
  <si>
    <t>The Princess Royal Hospital</t>
  </si>
  <si>
    <t>RYJ02</t>
  </si>
  <si>
    <t>REN20</t>
  </si>
  <si>
    <t>The Clatterbridge Cancer Centre - REN20</t>
  </si>
  <si>
    <t>The Clatterbridge Cancer Centre</t>
  </si>
  <si>
    <t>REN21</t>
  </si>
  <si>
    <t>Clatterbridge Cancer Centre Liverpool - REN21</t>
  </si>
  <si>
    <t>Clatterbridge Cancer Centre Liverpool</t>
  </si>
  <si>
    <t>RA219</t>
  </si>
  <si>
    <t>Haslemere Hospital - RA219</t>
  </si>
  <si>
    <t>Haslemere Hospital</t>
  </si>
  <si>
    <t>RA201</t>
  </si>
  <si>
    <t>Royal Surrey County Hospital - RA201</t>
  </si>
  <si>
    <t>RA305</t>
  </si>
  <si>
    <t>Children's Services South - RA305</t>
  </si>
  <si>
    <t>Children's Services South</t>
  </si>
  <si>
    <t>RA301</t>
  </si>
  <si>
    <t>Weston General Hospital - RA301</t>
  </si>
  <si>
    <t>Weston General Hospital</t>
  </si>
  <si>
    <t>RA430</t>
  </si>
  <si>
    <t>Yeovil District Hospital - RA430</t>
  </si>
  <si>
    <t>Yeovil District Hospital</t>
  </si>
  <si>
    <t>RA708</t>
  </si>
  <si>
    <t>Bristol Eye Hospital - RA708</t>
  </si>
  <si>
    <t>RA702</t>
  </si>
  <si>
    <t>Bristol General Hospital - RA702</t>
  </si>
  <si>
    <t>Bristol General Hospital</t>
  </si>
  <si>
    <t>RA710</t>
  </si>
  <si>
    <t>Bristol Haematology and Oncology Centre - RA710</t>
  </si>
  <si>
    <t>Bristol Haematology and Oncology Centre</t>
  </si>
  <si>
    <t>RA703</t>
  </si>
  <si>
    <t>Bristol Homeopathic Hospital - RA703</t>
  </si>
  <si>
    <t>Bristol Homeopathic Hospital</t>
  </si>
  <si>
    <t>RA723</t>
  </si>
  <si>
    <t>Bristol Royal Hospital For Children - RA723</t>
  </si>
  <si>
    <t>Bristol Royal Hospital For Children</t>
  </si>
  <si>
    <t>RA701</t>
  </si>
  <si>
    <t>Bristol Royal Infirmary - RA701</t>
  </si>
  <si>
    <t>Clifton Hospital - RXL06</t>
  </si>
  <si>
    <t>Clifton Hospital</t>
  </si>
  <si>
    <t>RXL02</t>
  </si>
  <si>
    <t>Devonshire Road Hospital - RXL02</t>
  </si>
  <si>
    <t>Devonshire Road Hospital</t>
  </si>
  <si>
    <t>RXL04</t>
  </si>
  <si>
    <t>Fleetwood Hospital - RXL04</t>
  </si>
  <si>
    <t>RXL03</t>
  </si>
  <si>
    <t>Lytham Hospital - RXL03</t>
  </si>
  <si>
    <t>RXL05</t>
  </si>
  <si>
    <t>South Shore Hospital - RXL05</t>
  </si>
  <si>
    <t>South Shore Hospital</t>
  </si>
  <si>
    <t>RXL07</t>
  </si>
  <si>
    <t>Wesham Hospital Rehabilitation Unit - RXL07</t>
  </si>
  <si>
    <t>Wesham Hospital Rehabilitation Unit</t>
  </si>
  <si>
    <t>RXN06</t>
  </si>
  <si>
    <t>Accrington Victoria Hospital - RXN06</t>
  </si>
  <si>
    <t>RXN07</t>
  </si>
  <si>
    <t>Blackburn Royal Infirmary - RXN07</t>
  </si>
  <si>
    <t>Blackburn Royal Infirmary</t>
  </si>
  <si>
    <t>RXN08</t>
  </si>
  <si>
    <t>Blackpool Victoria Hospital - RXN08</t>
  </si>
  <si>
    <t>RXN01</t>
  </si>
  <si>
    <t>Aysgarth Medical Centre</t>
  </si>
  <si>
    <t>RXQ93</t>
  </si>
  <si>
    <t>Milton Keynes General Hospital - RXQ93</t>
  </si>
  <si>
    <t>Milton Keynes General Hospital</t>
  </si>
  <si>
    <t>RXQ80</t>
  </si>
  <si>
    <t>North End Surgery - RXQ80</t>
  </si>
  <si>
    <t>North End Surgery</t>
  </si>
  <si>
    <t>RXQ02</t>
  </si>
  <si>
    <t>Stoke Mandeville Hospital - RXQ02</t>
  </si>
  <si>
    <t>RXQ50</t>
  </si>
  <si>
    <t>Wycombe Hospital - RXQ50</t>
  </si>
  <si>
    <t>RXR01</t>
  </si>
  <si>
    <t>Blackburn Hospitals - RXR01</t>
  </si>
  <si>
    <t>Blackburn Hospitals</t>
  </si>
  <si>
    <t>RXR10</t>
  </si>
  <si>
    <t>Hull And East Yorkshire Hospitals NHS Trust</t>
  </si>
  <si>
    <t>Imperial College Healthcare NHS Trust</t>
  </si>
  <si>
    <t>Ipswich Hospital NHS Trust</t>
  </si>
  <si>
    <t>Isle Of Wight NHS Trust</t>
  </si>
  <si>
    <t>James Paget University Hospitals NHS Foundation Trust</t>
  </si>
  <si>
    <t>Kettering General Hospital NHS Foundation Trust</t>
  </si>
  <si>
    <t>King's College Hospital NHS Foundation Trust</t>
  </si>
  <si>
    <t>Kingston Hospital NHS Trust</t>
  </si>
  <si>
    <t>Lancashire Teaching Hospitals NHS Foundation Trust</t>
  </si>
  <si>
    <t>Leeds Teaching Hospitals NHS Trust</t>
  </si>
  <si>
    <t>Milton Keynes Hospital NHS Foundation Trust</t>
  </si>
  <si>
    <t>Moorfields Eye Hospital NHS Foundation Trust</t>
  </si>
  <si>
    <t>Norfolk And Norwich University Hospitals NHS Foundation Trust</t>
  </si>
  <si>
    <t>North Bristol NHS Trust</t>
  </si>
  <si>
    <t>NON_DCT</t>
  </si>
  <si>
    <t>does site belong to trust</t>
  </si>
  <si>
    <t>REN</t>
  </si>
  <si>
    <t>Lookups</t>
  </si>
  <si>
    <t>South Tees Hospitals NHS Foundation Trust</t>
  </si>
  <si>
    <t>Penrith Hospital - RNLBE</t>
  </si>
  <si>
    <t>RNLBG</t>
  </si>
  <si>
    <t>Ruth Lancaster James Hospital (Alston Maternity) - RNLBG</t>
  </si>
  <si>
    <t>Ruth Lancaster James Hospital (Alston Maternity)</t>
  </si>
  <si>
    <t>RNLBX</t>
  </si>
  <si>
    <t>West Cumberland Hospital - RNLBX</t>
  </si>
  <si>
    <t>RNL03</t>
  </si>
  <si>
    <t>Wigton Hospital - RNL03</t>
  </si>
  <si>
    <t>RNL06</t>
  </si>
  <si>
    <t>Workington Community Hospital - RNL06</t>
  </si>
  <si>
    <t>RNQ51</t>
  </si>
  <si>
    <t>Kettering General Hospital - RNQ51</t>
  </si>
  <si>
    <t>Kettering General Hospital</t>
  </si>
  <si>
    <t>RNQ97</t>
  </si>
  <si>
    <t>Nuffield Diagnostic Centre - RNQ97</t>
  </si>
  <si>
    <t>Nuffield Diagnostic Centre</t>
  </si>
  <si>
    <t>RNS04</t>
  </si>
  <si>
    <t>Danetre Hospital (Out-Patients) - RNS04</t>
  </si>
  <si>
    <t>Danetre Hospital (Out-Patients)</t>
  </si>
  <si>
    <t>RNS94</t>
  </si>
  <si>
    <t>Daventry Health Centre (Acute) - RNS94</t>
  </si>
  <si>
    <t>Daventry Health Centre (Acute)</t>
  </si>
  <si>
    <t>RNS01</t>
  </si>
  <si>
    <t>Northampton General Hospital (Acute) - RNS01</t>
  </si>
  <si>
    <t>Northampton General Hospital (Acute)</t>
  </si>
  <si>
    <t>RNS02</t>
  </si>
  <si>
    <t>St Edmund's Hospital - RNS02</t>
  </si>
  <si>
    <t>St Edmund's Hospital</t>
  </si>
  <si>
    <t>RNZ59</t>
  </si>
  <si>
    <t>Andover War Memorial Hospital - RNZ59</t>
  </si>
  <si>
    <t>RNZ67</t>
  </si>
  <si>
    <t>Dorset County Hospital - RNZ67</t>
  </si>
  <si>
    <t>RNZ04</t>
  </si>
  <si>
    <t>Fordingbridge Hospital - RNZ04</t>
  </si>
  <si>
    <t>RNZ13</t>
  </si>
  <si>
    <t>Hillcote - RNZ13</t>
  </si>
  <si>
    <t>Hillcote</t>
  </si>
  <si>
    <t>RNZ02</t>
  </si>
  <si>
    <t>Salisbury District Hospital - RNZ02</t>
  </si>
  <si>
    <t>RNZ00</t>
  </si>
  <si>
    <t>Salisbury Health Care NHS Trust - RNZ00</t>
  </si>
  <si>
    <t>Salisbury Health Care NHS Trust</t>
  </si>
  <si>
    <t>RNZ63</t>
  </si>
  <si>
    <t>The Ridgeway Hospital - RNZ63</t>
  </si>
  <si>
    <t>The Ridgeway Hospital</t>
  </si>
  <si>
    <t>RP401</t>
  </si>
  <si>
    <t>Great Ormond Street Hospital Central London Site - RP401</t>
  </si>
  <si>
    <t>Great Ormond Street Hospital Central London Site</t>
  </si>
  <si>
    <t>RP4</t>
  </si>
  <si>
    <t>RP5BA</t>
  </si>
  <si>
    <t>Bassetlaw Hospital - RP5BA</t>
  </si>
  <si>
    <t>RP5DR</t>
  </si>
  <si>
    <t>Doncaster Royal Infirmary - RP5DR</t>
  </si>
  <si>
    <t>RP5MM</t>
  </si>
  <si>
    <t>Montagu Hospital - RP5MM</t>
  </si>
  <si>
    <t>Montagu Hospital</t>
  </si>
  <si>
    <t>RP5RE</t>
  </si>
  <si>
    <t>Retford Hospital - RP5RE</t>
  </si>
  <si>
    <t>Retford Hospital</t>
  </si>
  <si>
    <t>RP5LT</t>
  </si>
  <si>
    <t>The Vermuyden Centre - RP5LT</t>
  </si>
  <si>
    <t>The Vermuyden Centre</t>
  </si>
  <si>
    <t>RP5TR</t>
  </si>
  <si>
    <t>Tickhill Road Hospital - RP5TR</t>
  </si>
  <si>
    <t>Tickhill Road Hospital</t>
  </si>
  <si>
    <t>The Great Western Hospital</t>
  </si>
  <si>
    <t>RN334</t>
  </si>
  <si>
    <t>Trowbridge Community Hospital - RN334</t>
  </si>
  <si>
    <t>RN707</t>
  </si>
  <si>
    <t>Darent Valley Hospital - RN707</t>
  </si>
  <si>
    <t>RN701</t>
  </si>
  <si>
    <t>Gravesham Community Hospital - RN701</t>
  </si>
  <si>
    <t>RN708</t>
  </si>
  <si>
    <t>Woodland NHS Treatment Centre - RN708</t>
  </si>
  <si>
    <t>Woodland NHS Treatment Centre</t>
  </si>
  <si>
    <t>RNA04</t>
  </si>
  <si>
    <t>Corbett Hospital - RNA04</t>
  </si>
  <si>
    <t>Corbett Hospital</t>
  </si>
  <si>
    <t>RNA02</t>
  </si>
  <si>
    <t>Guest Hospital - RNA02</t>
  </si>
  <si>
    <t>Guest Hospital</t>
  </si>
  <si>
    <t>RNA01</t>
  </si>
  <si>
    <t>Russells Hall Hospital - RNA01</t>
  </si>
  <si>
    <t>Russells Hall Hospital</t>
  </si>
  <si>
    <t>RNL01</t>
  </si>
  <si>
    <t>Brampton War Memorial Hospital - RNL01</t>
  </si>
  <si>
    <t>RNL07</t>
  </si>
  <si>
    <t>The Royal National Orthopaedic Hospital (Stanmore)</t>
  </si>
  <si>
    <t>RAPNM</t>
  </si>
  <si>
    <t>North Middlesex Hospital - RAPNM</t>
  </si>
  <si>
    <t>RAPST</t>
  </si>
  <si>
    <t>St Anns Hospital (Acute Wards) - RAPST</t>
  </si>
  <si>
    <t>St Anns Hospital (Acute Wards)</t>
  </si>
  <si>
    <t>RAS01</t>
  </si>
  <si>
    <t>Hillingdon Hospital - RAS01</t>
  </si>
  <si>
    <t>Hillingdon Hospital</t>
  </si>
  <si>
    <t>RAS02</t>
  </si>
  <si>
    <t>Mount Vernon Hospital Site - RAS02</t>
  </si>
  <si>
    <t>Mount Vernon Hospital Site</t>
  </si>
  <si>
    <t>RAX01</t>
  </si>
  <si>
    <t>Kingston Hospital - RAX01</t>
  </si>
  <si>
    <t>RBAD1</t>
  </si>
  <si>
    <t>Frome Victoria Hospital - RBAD1</t>
  </si>
  <si>
    <t>RBA11</t>
  </si>
  <si>
    <t>Musgrove Park Hospital - RBA11</t>
  </si>
  <si>
    <t>Musgrove Park Hospital</t>
  </si>
  <si>
    <t>RBAD2</t>
  </si>
  <si>
    <t>Shepton Mallet Community Hospital - RBAD2</t>
  </si>
  <si>
    <t>RBBP1</t>
  </si>
  <si>
    <t>Chippenham Hospital - RBBP1</t>
  </si>
  <si>
    <t>Chippenham Hospital</t>
  </si>
  <si>
    <t>RBB</t>
  </si>
  <si>
    <t>RBBP2</t>
  </si>
  <si>
    <t>Devizes Hospital - RBBP2</t>
  </si>
  <si>
    <t>Farnham Hospital Outpatients Department - RDU02</t>
  </si>
  <si>
    <t>Farnham Hospital Outpatients Department</t>
  </si>
  <si>
    <t>RDU03</t>
  </si>
  <si>
    <t>Fleet Hospital Outpatients Department - RDU03</t>
  </si>
  <si>
    <t>Fleet Hospital Outpatients Department</t>
  </si>
  <si>
    <t>RDU14</t>
  </si>
  <si>
    <t>Frimley Children's Centre - RDU14</t>
  </si>
  <si>
    <t>Frimley Children's Centre</t>
  </si>
  <si>
    <t>RDU01</t>
  </si>
  <si>
    <t>Frimley Park Hospital - RDU01</t>
  </si>
  <si>
    <t>RDU15</t>
  </si>
  <si>
    <t>Guildford Nuffield - RDU15</t>
  </si>
  <si>
    <t>Guildford Nuffield</t>
  </si>
  <si>
    <t>RDU19</t>
  </si>
  <si>
    <t>King Edward Vii Hospital - RDU19</t>
  </si>
  <si>
    <t>RDU13</t>
  </si>
  <si>
    <t>The Royal Hospital Haslar - RDU13</t>
  </si>
  <si>
    <t>The Royal Hospital Haslar</t>
  </si>
  <si>
    <t>RDU20</t>
  </si>
  <si>
    <t>Woking Nuffield Hospital - RDU20</t>
  </si>
  <si>
    <t>Woking Nuffield Hospital</t>
  </si>
  <si>
    <t>RDZ05</t>
  </si>
  <si>
    <t>Christchurch Hospital - RDZ05</t>
  </si>
  <si>
    <t>Christchurch Hospital</t>
  </si>
  <si>
    <t>RDZ01</t>
  </si>
  <si>
    <t>Macmillan Unit - RDZ01</t>
  </si>
  <si>
    <t>Macmillan Unit</t>
  </si>
  <si>
    <t>RDZ20</t>
  </si>
  <si>
    <t>Royal Bournemouth General Hospital - RDZ20</t>
  </si>
  <si>
    <t>Royal Bournemouth General Hospital</t>
  </si>
  <si>
    <t>RE901</t>
  </si>
  <si>
    <t>Boker Lane Health Centre - RE901</t>
  </si>
  <si>
    <t>Boker Lane Health Centre</t>
  </si>
  <si>
    <t>RE902</t>
  </si>
  <si>
    <t>Boldon Lane Clinic - RE902</t>
  </si>
  <si>
    <t>Boldon Lane Clinic</t>
  </si>
  <si>
    <t>RE909</t>
  </si>
  <si>
    <t>Cleveland Vocational Training Scheme - RE909</t>
  </si>
  <si>
    <t>Cleveland Vocational Training Scheme</t>
  </si>
  <si>
    <t>RE912</t>
  </si>
  <si>
    <t>Glasgow Road Clinic - RE912</t>
  </si>
  <si>
    <t>Glasgow Road Clinic</t>
  </si>
  <si>
    <t>RE903</t>
  </si>
  <si>
    <t>Hebburn Health Centre - RE903</t>
  </si>
  <si>
    <t>Hebburn Health Centre</t>
  </si>
  <si>
    <t>RE905</t>
  </si>
  <si>
    <t>Marsden Road Health Centre - RE905</t>
  </si>
  <si>
    <t>Wallingford Community Hospital</t>
  </si>
  <si>
    <t>Wantage Community Hospital</t>
  </si>
  <si>
    <t>West Berkshire Community Hospital</t>
  </si>
  <si>
    <t>Wokingham Hospital</t>
  </si>
  <si>
    <t>Heatherwood Hospital</t>
  </si>
  <si>
    <t>King Edward Vii Hospital</t>
  </si>
  <si>
    <t>St Marks Hospital</t>
  </si>
  <si>
    <t>Upton Hospital</t>
  </si>
  <si>
    <t>Wexham Park Hospital</t>
  </si>
  <si>
    <t>Fairford Hospital</t>
  </si>
  <si>
    <t>West Hertfordshire Hospitals NHS Trust</t>
  </si>
  <si>
    <t>West Middlesex University Hospital NHS Trust</t>
  </si>
  <si>
    <t>West Suffolk NHS Foundation Trust</t>
  </si>
  <si>
    <t>Western Sussex Hospitals NHS Trust</t>
  </si>
  <si>
    <t>Weston Area Health NHS Trust</t>
  </si>
  <si>
    <t>Wirral University Teaching Hospital NHS Foundation Trust</t>
  </si>
  <si>
    <t>Worcestershire Acute Hospitals NHS Trust</t>
  </si>
  <si>
    <t>Wrightington, Wigan And Leigh NHS Foundation Trust</t>
  </si>
  <si>
    <t>Wye Valley NHS Trust</t>
  </si>
  <si>
    <t>Yeovil District Hospital NHS Foundation Trust</t>
  </si>
  <si>
    <t>York Teaching Hospital NHS Foundation Trust</t>
  </si>
  <si>
    <t>Chorley and South Ribble Hospital - RXN01</t>
  </si>
  <si>
    <t>RXN20</t>
  </si>
  <si>
    <t>Pendle Community Hospital - RXN20</t>
  </si>
  <si>
    <t>RXN02</t>
  </si>
  <si>
    <t>Royal Preston Hospital - RXN02</t>
  </si>
  <si>
    <t>RXPBA</t>
  </si>
  <si>
    <t>Bishop Auckland Hospital - RXPBA</t>
  </si>
  <si>
    <t>Bishop Auckland Hospital</t>
  </si>
  <si>
    <t>RXPCC</t>
  </si>
  <si>
    <t>Chester Le Street Hospital - RXPCC</t>
  </si>
  <si>
    <t>Chester Le Street Hospital</t>
  </si>
  <si>
    <t>RXPDA</t>
  </si>
  <si>
    <t>Darlington Memorial Hospital - RXPDA</t>
  </si>
  <si>
    <t>RXPBB</t>
  </si>
  <si>
    <t>Homelands Hospital - RXPBB</t>
  </si>
  <si>
    <t>Homelands Hospital</t>
  </si>
  <si>
    <t>RXPCW</t>
  </si>
  <si>
    <t>Shotley Bridge Hospital Site - RXPCW</t>
  </si>
  <si>
    <t>Shotley Bridge Hospital Site</t>
  </si>
  <si>
    <t>RXPCX</t>
  </si>
  <si>
    <t>South Moor Hospital Site - RXPCX</t>
  </si>
  <si>
    <t>South Moor Hospital Site</t>
  </si>
  <si>
    <t>RXPTC</t>
  </si>
  <si>
    <t>Treatment Centre - RXPTC</t>
  </si>
  <si>
    <t>Treatment Centre</t>
  </si>
  <si>
    <t>RXPCP</t>
  </si>
  <si>
    <t>University Hospital Of North Durham - RXPCP</t>
  </si>
  <si>
    <t>University Hospital Of North Durham</t>
  </si>
  <si>
    <t>RXQ81</t>
  </si>
  <si>
    <t>Amersham Health Centre - RXQ81</t>
  </si>
  <si>
    <t>Amersham Health Centre</t>
  </si>
  <si>
    <t>RXQ51</t>
  </si>
  <si>
    <t>Amersham Hospital - RXQ51</t>
  </si>
  <si>
    <t>RXQ88</t>
  </si>
  <si>
    <t>Appleyard - RXQ88</t>
  </si>
  <si>
    <t>Appleyard</t>
  </si>
  <si>
    <t>RXQ89</t>
  </si>
  <si>
    <t>Aysgarth Medical Centre - RXQ89</t>
  </si>
  <si>
    <t>Gateway Surgical Centre - R1H11</t>
  </si>
  <si>
    <t>Gateway Surgical Centre</t>
  </si>
  <si>
    <t>R1HNH</t>
  </si>
  <si>
    <t>Newham General Hospital - R1HNH</t>
  </si>
  <si>
    <t>Newham General Hospital</t>
  </si>
  <si>
    <t>R1H90</t>
  </si>
  <si>
    <t>Blt Birth Centre - R1H90</t>
  </si>
  <si>
    <t>Blt Birth Centre</t>
  </si>
  <si>
    <t>R1H86</t>
  </si>
  <si>
    <t>Blt Private Hospitals - R1H86</t>
  </si>
  <si>
    <t>Blt Private Hospitals</t>
  </si>
  <si>
    <t>R1H13</t>
  </si>
  <si>
    <t>Mile End Hospital - R1H13</t>
  </si>
  <si>
    <t>R1HM0</t>
  </si>
  <si>
    <t>St Bartholomew's Hospital - R1HM0</t>
  </si>
  <si>
    <t>St Bartholomew's Hospital</t>
  </si>
  <si>
    <t>R1H83</t>
  </si>
  <si>
    <t>The London Chest Hospital - R1H83</t>
  </si>
  <si>
    <t>The London Chest Hospital</t>
  </si>
  <si>
    <t>R1H12</t>
  </si>
  <si>
    <t>The Royal London Hospital - R1H12</t>
  </si>
  <si>
    <t>The Royal London Hospital</t>
  </si>
  <si>
    <t>RGM21</t>
  </si>
  <si>
    <t>Papworth Hospital - RGM21</t>
  </si>
  <si>
    <t>Papworth Hospital</t>
  </si>
  <si>
    <t>RGM</t>
  </si>
  <si>
    <t>RGN80</t>
  </si>
  <si>
    <t>Peterborough City Hospital - RGN80</t>
  </si>
  <si>
    <t>Peterborough City Hospital</t>
  </si>
  <si>
    <t>RGN49</t>
  </si>
  <si>
    <t>Stamford and Rutland Hospital - RGN49</t>
  </si>
  <si>
    <t>Stamford and Rutland Hospital</t>
  </si>
  <si>
    <t>RGP73</t>
  </si>
  <si>
    <t>Beccles and District Hospital - RGP73</t>
  </si>
  <si>
    <t>Beccles and District Hospital</t>
  </si>
  <si>
    <t>RGP75</t>
  </si>
  <si>
    <t>James Paget University Hospital - RGP75</t>
  </si>
  <si>
    <t>James Paget University Hospital</t>
  </si>
  <si>
    <t>RGP72</t>
  </si>
  <si>
    <t>Lowestoft Hospital - RGP72</t>
  </si>
  <si>
    <t>Lowestoft Hospital</t>
  </si>
  <si>
    <t>RGP77</t>
  </si>
  <si>
    <t>Northgate Hospital - RGP77</t>
  </si>
  <si>
    <t>Northgate Hospital</t>
  </si>
  <si>
    <t>RGP82</t>
  </si>
  <si>
    <t>Patrick Stead Hospital - RGP82</t>
  </si>
  <si>
    <t>Patrick Stead Hospital</t>
  </si>
  <si>
    <t>RGP83</t>
  </si>
  <si>
    <t>Southwold Hospital - RGP83</t>
  </si>
  <si>
    <t>Southwold Hospital</t>
  </si>
  <si>
    <t>RGQ02</t>
  </si>
  <si>
    <t>The Ipswich Hospital NHS Trust - RGQ02</t>
  </si>
  <si>
    <t>The Ipswich Hospital NHS Trust</t>
  </si>
  <si>
    <t>RGR62</t>
  </si>
  <si>
    <t>RVJ04</t>
  </si>
  <si>
    <t>Clevedon Hospital - RVJ04</t>
  </si>
  <si>
    <t>RVJ21</t>
  </si>
  <si>
    <t>Cossham Hospital - RVJ21</t>
  </si>
  <si>
    <t>RVJ20</t>
  </si>
  <si>
    <t>Frenchay Hospital - RVJ20</t>
  </si>
  <si>
    <t>RVJ60</t>
  </si>
  <si>
    <t>Glenside Hospital - RVJ60</t>
  </si>
  <si>
    <t>Glenside Hospital</t>
  </si>
  <si>
    <t>RVJ02</t>
  </si>
  <si>
    <t>Ham Green Hospital - RVJ02</t>
  </si>
  <si>
    <t>Ham Green Hospital</t>
  </si>
  <si>
    <t>RVJ09</t>
  </si>
  <si>
    <t>Lydney Hospital Site - RVJ09</t>
  </si>
  <si>
    <t>Lydney Hospital Site</t>
  </si>
  <si>
    <t>RVJ23</t>
  </si>
  <si>
    <t>Manor Park Hospital - RVJ23</t>
  </si>
  <si>
    <t>Manor Park Hospital</t>
  </si>
  <si>
    <t>RVJ61</t>
  </si>
  <si>
    <t>Riverside Unit - RVJ61</t>
  </si>
  <si>
    <t>Riverside Unit</t>
  </si>
  <si>
    <t>RVJ01</t>
  </si>
  <si>
    <t>Southmead Hospital - RVJ01</t>
  </si>
  <si>
    <t>RVJ05</t>
  </si>
  <si>
    <t>Thornbury Hospital - RVJ05</t>
  </si>
  <si>
    <t>RVJJ8</t>
  </si>
  <si>
    <t>Weston General Hospital - RVJJ8</t>
  </si>
  <si>
    <t>RVL01</t>
  </si>
  <si>
    <t>Barnet Hospital - RVL01</t>
  </si>
  <si>
    <t>Barnet Hospital</t>
  </si>
  <si>
    <t>RVLC7</t>
  </si>
  <si>
    <t>Chase Farm Hospital - RVLC7</t>
  </si>
  <si>
    <t>RVL07</t>
  </si>
  <si>
    <t>Edgware Hospital - RVL07</t>
  </si>
  <si>
    <t>Edgware Hospital</t>
  </si>
  <si>
    <t>RVRD6</t>
  </si>
  <si>
    <t>Ashford Hospital - RVRD6</t>
  </si>
  <si>
    <t>RVR30</t>
  </si>
  <si>
    <t>Dorking General Hospital - RVR30</t>
  </si>
  <si>
    <t>RVR50</t>
  </si>
  <si>
    <t>Epsom Hospital - RVR50</t>
  </si>
  <si>
    <t>Epsom Hospital</t>
  </si>
  <si>
    <t>RVRD2</t>
  </si>
  <si>
    <t>Kingston Hospital - RVRD2</t>
  </si>
  <si>
    <t>RVR90</t>
  </si>
  <si>
    <t>Leatherhead Hospital - RVR90</t>
  </si>
  <si>
    <t>RVRD5</t>
  </si>
  <si>
    <t>Mayday Hospital - RVRD5</t>
  </si>
  <si>
    <t>RVR04</t>
  </si>
  <si>
    <t>Nelson Hospital - RVR04</t>
  </si>
  <si>
    <t>RVR07</t>
  </si>
  <si>
    <t>Queen Mary's Hospital For Children - RVR07</t>
  </si>
  <si>
    <t>Queen Mary's Hospital For Children</t>
  </si>
  <si>
    <t>RVRTC</t>
  </si>
  <si>
    <t>Medway Hospital</t>
  </si>
  <si>
    <t>RVV09</t>
  </si>
  <si>
    <t>Queen Elizabeth The Queen Mother Hospital - RVV09</t>
  </si>
  <si>
    <t>RVV10</t>
  </si>
  <si>
    <t>Queen Victoria Memorial Hospital (Herne Bay) - RVV10</t>
  </si>
  <si>
    <t>Queen Victoria Memorial Hospital (Herne Bay)</t>
  </si>
  <si>
    <t>RVV03</t>
  </si>
  <si>
    <t>Royal Victoria Hospital (Folkestone) - RVV03</t>
  </si>
  <si>
    <t>Royal Victoria Hospital (Folkestone)</t>
  </si>
  <si>
    <t>RVVST</t>
  </si>
  <si>
    <t>Halstead Hospital - RDEEK</t>
  </si>
  <si>
    <t>Halstead Hospital</t>
  </si>
  <si>
    <t>Brighton General Hospital</t>
  </si>
  <si>
    <t>RDU04</t>
  </si>
  <si>
    <t>Aldershot NHS Outpatients - RDU04</t>
  </si>
  <si>
    <t>Aldershot NHS Outpatients</t>
  </si>
  <si>
    <t>RDU17</t>
  </si>
  <si>
    <t>Berkshire Independent Hospital - RDU17</t>
  </si>
  <si>
    <t>Berkshire Independent Hospital</t>
  </si>
  <si>
    <t>RDU18</t>
  </si>
  <si>
    <t>Dunedin Hospital - RDU18</t>
  </si>
  <si>
    <t>RDU02</t>
  </si>
  <si>
    <t>William Harvey Hospital (Ashford)</t>
  </si>
  <si>
    <t>RVWSX</t>
  </si>
  <si>
    <t>Peterlee Community Hospital - RVWSX</t>
  </si>
  <si>
    <t>Peterlee Community Hospital</t>
  </si>
  <si>
    <t>RVWAA</t>
  </si>
  <si>
    <t>University Hospital Of Hartlepool - RVWAA</t>
  </si>
  <si>
    <t>University Hospital Of Hartlepool</t>
  </si>
  <si>
    <t>RVWAE</t>
  </si>
  <si>
    <t>University Hospital Of North Tees - RVWAE</t>
  </si>
  <si>
    <t>RVY04</t>
  </si>
  <si>
    <t>Formby Clinic - RVY04</t>
  </si>
  <si>
    <t>Formby Clinic</t>
  </si>
  <si>
    <t>RVY05</t>
  </si>
  <si>
    <t>Mornington Road Rehabilitation Centre - RVY05</t>
  </si>
  <si>
    <t>Mornington Road Rehabilitation Centre</t>
  </si>
  <si>
    <t>RVY02</t>
  </si>
  <si>
    <t>Ormskirk and District General Hospital - RVY02</t>
  </si>
  <si>
    <t>Ormskirk and District General Hospital</t>
  </si>
  <si>
    <t>RVY01</t>
  </si>
  <si>
    <t>Southport and Formby District General Hospital - RVY01</t>
  </si>
  <si>
    <t>Southport and Formby District General Hospital</t>
  </si>
  <si>
    <t>RVY03</t>
  </si>
  <si>
    <t>Southport General Infirmary - RVY03</t>
  </si>
  <si>
    <t>Southport General Infirmary</t>
  </si>
  <si>
    <t>RW3BH</t>
  </si>
  <si>
    <t>Booth Hall Hospital - RW3BH</t>
  </si>
  <si>
    <t>RW3RE</t>
  </si>
  <si>
    <t>Manchester Royal Eye Hospital - RW3RE</t>
  </si>
  <si>
    <t>Manchester Royal Eye Hospital</t>
  </si>
  <si>
    <t>RW3MR</t>
  </si>
  <si>
    <t>Manchester Royal Infirmary - RW3MR</t>
  </si>
  <si>
    <t>Manchester Royal Infirmary</t>
  </si>
  <si>
    <t>RW3RC</t>
  </si>
  <si>
    <t>Royal Manchester Children's Hospital - RW3RC</t>
  </si>
  <si>
    <t>Royal Manchester Children's Hospital</t>
  </si>
  <si>
    <t>RW3RM</t>
  </si>
  <si>
    <t>Royal Manchester Children's Hospital - RW3RM</t>
  </si>
  <si>
    <t>RW3SM</t>
  </si>
  <si>
    <t>St Mary's Hospital - RW3SM</t>
  </si>
  <si>
    <t>RW3TR</t>
  </si>
  <si>
    <t>Trafford General Hospital - RW3TR</t>
  </si>
  <si>
    <t>RW3DH</t>
  </si>
  <si>
    <t>University Dental Hospital - RW3DH</t>
  </si>
  <si>
    <t>University Dental Hospital</t>
  </si>
  <si>
    <t>Blackpool Victoria Hospital</t>
  </si>
  <si>
    <t>Chorley and South Ribble Hospital</t>
  </si>
  <si>
    <t>Lytham Hospital</t>
  </si>
  <si>
    <t>Royal Preston Hospital</t>
  </si>
  <si>
    <t>RW605</t>
  </si>
  <si>
    <t>Birch Hill Hospital - RW605</t>
  </si>
  <si>
    <t>RW606</t>
  </si>
  <si>
    <t>Bury General Hospital - RW606</t>
  </si>
  <si>
    <t>Bury General Hospital</t>
  </si>
  <si>
    <t>RW601</t>
  </si>
  <si>
    <t>Fairfield General Hospital - RW601</t>
  </si>
  <si>
    <t>Fairfield General Hospital</t>
  </si>
  <si>
    <t>RW602</t>
  </si>
  <si>
    <t>North Manchester General Hospital - RW602</t>
  </si>
  <si>
    <t>Sledmore House</t>
  </si>
  <si>
    <t>RWA32</t>
  </si>
  <si>
    <t>The Artificial Limb Unit - RWA32</t>
  </si>
  <si>
    <t>The Artificial Limb Unit</t>
  </si>
  <si>
    <t>RWDAA</t>
  </si>
  <si>
    <t>County Hospital Louth - RWDAA</t>
  </si>
  <si>
    <t>County Hospital Louth</t>
  </si>
  <si>
    <t>RWDLP</t>
  </si>
  <si>
    <t>Grantham and District Hospital - RWDLP</t>
  </si>
  <si>
    <t>Grantham and District Hospital</t>
  </si>
  <si>
    <t>RWDLK</t>
  </si>
  <si>
    <t>Holbeach Hospital - RWDLK</t>
  </si>
  <si>
    <t>Holbeach Hospital</t>
  </si>
  <si>
    <t>RWDAS</t>
  </si>
  <si>
    <t>John Coupland Hospital - RWDAS</t>
  </si>
  <si>
    <t>John Coupland Hospital</t>
  </si>
  <si>
    <t>RWDLD</t>
  </si>
  <si>
    <t>Johnson Hospital - RWDLD</t>
  </si>
  <si>
    <t>Johnson Hospital</t>
  </si>
  <si>
    <t>RWDDA</t>
  </si>
  <si>
    <t>Lincoln County Hospital - RWDDA</t>
  </si>
  <si>
    <t>Lincoln County Hospital</t>
  </si>
  <si>
    <t>RWDLA</t>
  </si>
  <si>
    <t>Pilgrim Hospital - RWDLA</t>
  </si>
  <si>
    <t>Pilgrim Hospital</t>
  </si>
  <si>
    <t>RWDLB</t>
  </si>
  <si>
    <t>Skegness and District General Hospital - RWDLB</t>
  </si>
  <si>
    <t>Skegness and District General Hospital</t>
  </si>
  <si>
    <t>RWDBM</t>
  </si>
  <si>
    <t>St Georges Hospital - RWDBM</t>
  </si>
  <si>
    <t>RWDXT</t>
  </si>
  <si>
    <t>The Johnson Community Hospital - RWDXT</t>
  </si>
  <si>
    <t>The Johnson Community Hospital</t>
  </si>
  <si>
    <t>RWDLC</t>
  </si>
  <si>
    <t>Welland Hospital - RWDLC</t>
  </si>
  <si>
    <t>Welland Hospital</t>
  </si>
  <si>
    <t>RWEAE</t>
  </si>
  <si>
    <t>Glenfield Hospital - RWEAE</t>
  </si>
  <si>
    <t>Glenfield Hospital</t>
  </si>
  <si>
    <t>RWEAK</t>
  </si>
  <si>
    <t>Leicester General Hospital - RWEAK</t>
  </si>
  <si>
    <t>Leicester General Hospital</t>
  </si>
  <si>
    <t>RWEAA</t>
  </si>
  <si>
    <t>Leicester Royal Infirmary - RWEAA</t>
  </si>
  <si>
    <t>Leicester Royal Infirmary</t>
  </si>
  <si>
    <t>RWE10</t>
  </si>
  <si>
    <t>St Mary's Hospital - RWE10</t>
  </si>
  <si>
    <t>RWF22</t>
  </si>
  <si>
    <t>Benenden Hospital - RWF22</t>
  </si>
  <si>
    <t>RWF23</t>
  </si>
  <si>
    <t>Buckland Hospital - RWF23</t>
  </si>
  <si>
    <t>RWF24</t>
  </si>
  <si>
    <t>Darent Valley Hospital - RWF24</t>
  </si>
  <si>
    <t>RWF06</t>
  </si>
  <si>
    <t>Edenbridge War Memorial Hospital - RWF06</t>
  </si>
  <si>
    <t>RWF13</t>
  </si>
  <si>
    <t>Faversham Cottage Hospital - RWF13</t>
  </si>
  <si>
    <t>RWF26</t>
  </si>
  <si>
    <t>Homoeopathic Hospital - RWF26</t>
  </si>
  <si>
    <t>Homoeopathic Hospital</t>
  </si>
  <si>
    <t>RWF27</t>
  </si>
  <si>
    <t>Kent and Canterbury Hospital - RWF27</t>
  </si>
  <si>
    <t>RWF02</t>
  </si>
  <si>
    <t>Kent and Sussex Hospital - RWF02</t>
  </si>
  <si>
    <t>RWF03</t>
  </si>
  <si>
    <t>Maidstone District General Hospital - RWF03</t>
  </si>
  <si>
    <t>RWF30</t>
  </si>
  <si>
    <t>Medway Maritime Hospital - RWF30</t>
  </si>
  <si>
    <t>RWF05</t>
  </si>
  <si>
    <t>Preston Hall Hospital - RWF05</t>
  </si>
  <si>
    <t>Preston Hall Hospital</t>
  </si>
  <si>
    <t>RWF33</t>
  </si>
  <si>
    <t>Qeqm Hospital - RWF33</t>
  </si>
  <si>
    <t>Qeqm Hospital</t>
  </si>
  <si>
    <t>RWF14</t>
  </si>
  <si>
    <t>Queen Victoria Memorial Hospital - RWF14</t>
  </si>
  <si>
    <t>RWF34</t>
  </si>
  <si>
    <t>Royal Victoria Hospital - RWF34</t>
  </si>
  <si>
    <t>Royal Victoria Hospital</t>
  </si>
  <si>
    <t>RWF07</t>
  </si>
  <si>
    <t>Sevenoaks Hospital - RWF07</t>
  </si>
  <si>
    <t>RWF15</t>
  </si>
  <si>
    <t>Sheppey Community Hospital - RWF15</t>
  </si>
  <si>
    <t>RWF16</t>
  </si>
  <si>
    <t>Sittingbourne Memorial Hospital - RWF16</t>
  </si>
  <si>
    <t>RWF35</t>
  </si>
  <si>
    <t>Stone House Hospital - RWF35</t>
  </si>
  <si>
    <t>Stone House Hospital</t>
  </si>
  <si>
    <t>RWF10</t>
  </si>
  <si>
    <t>Tonbridge Cottage Hospital - RWF10</t>
  </si>
  <si>
    <t>RWF17</t>
  </si>
  <si>
    <t>Victoria Hospital - RWF17</t>
  </si>
  <si>
    <t>RWF18</t>
  </si>
  <si>
    <t>Whitstable and Tankerton Hospital - RWF18</t>
  </si>
  <si>
    <t>RWF37</t>
  </si>
  <si>
    <t>William Harvey Hospital - RWF37</t>
  </si>
  <si>
    <t>RWG05</t>
  </si>
  <si>
    <t>Harpenden Memorial Hospital - RWG05</t>
  </si>
  <si>
    <t>RWG08</t>
  </si>
  <si>
    <t>Hemel Hempstead Hospital - RWG08</t>
  </si>
  <si>
    <t>Hemel Hempstead Hospital</t>
  </si>
  <si>
    <t>RWG01</t>
  </si>
  <si>
    <t>Mount Vernon Hospital - RWG01</t>
  </si>
  <si>
    <t>RWG03</t>
  </si>
  <si>
    <t>St Albans City Hospital - RWG03</t>
  </si>
  <si>
    <t>St Albans City Hospital</t>
  </si>
  <si>
    <t>RWG02</t>
  </si>
  <si>
    <t>Watford General Hospital - RWG02</t>
  </si>
  <si>
    <t>RWH23</t>
  </si>
  <si>
    <t>Hertford County Hospital - RWH23</t>
  </si>
  <si>
    <t>Hertford County Hospital</t>
  </si>
  <si>
    <t>RWH01</t>
  </si>
  <si>
    <t>Lister Hospital - RWH01</t>
  </si>
  <si>
    <t>Lister Hospital</t>
  </si>
  <si>
    <t>RWH04</t>
  </si>
  <si>
    <t>Mount Vernon Cancer Centre - RWH04</t>
  </si>
  <si>
    <t>Mount Vernon Cancer Centre</t>
  </si>
  <si>
    <t>RWH20</t>
  </si>
  <si>
    <t>Queen Elizabeth I I Hospital - RWH20</t>
  </si>
  <si>
    <t>Queen Elizabeth I I Hospital</t>
  </si>
  <si>
    <t>RWJ83</t>
  </si>
  <si>
    <t>Buxton Cottage Hospital - RWJ83</t>
  </si>
  <si>
    <t>Buxton Cottage Hospital</t>
  </si>
  <si>
    <t>RWJ89</t>
  </si>
  <si>
    <t>Cheadle Royal Hospital - RWJ89</t>
  </si>
  <si>
    <t>Cheadle Royal Hospital</t>
  </si>
  <si>
    <t>RWJ03</t>
  </si>
  <si>
    <t>Cherry Tree Hospital - RWJ03</t>
  </si>
  <si>
    <t>Cherry Tree Hospital</t>
  </si>
  <si>
    <t>RWJ04</t>
  </si>
  <si>
    <t>St Thomas Hospital - RWJ04</t>
  </si>
  <si>
    <t>St Thomas Hospital</t>
  </si>
  <si>
    <t>RWJ09</t>
  </si>
  <si>
    <t>Stepping Hill Hospital - RWJ09</t>
  </si>
  <si>
    <t>Stepping Hill Hospital</t>
  </si>
  <si>
    <t>RWJ88</t>
  </si>
  <si>
    <t>The Meadows - RWJ88</t>
  </si>
  <si>
    <t>The Meadows</t>
  </si>
  <si>
    <t>RWP01</t>
  </si>
  <si>
    <t>ante-natal</t>
  </si>
  <si>
    <t>delivery suite</t>
  </si>
  <si>
    <t>post-natal</t>
  </si>
  <si>
    <t>Gynae Triage</t>
  </si>
  <si>
    <t>Hedgehog</t>
  </si>
  <si>
    <t>Birth Centre</t>
  </si>
  <si>
    <t>Neonatal Unit</t>
  </si>
  <si>
    <t>MSSU</t>
  </si>
  <si>
    <t>Romney</t>
  </si>
  <si>
    <t>Conquest Hospital - RXC01</t>
  </si>
  <si>
    <t>RXC14</t>
  </si>
  <si>
    <t>Crowborough Birthing Centre - RXC14</t>
  </si>
  <si>
    <t>RXC02</t>
  </si>
  <si>
    <t>Eastbourne District General Hospital - RXC02</t>
  </si>
  <si>
    <t>RXCHR</t>
  </si>
  <si>
    <t>Master's House - RXCHR</t>
  </si>
  <si>
    <t>Master's House</t>
  </si>
  <si>
    <t>RXF04</t>
  </si>
  <si>
    <t>Clayton Hospital - RXF04</t>
  </si>
  <si>
    <t>Clayton Hospital</t>
  </si>
  <si>
    <t>RXF10</t>
  </si>
  <si>
    <t>Dewsbury and District Hospital - RXF10</t>
  </si>
  <si>
    <t>Dewsbury and District Hospital</t>
  </si>
  <si>
    <t>RXF05</t>
  </si>
  <si>
    <t>Pinderfields General Hospital - RXF05</t>
  </si>
  <si>
    <t>Pinderfields General Hospital</t>
  </si>
  <si>
    <t>RXF03</t>
  </si>
  <si>
    <t>Pontefract General Infirmary - RXF03</t>
  </si>
  <si>
    <t>Pontefract General Infirmary</t>
  </si>
  <si>
    <t>RXH18</t>
  </si>
  <si>
    <t>Ashdown Nuffield Hospital - RXH18</t>
  </si>
  <si>
    <t>Ashdown Nuffield Hospital</t>
  </si>
  <si>
    <t>RXH05</t>
  </si>
  <si>
    <t>Brighton General Hospital - RXH05</t>
  </si>
  <si>
    <t>RXH21</t>
  </si>
  <si>
    <t>Lewes Victoria Hospital - RXH21</t>
  </si>
  <si>
    <t>RXH09</t>
  </si>
  <si>
    <t>Princess Royal Hospital - RXH09</t>
  </si>
  <si>
    <t>RXH01</t>
  </si>
  <si>
    <t>Royal Sussex County Hospital - RXH01</t>
  </si>
  <si>
    <t>RXH07</t>
  </si>
  <si>
    <t>Sussex Eye Hospital - RXH07</t>
  </si>
  <si>
    <t>Sussex Eye Hospital</t>
  </si>
  <si>
    <t>RXH19</t>
  </si>
  <si>
    <t>Sussex Nuffield Hospital - RXH19</t>
  </si>
  <si>
    <t>Sussex Nuffield Hospital</t>
  </si>
  <si>
    <t>RXH06</t>
  </si>
  <si>
    <t>The Royal Alexandra Children's Hospital - RXH06</t>
  </si>
  <si>
    <t>The Royal Alexandra Children's Hospital</t>
  </si>
  <si>
    <t>RXK03</t>
  </si>
  <si>
    <t>Birmingham Midland Eye Centre (Bmec) - RXK03</t>
  </si>
  <si>
    <t>Birmingham Midland Eye Centre (Bmec)</t>
  </si>
  <si>
    <t>RXKTC</t>
  </si>
  <si>
    <t>Birmingham Treatment Centre - RXKTC</t>
  </si>
  <si>
    <t>Birmingham Treatment Centre</t>
  </si>
  <si>
    <t>RXK02</t>
  </si>
  <si>
    <t>City Hospital - RXK02</t>
  </si>
  <si>
    <t>RXK10</t>
  </si>
  <si>
    <t>Rowley Regis Hospital - RXK10</t>
  </si>
  <si>
    <t>Rowley Regis Hospital</t>
  </si>
  <si>
    <t>RXK01</t>
  </si>
  <si>
    <t>Sandwell General Hospital - RXK01</t>
  </si>
  <si>
    <t>Sandwell General Hospital</t>
  </si>
  <si>
    <t>RXL08</t>
  </si>
  <si>
    <t>Bispham Hospital Rehabilitation Unit - RXL08</t>
  </si>
  <si>
    <t>Bispham Hospital Rehabilitation Unit</t>
  </si>
  <si>
    <t>RXL01</t>
  </si>
  <si>
    <t>Blackpool Victoria Hospital - RXL01</t>
  </si>
  <si>
    <t>RXL06</t>
  </si>
  <si>
    <t>Burnley General Hospital - RXR10</t>
  </si>
  <si>
    <t>RXR02</t>
  </si>
  <si>
    <t>Burnley Hospitals - RXR02</t>
  </si>
  <si>
    <t>Burnley Hospitals</t>
  </si>
  <si>
    <t>RXR50</t>
  </si>
  <si>
    <t>Pendle Community Hospital - RXR50</t>
  </si>
  <si>
    <t>RXR40</t>
  </si>
  <si>
    <t>Rossendale Hospital - RXR40</t>
  </si>
  <si>
    <t>RXR20</t>
  </si>
  <si>
    <t>Walton Health Centre</t>
  </si>
  <si>
    <t>RTK52</t>
  </si>
  <si>
    <t>West Middlesex University Hospital - RTK52</t>
  </si>
  <si>
    <t>RTK41</t>
  </si>
  <si>
    <t>Westfield Surgery - RTK41</t>
  </si>
  <si>
    <t>Charing Cross Hospital - RYJ02</t>
  </si>
  <si>
    <t>Charing Cross Hospital</t>
  </si>
  <si>
    <t>RYJ03</t>
  </si>
  <si>
    <t>Hammersmith Hospital - RYJ03</t>
  </si>
  <si>
    <t>Hammersmith Hospital</t>
  </si>
  <si>
    <t>RYJ04</t>
  </si>
  <si>
    <t>Queen Charlotte's Hospital - RYJ04</t>
  </si>
  <si>
    <t>Queen Charlotte's Hospital</t>
  </si>
  <si>
    <t>RYJ01</t>
  </si>
  <si>
    <t>St Mary's Hospital (HQ) - RYJ01</t>
  </si>
  <si>
    <t>St Mary's Hospital (HQ)</t>
  </si>
  <si>
    <t>RYJ07</t>
  </si>
  <si>
    <t>Western Eye Hospital - RYJ07</t>
  </si>
  <si>
    <t>Western Eye Hospital</t>
  </si>
  <si>
    <t>Lancaster Park Road (Site 3)</t>
  </si>
  <si>
    <t>RCD08</t>
  </si>
  <si>
    <t>Lascelles Younger Disabled Unit - RCD08</t>
  </si>
  <si>
    <t>Lascelles Younger Disabled Unit</t>
  </si>
  <si>
    <t>RCD02</t>
  </si>
  <si>
    <t>Ripon and District Community Hospital - RCD02</t>
  </si>
  <si>
    <t>RCF22</t>
  </si>
  <si>
    <t>Airedale General Hospital - RCF22</t>
  </si>
  <si>
    <t>RCF23</t>
  </si>
  <si>
    <t>Bingley Hospital - RCF23</t>
  </si>
  <si>
    <t>Bingley Hospital</t>
  </si>
  <si>
    <t>RCF30</t>
  </si>
  <si>
    <t>Castleberg Hospital - RCF30</t>
  </si>
  <si>
    <t>RCF26</t>
  </si>
  <si>
    <t>Coronation Hospital - RCF26</t>
  </si>
  <si>
    <t>Coronation Hospital</t>
  </si>
  <si>
    <t>RCF32</t>
  </si>
  <si>
    <t>Grove Convalescent Hospital - RCF32</t>
  </si>
  <si>
    <t>Grove Convalescent Hospital</t>
  </si>
  <si>
    <t>RCF25</t>
  </si>
  <si>
    <t>Scalebor Park Hospital - RCF25</t>
  </si>
  <si>
    <t>Scalebor Park Hospital</t>
  </si>
  <si>
    <t>RCF31</t>
  </si>
  <si>
    <t>Skipton General Hospital - RCF31</t>
  </si>
  <si>
    <t>RCU04</t>
  </si>
  <si>
    <t>Central Health Clinic - RCU04</t>
  </si>
  <si>
    <t>Central Health Clinic</t>
  </si>
  <si>
    <t>RCU03</t>
  </si>
  <si>
    <t>Northern General Hospital - RCU03</t>
  </si>
  <si>
    <t>Northern General Hospital</t>
  </si>
  <si>
    <t>RCU55</t>
  </si>
  <si>
    <t>Oakwood Young Peoples Centre - RCU55</t>
  </si>
  <si>
    <t>Oakwood Young Peoples Centre</t>
  </si>
  <si>
    <t>RCUEF</t>
  </si>
  <si>
    <t>Sheffield Children's Hospital - RCUEF</t>
  </si>
  <si>
    <t>Sheffield Children's Hospital</t>
  </si>
  <si>
    <t>RCX66</t>
  </si>
  <si>
    <t>North Cambridgeshire Hospital - RCX66</t>
  </si>
  <si>
    <t>RCX70</t>
  </si>
  <si>
    <t>The Queen Elizabeth Hospital - RCX70</t>
  </si>
  <si>
    <t>The Queen Elizabeth Hospital</t>
  </si>
  <si>
    <t>RD101</t>
  </si>
  <si>
    <t>Bradford On Avon Community Hospital - RD101</t>
  </si>
  <si>
    <t>Bradford On Avon Community Hospital</t>
  </si>
  <si>
    <t>RD102</t>
  </si>
  <si>
    <t>Chippenham Hospital - RD102</t>
  </si>
  <si>
    <t>RD107</t>
  </si>
  <si>
    <t>Devizes Hospital - RD107</t>
  </si>
  <si>
    <t>RD121</t>
  </si>
  <si>
    <t>Frome Victoria Hospital - RD121</t>
  </si>
  <si>
    <t>RD103</t>
  </si>
  <si>
    <t>Malmesbury Hospital - RD103</t>
  </si>
  <si>
    <t>Malmesbury Hospital</t>
  </si>
  <si>
    <t>RD104</t>
  </si>
  <si>
    <t>Melksham Hospital - RD104</t>
  </si>
  <si>
    <t>Melksham Hospital</t>
  </si>
  <si>
    <t>RD129</t>
  </si>
  <si>
    <t>Paulton Hospital - RD129</t>
  </si>
  <si>
    <t>Paulton Hospital</t>
  </si>
  <si>
    <t>RD119</t>
  </si>
  <si>
    <t>Roundway Hospital - RD119</t>
  </si>
  <si>
    <t>Roundway Hospital</t>
  </si>
  <si>
    <t>RD130</t>
  </si>
  <si>
    <t>Royal United Hospital - RD130</t>
  </si>
  <si>
    <t>RD167</t>
  </si>
  <si>
    <t>Shepton Mallet Community Hospital - RD167</t>
  </si>
  <si>
    <t>RD132</t>
  </si>
  <si>
    <t>St Martins Hospital (Bath) - RD132</t>
  </si>
  <si>
    <t>St Martins Hospital (Bath)</t>
  </si>
  <si>
    <t>RD108</t>
  </si>
  <si>
    <t>Trowbridge Hospital - RD108</t>
  </si>
  <si>
    <t>Trowbridge Hospital</t>
  </si>
  <si>
    <t>RD105</t>
  </si>
  <si>
    <t>Warminster Hospital - RD105</t>
  </si>
  <si>
    <t>RD106</t>
  </si>
  <si>
    <t>Westbury Hospital - RD106</t>
  </si>
  <si>
    <t>Westbury Hospital</t>
  </si>
  <si>
    <t>RD304</t>
  </si>
  <si>
    <t>Poole General Hospital NHS Trust HQ - RD304</t>
  </si>
  <si>
    <t>Poole General Hospital NHS Trust HQ</t>
  </si>
  <si>
    <t>RD766</t>
  </si>
  <si>
    <t>Chalfont's and Gerrards Cross Hospital - RD766</t>
  </si>
  <si>
    <t>Staff_cols:Spec1, Staff_row:Staff_row53</t>
  </si>
  <si>
    <t>103704237</t>
  </si>
  <si>
    <t>Staff_cols:Spec1, Staff_row:Staff_row54</t>
  </si>
  <si>
    <t>103704238</t>
  </si>
  <si>
    <t>Staff_cols:Spec1, Staff_row:Staff_row55</t>
  </si>
  <si>
    <t>103704239</t>
  </si>
  <si>
    <t>Staff_cols:Spec1, Staff_row:Staff_row56</t>
  </si>
  <si>
    <t>103704240</t>
  </si>
  <si>
    <t>Staff_cols:Spec1, Staff_row:Staff_row57</t>
  </si>
  <si>
    <t>103704241</t>
  </si>
  <si>
    <t>Staff_cols:Spec1, Staff_row:Staff_row58</t>
  </si>
  <si>
    <t>103704242</t>
  </si>
  <si>
    <t>Staff_cols:Spec1, Staff_row:Staff_row59</t>
  </si>
  <si>
    <t>103704243</t>
  </si>
  <si>
    <t>Staff_cols:Spec1, Staff_row:Staff_row6</t>
  </si>
  <si>
    <t>103704244</t>
  </si>
  <si>
    <t>Staff_cols:Spec1, Staff_row:Staff_row60</t>
  </si>
  <si>
    <t>103704245</t>
  </si>
  <si>
    <t>Staff_cols:Spec1, Staff_row:Staff_row61</t>
  </si>
  <si>
    <t>103704246</t>
  </si>
  <si>
    <t>Staff_cols:Spec1, Staff_row:Staff_row62</t>
  </si>
  <si>
    <t>103704247</t>
  </si>
  <si>
    <t>Staff_cols:Spec1, Staff_row:Staff_row63</t>
  </si>
  <si>
    <t>103704248</t>
  </si>
  <si>
    <t>Staff_cols:Spec1, Staff_row:Staff_row64</t>
  </si>
  <si>
    <t>103704249</t>
  </si>
  <si>
    <t>Staff_cols:Spec1, Staff_row:Staff_row65</t>
  </si>
  <si>
    <t>103704250</t>
  </si>
  <si>
    <t>Staff_cols:Spec1, Staff_row:Staff_row66</t>
  </si>
  <si>
    <t>103704251</t>
  </si>
  <si>
    <t>Staff_cols:Spec1, Staff_row:Staff_row67</t>
  </si>
  <si>
    <t>103704252</t>
  </si>
  <si>
    <t>Staff_cols:Spec1, Staff_row:Staff_row68</t>
  </si>
  <si>
    <t>103704253</t>
  </si>
  <si>
    <t>Staff_cols:Spec1, Staff_row:Staff_row69</t>
  </si>
  <si>
    <t>103704254</t>
  </si>
  <si>
    <t>Staff_cols:Spec1, Staff_row:Staff_row7</t>
  </si>
  <si>
    <t>103704255</t>
  </si>
  <si>
    <t>Staff_cols:Spec1, Staff_row:Staff_row70</t>
  </si>
  <si>
    <t>103704256</t>
  </si>
  <si>
    <t>Staff_cols:Spec1, Staff_row:Staff_row71</t>
  </si>
  <si>
    <t>103704257</t>
  </si>
  <si>
    <t>Staff_cols:Spec1, Staff_row:Staff_row72</t>
  </si>
  <si>
    <t>103704258</t>
  </si>
  <si>
    <t>Staff_cols:Spec1, Staff_row:Staff_row73</t>
  </si>
  <si>
    <t>103704259</t>
  </si>
  <si>
    <t>Staff_cols:Spec1, Staff_row:Staff_row74</t>
  </si>
  <si>
    <t>103704260</t>
  </si>
  <si>
    <t>Staff_cols:Spec1, Staff_row:Staff_row75</t>
  </si>
  <si>
    <t>103704261</t>
  </si>
  <si>
    <t>Staff_cols:Spec1, Staff_row:Staff_row76</t>
  </si>
  <si>
    <t>103704262</t>
  </si>
  <si>
    <t>Staff_cols:Spec1, Staff_row:Staff_row77</t>
  </si>
  <si>
    <t>103704263</t>
  </si>
  <si>
    <t>Staff_cols:Spec1, Staff_row:Staff_row78</t>
  </si>
  <si>
    <t>103704264</t>
  </si>
  <si>
    <t>Staff_cols:Spec1, Staff_row:Staff_row79</t>
  </si>
  <si>
    <t>103704265</t>
  </si>
  <si>
    <t>Staff_cols:Spec1, Staff_row:Staff_row8</t>
  </si>
  <si>
    <t>103704266</t>
  </si>
  <si>
    <t>Staff_cols:Spec1, Staff_row:Staff_row80</t>
  </si>
  <si>
    <t>103704267</t>
  </si>
  <si>
    <t>Staff_cols:Spec1, Staff_row:Staff_row81</t>
  </si>
  <si>
    <t>103704268</t>
  </si>
  <si>
    <t>Staff_cols:Spec1, Staff_row:Staff_row82</t>
  </si>
  <si>
    <t>103704269</t>
  </si>
  <si>
    <t>Staff_cols:Spec1, Staff_row:Staff_row83</t>
  </si>
  <si>
    <t>103704270</t>
  </si>
  <si>
    <t>Staff_cols:Spec1, Staff_row:Staff_row84</t>
  </si>
  <si>
    <t>103704271</t>
  </si>
  <si>
    <t>Staff_cols:Spec1, Staff_row:Staff_row85</t>
  </si>
  <si>
    <t>103704272</t>
  </si>
  <si>
    <t>Staff_cols:Spec1, Staff_row:Staff_row86</t>
  </si>
  <si>
    <t>103704273</t>
  </si>
  <si>
    <t>Staff_cols:Spec1, Staff_row:Staff_row87</t>
  </si>
  <si>
    <t>103704274</t>
  </si>
  <si>
    <t>Staff_cols:Spec1, Staff_row:Staff_row88</t>
  </si>
  <si>
    <t>103704275</t>
  </si>
  <si>
    <t>Staff_cols:Spec1, Staff_row:Staff_row89</t>
  </si>
  <si>
    <t>103704276</t>
  </si>
  <si>
    <t>Staff_cols:Spec1, Staff_row:Staff_row9</t>
  </si>
  <si>
    <t>103704277</t>
  </si>
  <si>
    <t>Staff_cols:Spec1, Staff_row:Staff_row90</t>
  </si>
  <si>
    <t>103704278</t>
  </si>
  <si>
    <t>Staff_cols:Spec1, Staff_row:Staff_row91</t>
  </si>
  <si>
    <t>103704279</t>
  </si>
  <si>
    <t>Staff_cols:Spec1, Staff_row:Staff_row92</t>
  </si>
  <si>
    <t>103704280</t>
  </si>
  <si>
    <t>Staff_cols:Spec1, Staff_row:Staff_row93</t>
  </si>
  <si>
    <t>103704281</t>
  </si>
  <si>
    <t>Staff_cols:Spec1, Staff_row:Staff_row94</t>
  </si>
  <si>
    <t>103704282</t>
  </si>
  <si>
    <t>Staff_cols:Spec1, Staff_row:Staff_row95</t>
  </si>
  <si>
    <t>103704283</t>
  </si>
  <si>
    <t>Staff_cols:Spec1, Staff_row:Staff_row96</t>
  </si>
  <si>
    <t>103704284</t>
  </si>
  <si>
    <t>Staff_cols:Spec1, Staff_row:Staff_row97</t>
  </si>
  <si>
    <t>103704285</t>
  </si>
  <si>
    <t>Staff_cols:Spec1, Staff_row:Staff_row98</t>
  </si>
  <si>
    <t>103704286</t>
  </si>
  <si>
    <t>RW603</t>
  </si>
  <si>
    <t>Royal Oldham Hospital - RW603</t>
  </si>
  <si>
    <t>Royal Oldham Hospital</t>
  </si>
  <si>
    <t>RWA18</t>
  </si>
  <si>
    <t>Beverley Westwood Hospital - RWA18</t>
  </si>
  <si>
    <t>Beverley Westwood Hospital</t>
  </si>
  <si>
    <t>RWA16</t>
  </si>
  <si>
    <t>Castle Hill Hospital - RWA16</t>
  </si>
  <si>
    <t>Castle Hill Hospital</t>
  </si>
  <si>
    <t>RWA01</t>
  </si>
  <si>
    <t>Hull Royal Infirmary - RWA01</t>
  </si>
  <si>
    <t>Hull Royal Infirmary</t>
  </si>
  <si>
    <t>RJ731</t>
  </si>
  <si>
    <t>Queen Marys Hospital (Roehampton) - RJ731</t>
  </si>
  <si>
    <t>RWFTW</t>
  </si>
  <si>
    <t>The Tunbridge Wells Hospital - RWFTW</t>
  </si>
  <si>
    <t>The Tunbridge Wells Hospital</t>
  </si>
  <si>
    <t>Lewisham and Greenwich NHS Trust</t>
  </si>
  <si>
    <t>RJ231</t>
  </si>
  <si>
    <t>Queen Elizabeth Hospital - RJ231</t>
  </si>
  <si>
    <t>RJZ30</t>
  </si>
  <si>
    <t>Princess Royal University Hospital - RJZ30</t>
  </si>
  <si>
    <t>RJC04</t>
  </si>
  <si>
    <t>Ellen Badger Hospital - RJC04</t>
  </si>
  <si>
    <t>Ellen Badger Hospital</t>
  </si>
  <si>
    <t>RJC46</t>
  </si>
  <si>
    <t>Royal Leamington Spa Rehabilitation Hospital</t>
  </si>
  <si>
    <t>Royal Leamington Spa Rehabilitation Hospital - RJC46</t>
  </si>
  <si>
    <t>Total monthly planned staff hours</t>
  </si>
  <si>
    <t>Total monthly actual staff hours</t>
  </si>
  <si>
    <t>Day</t>
  </si>
  <si>
    <t>Night</t>
  </si>
  <si>
    <t>Care Staff</t>
  </si>
  <si>
    <t>Average fill rate - registered nurses/midwives  (%)</t>
  </si>
  <si>
    <t>Average fill rate - care staff (%)</t>
  </si>
  <si>
    <t>Please provide the URL to the page on your trust website where your staffing information is available</t>
  </si>
  <si>
    <t>Fill rate indicator return</t>
  </si>
  <si>
    <t>Staffing: Nursing, midwifery and care staff</t>
  </si>
  <si>
    <t>$AQ</t>
  </si>
  <si>
    <t>:$AQ</t>
  </si>
  <si>
    <t>April_2014-15</t>
  </si>
  <si>
    <t>May_2014-15</t>
  </si>
  <si>
    <t>June_2014-15</t>
  </si>
  <si>
    <t>July_2014-15</t>
  </si>
  <si>
    <t>August_2014-15</t>
  </si>
  <si>
    <t>September_2014-15</t>
  </si>
  <si>
    <t>October_2014-15</t>
  </si>
  <si>
    <t>November_2014-15</t>
  </si>
  <si>
    <t>December_2014-15</t>
  </si>
  <si>
    <t>January_2014-15</t>
  </si>
  <si>
    <t>February_2014-15</t>
  </si>
  <si>
    <t>March_2014-15</t>
  </si>
  <si>
    <t>TAF</t>
  </si>
  <si>
    <t>RV3</t>
  </si>
  <si>
    <t>RAT</t>
  </si>
  <si>
    <t>RPG</t>
  </si>
  <si>
    <t>RV5</t>
  </si>
  <si>
    <t>RNK</t>
  </si>
  <si>
    <t>RXT</t>
  </si>
  <si>
    <t>RQ3</t>
  </si>
  <si>
    <t>TAJ</t>
  </si>
  <si>
    <t>RT1</t>
  </si>
  <si>
    <t>RXM</t>
  </si>
  <si>
    <t>RWR</t>
  </si>
  <si>
    <t>RP7</t>
  </si>
  <si>
    <t>RMY</t>
  </si>
  <si>
    <t>RRD</t>
  </si>
  <si>
    <t>RP1</t>
  </si>
  <si>
    <t>RWN</t>
  </si>
  <si>
    <t>RRE</t>
  </si>
  <si>
    <t>RTV</t>
  </si>
  <si>
    <t>RJX</t>
  </si>
  <si>
    <t>RXA</t>
  </si>
  <si>
    <t>RNN</t>
  </si>
  <si>
    <t>RXV</t>
  </si>
  <si>
    <t>RV9</t>
  </si>
  <si>
    <t>RW5</t>
  </si>
  <si>
    <t>RGD</t>
  </si>
  <si>
    <t>RX4</t>
  </si>
  <si>
    <t>RT2</t>
  </si>
  <si>
    <t>RXE</t>
  </si>
  <si>
    <t>TAH</t>
  </si>
  <si>
    <t>RXG</t>
  </si>
  <si>
    <t>RX3</t>
  </si>
  <si>
    <t>RTQ</t>
  </si>
  <si>
    <t>RWX</t>
  </si>
  <si>
    <t>RJ8</t>
  </si>
  <si>
    <t>RDY</t>
  </si>
  <si>
    <t>RNU</t>
  </si>
  <si>
    <t>RH5</t>
  </si>
  <si>
    <t>RW1</t>
  </si>
  <si>
    <t>RXX</t>
  </si>
  <si>
    <t>RX2</t>
  </si>
  <si>
    <t>RRP</t>
  </si>
  <si>
    <t>RYX</t>
  </si>
  <si>
    <t>RY9</t>
  </si>
  <si>
    <t>RQY</t>
  </si>
  <si>
    <t>RKL</t>
  </si>
  <si>
    <t>NQ1</t>
  </si>
  <si>
    <t>RYW</t>
  </si>
  <si>
    <t>RYV</t>
  </si>
  <si>
    <t>RYG</t>
  </si>
  <si>
    <t>RY8</t>
  </si>
  <si>
    <t>RYK</t>
  </si>
  <si>
    <t>RY4</t>
  </si>
  <si>
    <t>RT5</t>
  </si>
  <si>
    <t>RY5</t>
  </si>
  <si>
    <t>RY3</t>
  </si>
  <si>
    <t>RLY</t>
  </si>
  <si>
    <t>RHA</t>
  </si>
  <si>
    <t>R1D</t>
  </si>
  <si>
    <t>R1E</t>
  </si>
  <si>
    <t>R1A</t>
  </si>
  <si>
    <t>TAD</t>
  </si>
  <si>
    <t>RY2</t>
  </si>
  <si>
    <t>RY6</t>
  </si>
  <si>
    <t>RY1</t>
  </si>
  <si>
    <t>TAE</t>
  </si>
  <si>
    <t>RW4</t>
  </si>
  <si>
    <t>RVN</t>
  </si>
  <si>
    <t>RWV</t>
  </si>
  <si>
    <t>R1J</t>
  </si>
  <si>
    <t>RXY</t>
  </si>
  <si>
    <t>RYY</t>
  </si>
  <si>
    <t>NLX</t>
  </si>
  <si>
    <t>R1C</t>
  </si>
  <si>
    <t>RDR</t>
  </si>
  <si>
    <t>R1G</t>
  </si>
  <si>
    <t>Camden And Islington NHS Foundation Trust</t>
  </si>
  <si>
    <t>Central and North West London NHS Foundation Trust</t>
  </si>
  <si>
    <t>North East London NHS Foundation Trust</t>
  </si>
  <si>
    <t>Oxleas NHS Foundation Trust</t>
  </si>
  <si>
    <t>South London And Maudsley NHS Foundation Trust</t>
  </si>
  <si>
    <t>Tavistock And Portman NHS Foundation Trust</t>
  </si>
  <si>
    <t>Birmingham and Solihull Mental Health NHS Foundation Trust</t>
  </si>
  <si>
    <t>Birmingham Children's Hospital NHS Foundation Trust</t>
  </si>
  <si>
    <t>Black Country Partnership NHS Foundation Trust</t>
  </si>
  <si>
    <t>Cambridgeshire And Peterborough NHS Foundation Trust</t>
  </si>
  <si>
    <t>Derbyshire Healthcare NHS Foundation Trust</t>
  </si>
  <si>
    <t>Hertfordshire Partnership University NHS Foundation Trust</t>
  </si>
  <si>
    <t>Lincolnshire Partnership NHS Foundation Trust</t>
  </si>
  <si>
    <t>Norfolk and Suffolk NHS Foundation Trust</t>
  </si>
  <si>
    <t>North Essex Partnership University NHS Foundation Trust</t>
  </si>
  <si>
    <t>Northamptonshire Healthcare NHS Foundation Trust</t>
  </si>
  <si>
    <t>South Essex Partnership University NHS Foundation Trust</t>
  </si>
  <si>
    <t>South Staffordshire And Shropshire Healthcare NHS Foundation Trust</t>
  </si>
  <si>
    <t>5 Boroughs Partnership NHS Foundation Trust</t>
  </si>
  <si>
    <t>Calderstones Partnership NHS Foundation Trust</t>
  </si>
  <si>
    <t>Cheshire and Wirral Partnership NHS Foundation Trust</t>
  </si>
  <si>
    <t>Cumbria Partnership NHS Foundation Trust</t>
  </si>
  <si>
    <t>Greater Manchester West Mental Health NHS Foundation Trust</t>
  </si>
  <si>
    <t>Humber NHS Foundation Trust</t>
  </si>
  <si>
    <t>Lancashire Care NHS Foundation trust</t>
  </si>
  <si>
    <t>Leeds and York Partnership NHS Foundation Trust</t>
  </si>
  <si>
    <t>Northumberland, Tyne and Wear NHS Foundation Trust</t>
  </si>
  <si>
    <t>Pennine Care NHS Foundation Trust</t>
  </si>
  <si>
    <t>Rotherham Doncaster and South Humber NHS Foundation Trust</t>
  </si>
  <si>
    <t>Sheffield Health &amp; Social Care NHS Foundation Trust</t>
  </si>
  <si>
    <t>South West Yorkshire Partnership NHS Foundation Trust</t>
  </si>
  <si>
    <t>Tees, Esk and Wear Valleys NHS Foundation Trust</t>
  </si>
  <si>
    <t>2gether NHS Foundation Trust</t>
  </si>
  <si>
    <t>Berkshire Healthcare NHS Foundation Trust</t>
  </si>
  <si>
    <t>Cornwall Partnership NHS Foundation Trust</t>
  </si>
  <si>
    <t>Dorset HealthCare University NHS Foundation Trust</t>
  </si>
  <si>
    <t>Oxford Health NHS Foundation Trust</t>
  </si>
  <si>
    <t>Somerset Partnership NHS Foundation Trust</t>
  </si>
  <si>
    <t>Southern Health NHS Foundation Trust</t>
  </si>
  <si>
    <t>Surrey and Borders Partnership NHS Foundation Trust</t>
  </si>
  <si>
    <t>Sussex Partnership NHS Foundation Trust</t>
  </si>
  <si>
    <t>Barnet, Enfield and Haringey Mental Health NHS Trust</t>
  </si>
  <si>
    <t>Central London Community Healthcare NHS Trust</t>
  </si>
  <si>
    <t>RAJ25</t>
  </si>
  <si>
    <t>Brentwood Community Hospital - RAJ25</t>
  </si>
  <si>
    <t>RAJ01</t>
  </si>
  <si>
    <t>Southend Hospital - RAJ01</t>
  </si>
  <si>
    <t>Southend Hospital</t>
  </si>
  <si>
    <t>RALRA</t>
  </si>
  <si>
    <t>Edgware Community Hospital - RALRA</t>
  </si>
  <si>
    <t>RAL22</t>
  </si>
  <si>
    <t>Finchley Memorial Hospital - RAL22</t>
  </si>
  <si>
    <t>RALHA</t>
  </si>
  <si>
    <t>Harpenden Memorial Hospital - RALHA</t>
  </si>
  <si>
    <t>Harpenden Memorial Hospital</t>
  </si>
  <si>
    <t>RALMV</t>
  </si>
  <si>
    <t>Mount Vernon Hospital - RALMV</t>
  </si>
  <si>
    <t>RAL02</t>
  </si>
  <si>
    <t>Queen Mary's House - RAL02</t>
  </si>
  <si>
    <t>Queen Mary's House</t>
  </si>
  <si>
    <t>RAL01</t>
  </si>
  <si>
    <t>Royal Free Hospital - RAL01</t>
  </si>
  <si>
    <t>Royal Free Hospital</t>
  </si>
  <si>
    <t>The Brunel NHS Treatment Centre</t>
  </si>
  <si>
    <t>RN325</t>
  </si>
  <si>
    <t>The Great Western Hospital - RN325</t>
  </si>
  <si>
    <t>RALAL</t>
  </si>
  <si>
    <t>St. Albans City Hospital - RALAL</t>
  </si>
  <si>
    <t>St. Albans City Hospital</t>
  </si>
  <si>
    <t>RALWA</t>
  </si>
  <si>
    <t>Watford General Hospital - RALWA</t>
  </si>
  <si>
    <t>Watford General Hospital</t>
  </si>
  <si>
    <t>RAN02</t>
  </si>
  <si>
    <t>Royal National Orthopaedic Hospital (Bolsover Street) - RAN02</t>
  </si>
  <si>
    <t>Royal National Orthopaedic Hospital (Bolsover Street)</t>
  </si>
  <si>
    <t>RAN01</t>
  </si>
  <si>
    <t>The Royal National Orthopaedic Hospital (Stanmore) - RAN01</t>
  </si>
  <si>
    <t>Liverpool Heart and Chest Hospital NHS Trust HQ</t>
  </si>
  <si>
    <t>RBS25</t>
  </si>
  <si>
    <t>Alder Hey Children's NHS - RBS25</t>
  </si>
  <si>
    <t>Alder Hey Children's NHS</t>
  </si>
  <si>
    <t>RBS76</t>
  </si>
  <si>
    <t>Liverpool Women's Hospital - RBS76</t>
  </si>
  <si>
    <t>Liverpool Women's Hospital</t>
  </si>
  <si>
    <t>RBT20</t>
  </si>
  <si>
    <t>Leighton Hospital - RBT20</t>
  </si>
  <si>
    <t>Leighton Hospital</t>
  </si>
  <si>
    <t>RBT22</t>
  </si>
  <si>
    <t>Tarporley War Memorial Hospital - RBT22</t>
  </si>
  <si>
    <t>Tarporley War Memorial Hospital</t>
  </si>
  <si>
    <t>RBT21</t>
  </si>
  <si>
    <t>Victoria Infirmary (Northwich) - RBT21</t>
  </si>
  <si>
    <t>Victoria Infirmary (Northwich)</t>
  </si>
  <si>
    <t>RBV01</t>
  </si>
  <si>
    <t>The Christie - RBV01</t>
  </si>
  <si>
    <t>The Christie</t>
  </si>
  <si>
    <t>RBZ95</t>
  </si>
  <si>
    <t>Bideford Hospital - RBZ95</t>
  </si>
  <si>
    <t>Bideford Hospital</t>
  </si>
  <si>
    <t>RBZ92</t>
  </si>
  <si>
    <t>Holsworthy Hospital - RBZ92</t>
  </si>
  <si>
    <t>Holsworthy Hospital</t>
  </si>
  <si>
    <t>RBZ91</t>
  </si>
  <si>
    <t>Ilfracombe - RBZ91</t>
  </si>
  <si>
    <t>Ilfracombe</t>
  </si>
  <si>
    <t>RBZ12</t>
  </si>
  <si>
    <t>North Devon District Hospital - RBZ12</t>
  </si>
  <si>
    <t>RBZ99</t>
  </si>
  <si>
    <t>South Molton Hospital - RBZ99</t>
  </si>
  <si>
    <t>South Molton Hospital</t>
  </si>
  <si>
    <t>RBZ98</t>
  </si>
  <si>
    <t>Torrington Hospital - RBZ98</t>
  </si>
  <si>
    <t>Torrington Hospital</t>
  </si>
  <si>
    <t>RC111</t>
  </si>
  <si>
    <t>Dorking Hospital</t>
  </si>
  <si>
    <t>Parkside Hospital</t>
  </si>
  <si>
    <t>University Hospital Lewisham</t>
  </si>
  <si>
    <t>Whipps Cross University Hospital</t>
  </si>
  <si>
    <t>RA215</t>
  </si>
  <si>
    <t>Farnham Hospital - RA215</t>
  </si>
  <si>
    <t>Farnham Hospital</t>
  </si>
  <si>
    <t>RA245</t>
  </si>
  <si>
    <t>Frimley Park Hospital - RA245</t>
  </si>
  <si>
    <t>West Berkshire Community Hospital - RHW05</t>
  </si>
  <si>
    <t>RHW11</t>
  </si>
  <si>
    <t>Wexham Park Hospital - RHW11</t>
  </si>
  <si>
    <t>RHW14</t>
  </si>
  <si>
    <t>Whitley Park Infant School - RHW14</t>
  </si>
  <si>
    <t>Whitley Park Infant School</t>
  </si>
  <si>
    <t>RHW22</t>
  </si>
  <si>
    <t>Windsor Dialysis Centre - RHW22</t>
  </si>
  <si>
    <t>Windsor Dialysis Centre</t>
  </si>
  <si>
    <t>RHW10</t>
  </si>
  <si>
    <t>Wokingham Hospital - RHW10</t>
  </si>
  <si>
    <t>RJ100</t>
  </si>
  <si>
    <t>Guy's and St Thomas' NHS Trust - RJ100</t>
  </si>
  <si>
    <t>Guy's and St Thomas' NHS Trust</t>
  </si>
  <si>
    <t>RJ121</t>
  </si>
  <si>
    <t>Guy's Hospital - RJ121</t>
  </si>
  <si>
    <t>Guy's Hospital</t>
  </si>
  <si>
    <t>City General Hospital - RJE02</t>
  </si>
  <si>
    <t>City General Hospital</t>
  </si>
  <si>
    <t>RJE01</t>
  </si>
  <si>
    <t>North Staffordshire Royal Infirmary - RJE01</t>
  </si>
  <si>
    <t>North Staffordshire Royal Infirmary</t>
  </si>
  <si>
    <t>RJE03</t>
  </si>
  <si>
    <t>North Staffs Maternity Hospital - RJE03</t>
  </si>
  <si>
    <t>North Staffs Maternity Hospital</t>
  </si>
  <si>
    <t>RJEHQ</t>
  </si>
  <si>
    <t>University Hospital Of North Staffordshire - RJEHQ</t>
  </si>
  <si>
    <t>University Hospital Of North Staffordshire</t>
  </si>
  <si>
    <t>RJF02</t>
  </si>
  <si>
    <t>Queen's Hospital, Burton Upon Trent - RJF02</t>
  </si>
  <si>
    <t>Queen's Hospital, Burton Upon Trent</t>
  </si>
  <si>
    <t>RJL30</t>
  </si>
  <si>
    <t>Diana, Princess Of Wales Hospital - RJL30</t>
  </si>
  <si>
    <t>Diana, Princess Of Wales Hospital</t>
  </si>
  <si>
    <t>RJL31</t>
  </si>
  <si>
    <t>Goole and District Hospital (Acute) - RJL31</t>
  </si>
  <si>
    <t>Goole and District Hospital (Acute)</t>
  </si>
  <si>
    <t>RJLT1</t>
  </si>
  <si>
    <t>Goole Treatment Centre - RJLT1</t>
  </si>
  <si>
    <t>Goole Treatment Centre</t>
  </si>
  <si>
    <t>RJL32</t>
  </si>
  <si>
    <t>Scunthorpe General Hospital - RJL32</t>
  </si>
  <si>
    <t>RJN63</t>
  </si>
  <si>
    <t>Congleton War Memorial Hospital - RJN63</t>
  </si>
  <si>
    <t>Congleton War Memorial Hospital</t>
  </si>
  <si>
    <t>RJN68</t>
  </si>
  <si>
    <t>Knutsford and District Community Hospital - RJN68</t>
  </si>
  <si>
    <t>Knutsford and District Community Hospital</t>
  </si>
  <si>
    <t>RJN71</t>
  </si>
  <si>
    <t>Coventry and Warwicks Hospital Facilities</t>
  </si>
  <si>
    <t>RLT01</t>
  </si>
  <si>
    <t>George Eliot Hospital - Acute Services - RLT01</t>
  </si>
  <si>
    <t>George Eliot Hospital - Acute Services</t>
  </si>
  <si>
    <t>RLT50</t>
  </si>
  <si>
    <t>Hinckley and District Hospital - RLT50</t>
  </si>
  <si>
    <t>Hinckley and District Hospital</t>
  </si>
  <si>
    <t>RLU01</t>
  </si>
  <si>
    <t>Birmingham Women's Hospital - RLU01</t>
  </si>
  <si>
    <t>Birmingham Women's Hospital</t>
  </si>
  <si>
    <t>RM131</t>
  </si>
  <si>
    <t>Cromer Hospital - RM131</t>
  </si>
  <si>
    <t>Cromer Hospital</t>
  </si>
  <si>
    <t>RM102</t>
  </si>
  <si>
    <t>Norfolk and Norwich University Hospital - RM102</t>
  </si>
  <si>
    <t>Norfolk and Norwich University Hospital</t>
  </si>
  <si>
    <t>RM202</t>
  </si>
  <si>
    <t>Wythenshawe Hospital - RM202</t>
  </si>
  <si>
    <t>Wythenshawe Hospital</t>
  </si>
  <si>
    <t>RM301</t>
  </si>
  <si>
    <t>Salford Royal - RM301</t>
  </si>
  <si>
    <t>Salford Royal</t>
  </si>
  <si>
    <t>Trafford General Hospital</t>
  </si>
  <si>
    <t>RMC01</t>
  </si>
  <si>
    <t>Royal Bolton Hospital - RMC01</t>
  </si>
  <si>
    <t>Royal Bolton Hospital</t>
  </si>
  <si>
    <t>RMP01</t>
  </si>
  <si>
    <t>Tameside General Hospital - RMP01</t>
  </si>
  <si>
    <t>Tameside General Hospital</t>
  </si>
  <si>
    <t>RN506</t>
  </si>
  <si>
    <t>Basingstoke and North Hampshire Hospital - RN506</t>
  </si>
  <si>
    <t>RVR05</t>
  </si>
  <si>
    <t>St Helier Hospital - RVR05</t>
  </si>
  <si>
    <t>RVR06</t>
  </si>
  <si>
    <t>Sutton Hospital - RVR06</t>
  </si>
  <si>
    <t>RVR60</t>
  </si>
  <si>
    <t>The New Epsom and Ewell Cottage Hospital - RVR60</t>
  </si>
  <si>
    <t>The New Epsom and Ewell Cottage Hospital</t>
  </si>
  <si>
    <t>RVV02</t>
  </si>
  <si>
    <t>Buckland Hospital - RVV02</t>
  </si>
  <si>
    <t>RVVFC</t>
  </si>
  <si>
    <t>Faversham Cottage Hospital - RVVFC</t>
  </si>
  <si>
    <t>RVVKC</t>
  </si>
  <si>
    <t>Kent and Canterbury Hospital - RVVKC</t>
  </si>
  <si>
    <t>RVVMA</t>
  </si>
  <si>
    <t>Maidstone District General Hospital - RVVMA</t>
  </si>
  <si>
    <t>RVVMD</t>
  </si>
  <si>
    <t>Medway Hospital - RVVMD</t>
  </si>
  <si>
    <t>Cockermouth Community Hospital - RNL07</t>
  </si>
  <si>
    <t>Cockermouth Community Hospital</t>
  </si>
  <si>
    <t>RNLAY</t>
  </si>
  <si>
    <t>East Surrey Hospital - RTP04</t>
  </si>
  <si>
    <t>RTHF1</t>
  </si>
  <si>
    <t>Marie Stopes Centre - Ealing - RTHF1</t>
  </si>
  <si>
    <t>Marie Stopes Centre - Ealing</t>
  </si>
  <si>
    <t>RTHF2</t>
  </si>
  <si>
    <t>Marie Stopes Centre - Reading - RTHF2</t>
  </si>
  <si>
    <t>Marie Stopes Centre - Reading</t>
  </si>
  <si>
    <t>RTHE3</t>
  </si>
  <si>
    <t>Marlborough School - RTHE3</t>
  </si>
  <si>
    <t>Marlborough School</t>
  </si>
  <si>
    <t>RTH03</t>
  </si>
  <si>
    <t>Nuffield Orthopaedic Centre - RTH03</t>
  </si>
  <si>
    <t>RTHA5</t>
  </si>
  <si>
    <t>Orchard Health Centre - RTHA5</t>
  </si>
  <si>
    <t>Orchard Health Centre</t>
  </si>
  <si>
    <t>RTHC7</t>
  </si>
  <si>
    <t>Portsmouth Renal - RTHC7</t>
  </si>
  <si>
    <t>Portsmouth Renal</t>
  </si>
  <si>
    <t>RTHF4</t>
  </si>
  <si>
    <t>Renal Clinic - Royal Free Hospital - RTHF4</t>
  </si>
  <si>
    <t>Renal Clinic - Royal Free Hospital</t>
  </si>
  <si>
    <t>RTHE4</t>
  </si>
  <si>
    <t>Springfield School - RTHE4</t>
  </si>
  <si>
    <t>Springfield School</t>
  </si>
  <si>
    <t>RTH16</t>
  </si>
  <si>
    <t>Wallingford Community Hospital - RTH16</t>
  </si>
  <si>
    <t>RTH21</t>
  </si>
  <si>
    <t>Wantage Community Hospital - RTH21</t>
  </si>
  <si>
    <t>RTHD8</t>
  </si>
  <si>
    <t>West Bar Surgery, Banbury - RTHD8</t>
  </si>
  <si>
    <t>West Bar Surgery, Banbury</t>
  </si>
  <si>
    <t>RTK02</t>
  </si>
  <si>
    <t>Ashford Hospital - RTK02</t>
  </si>
  <si>
    <t>RTK34</t>
  </si>
  <si>
    <t>Ashley Medical Practice - RTK34</t>
  </si>
  <si>
    <t>Ashley Medical Practice</t>
  </si>
  <si>
    <t>RTK44</t>
  </si>
  <si>
    <t>Brewery Road - RTK44</t>
  </si>
  <si>
    <t>Brewery Road</t>
  </si>
  <si>
    <t>RTK29</t>
  </si>
  <si>
    <t>Chertsey Lane - RTK29</t>
  </si>
  <si>
    <t>Chertsey Lane</t>
  </si>
  <si>
    <t>RTK42</t>
  </si>
  <si>
    <t>Claremont Avenue - RTK42</t>
  </si>
  <si>
    <t>Claremont Avenue</t>
  </si>
  <si>
    <t>RTK37</t>
  </si>
  <si>
    <t>College Road - RTK37</t>
  </si>
  <si>
    <t>College Road</t>
  </si>
  <si>
    <t>RTK32</t>
  </si>
  <si>
    <t>Cranford Health Centre - RTK32</t>
  </si>
  <si>
    <t>Cranford Health Centre</t>
  </si>
  <si>
    <t>RTK20</t>
  </si>
  <si>
    <t>Feltham Hill Road - RTK20</t>
  </si>
  <si>
    <t>Feltham Hill Road</t>
  </si>
  <si>
    <t>RTK43</t>
  </si>
  <si>
    <t>Heathcote Practice - RTK43</t>
  </si>
  <si>
    <t>Heathcote Practice</t>
  </si>
  <si>
    <t>RTK33</t>
  </si>
  <si>
    <t>Hersham Surgery - RTK33</t>
  </si>
  <si>
    <t>Hersham Surgery</t>
  </si>
  <si>
    <t>RTK39</t>
  </si>
  <si>
    <t>Hillview Medical Centre - RTK39</t>
  </si>
  <si>
    <t>Hillview Medical Centre</t>
  </si>
  <si>
    <t>RTK25</t>
  </si>
  <si>
    <t>Homewaters - RTK25</t>
  </si>
  <si>
    <t>Homewaters</t>
  </si>
  <si>
    <t>RTK51</t>
  </si>
  <si>
    <t>Mount Alvernia Hospital - RTK51</t>
  </si>
  <si>
    <t>Mount Alvernia Hospital</t>
  </si>
  <si>
    <t>RTK28</t>
  </si>
  <si>
    <t>New Ottershaw Surgery - RTK28</t>
  </si>
  <si>
    <t>New Ottershaw Surgery</t>
  </si>
  <si>
    <t>RTK30</t>
  </si>
  <si>
    <t>Packers - RTK30</t>
  </si>
  <si>
    <t>Packers</t>
  </si>
  <si>
    <t>RTK50</t>
  </si>
  <si>
    <t>Princess Margaret Hospital - RTK50</t>
  </si>
  <si>
    <t>Princess Margaret Hospital</t>
  </si>
  <si>
    <t>RTK48</t>
  </si>
  <si>
    <t>Runnymede Hospital - RTK48</t>
  </si>
  <si>
    <t>RTK47</t>
  </si>
  <si>
    <t>Sheerwater Health Centre - RTK47</t>
  </si>
  <si>
    <t>Sheerwater Health Centre</t>
  </si>
  <si>
    <t>RTK40</t>
  </si>
  <si>
    <t>Southview Surgery - RTK40</t>
  </si>
  <si>
    <t>Southview Surgery</t>
  </si>
  <si>
    <t>RTK24</t>
  </si>
  <si>
    <t>St David's Health Centre - RTK24</t>
  </si>
  <si>
    <t>St David's Health Centre</t>
  </si>
  <si>
    <t>RTK38</t>
  </si>
  <si>
    <t>St Johns Health Centre - RTK38</t>
  </si>
  <si>
    <t>St Johns Health Centre</t>
  </si>
  <si>
    <t>RTK01</t>
  </si>
  <si>
    <t>St Peter's Hospital - RTK01</t>
  </si>
  <si>
    <t>RTK23</t>
  </si>
  <si>
    <t>Staines Health Centre - RTK23</t>
  </si>
  <si>
    <t>Staines Health Centre</t>
  </si>
  <si>
    <t>RTK21</t>
  </si>
  <si>
    <t>Stanwell Road - RTK21</t>
  </si>
  <si>
    <t>Stanwell Road</t>
  </si>
  <si>
    <t>RTK22</t>
  </si>
  <si>
    <t>Studholme Medical Centre - RTK22</t>
  </si>
  <si>
    <t>Staff_cols:Spec2, Staff_row:Staff_row20</t>
  </si>
  <si>
    <t>103704400</t>
  </si>
  <si>
    <t>Staff_cols:Spec2, Staff_row:Staff_row200</t>
  </si>
  <si>
    <t>103704401</t>
  </si>
  <si>
    <t>Staff_cols:Spec2, Staff_row:Staff_row21</t>
  </si>
  <si>
    <t>103703827</t>
  </si>
  <si>
    <t>Staff_cols:Site_code, Staff_row:Staff_row45</t>
  </si>
  <si>
    <t>103703828</t>
  </si>
  <si>
    <t>Staff_cols:Site_code, Staff_row:Staff_row46</t>
  </si>
  <si>
    <t>103703829</t>
  </si>
  <si>
    <t>Staff_cols:Site_code, Staff_row:Staff_row47</t>
  </si>
  <si>
    <t>103703830</t>
  </si>
  <si>
    <t>Staff_cols:Site_code, Staff_row:Staff_row48</t>
  </si>
  <si>
    <t>103703831</t>
  </si>
  <si>
    <t>Staff_cols:Site_code, Staff_row:Staff_row49</t>
  </si>
  <si>
    <t>103703832</t>
  </si>
  <si>
    <t>Staff_cols:Site_code, Staff_row:Staff_row5</t>
  </si>
  <si>
    <t>103703833</t>
  </si>
  <si>
    <t>Staff_cols:Site_code, Staff_row:Staff_row50</t>
  </si>
  <si>
    <t>103703834</t>
  </si>
  <si>
    <t>Staff_cols:Site_code, Staff_row:Staff_row51</t>
  </si>
  <si>
    <t>103703835</t>
  </si>
  <si>
    <t>Staff_cols:Site_code, Staff_row:Staff_row52</t>
  </si>
  <si>
    <t>103703836</t>
  </si>
  <si>
    <t>Staff_cols:Site_code, Staff_row:Staff_row53</t>
  </si>
  <si>
    <t>103703837</t>
  </si>
  <si>
    <t>Staff_cols:Site_code, Staff_row:Staff_row54</t>
  </si>
  <si>
    <t>103703838</t>
  </si>
  <si>
    <t>Staff_cols:Site_code, Staff_row:Staff_row55</t>
  </si>
  <si>
    <t>103703839</t>
  </si>
  <si>
    <t>Staff_cols:Site_code, Staff_row:Staff_row56</t>
  </si>
  <si>
    <t>103703840</t>
  </si>
  <si>
    <t>Staff_cols:Site_code, Staff_row:Staff_row57</t>
  </si>
  <si>
    <t>103703841</t>
  </si>
  <si>
    <t>Staff_cols:Site_code, Staff_row:Staff_row58</t>
  </si>
  <si>
    <t>103703842</t>
  </si>
  <si>
    <t>Staff_cols:Site_code, Staff_row:Staff_row59</t>
  </si>
  <si>
    <t>103703843</t>
  </si>
  <si>
    <t>Staff_cols:Site_code, Staff_row:Staff_row6</t>
  </si>
  <si>
    <t>103703844</t>
  </si>
  <si>
    <t>Staff_cols:Site_code, Staff_row:Staff_row60</t>
  </si>
  <si>
    <t>103703845</t>
  </si>
  <si>
    <t>Staff_cols:Site_code, Staff_row:Staff_row61</t>
  </si>
  <si>
    <t>103703846</t>
  </si>
  <si>
    <t>Staff_cols:Site_code, Staff_row:Staff_row62</t>
  </si>
  <si>
    <t>103703847</t>
  </si>
  <si>
    <t>Staff_cols:Site_code, Staff_row:Staff_row63</t>
  </si>
  <si>
    <t>103703848</t>
  </si>
  <si>
    <t>Staff_cols:Site_code, Staff_row:Staff_row64</t>
  </si>
  <si>
    <t>103703849</t>
  </si>
  <si>
    <t>Staff_cols:Site_code, Staff_row:Staff_row65</t>
  </si>
  <si>
    <t>103703850</t>
  </si>
  <si>
    <t>Staff_cols:Site_code, Staff_row:Staff_row66</t>
  </si>
  <si>
    <t>103703851</t>
  </si>
  <si>
    <t>Staff_cols:Site_code, Staff_row:Staff_row67</t>
  </si>
  <si>
    <t>103703852</t>
  </si>
  <si>
    <t>Staff_cols:Site_code, Staff_row:Staff_row68</t>
  </si>
  <si>
    <t>103703853</t>
  </si>
  <si>
    <t>Staff_cols:Site_code, Staff_row:Staff_row69</t>
  </si>
  <si>
    <t>103703854</t>
  </si>
  <si>
    <t>Staff_cols:Site_code, Staff_row:Staff_row7</t>
  </si>
  <si>
    <t>103703855</t>
  </si>
  <si>
    <t>Staff_cols:Site_code, Staff_row:Staff_row70</t>
  </si>
  <si>
    <t>103703856</t>
  </si>
  <si>
    <t>Staff_cols:Site_code, Staff_row:Staff_row71</t>
  </si>
  <si>
    <t>103703857</t>
  </si>
  <si>
    <t>Staff_cols:Site_code, Staff_row:Staff_row72</t>
  </si>
  <si>
    <t>103703858</t>
  </si>
  <si>
    <t>Staff_cols:Site_code, Staff_row:Staff_row73</t>
  </si>
  <si>
    <t>103703859</t>
  </si>
  <si>
    <t>Staff_cols:Site_code, Staff_row:Staff_row74</t>
  </si>
  <si>
    <t>103703860</t>
  </si>
  <si>
    <t>Staff_cols:Site_code, Staff_row:Staff_row75</t>
  </si>
  <si>
    <t>103704402</t>
  </si>
  <si>
    <t>Staff_cols:Spec2, Staff_row:Staff_row22</t>
  </si>
  <si>
    <t>103704403</t>
  </si>
  <si>
    <t>Staff_cols:Spec2, Staff_row:Staff_row23</t>
  </si>
  <si>
    <t>103704404</t>
  </si>
  <si>
    <t>Staff_cols:Spec2, Staff_row:Staff_row24</t>
  </si>
  <si>
    <t>103704405</t>
  </si>
  <si>
    <t>Staff_cols:Spec2, Staff_row:Staff_row25</t>
  </si>
  <si>
    <t>103704406</t>
  </si>
  <si>
    <t>Staff_cols:Spec2, Staff_row:Staff_row26</t>
  </si>
  <si>
    <t>103704407</t>
  </si>
  <si>
    <t>Staff_cols:Spec2, Staff_row:Staff_row27</t>
  </si>
  <si>
    <t>103704408</t>
  </si>
  <si>
    <t>Staff_cols:Spec2, Staff_row:Staff_row28</t>
  </si>
  <si>
    <t>103704409</t>
  </si>
  <si>
    <t>Staff_cols:Spec2, Staff_row:Staff_row29</t>
  </si>
  <si>
    <t>103704410</t>
  </si>
  <si>
    <t>Staff_cols:Spec2, Staff_row:Staff_row3</t>
  </si>
  <si>
    <t>103704411</t>
  </si>
  <si>
    <t>Staff_cols:Spec2, Staff_row:Staff_row30</t>
  </si>
  <si>
    <t>103704412</t>
  </si>
  <si>
    <t>Staff_cols:Spec2, Staff_row:Staff_row31</t>
  </si>
  <si>
    <t>103704413</t>
  </si>
  <si>
    <t>Staff_cols:Spec2, Staff_row:Staff_row32</t>
  </si>
  <si>
    <t>103704414</t>
  </si>
  <si>
    <t>Staff_cols:Spec2, Staff_row:Staff_row33</t>
  </si>
  <si>
    <t>103704415</t>
  </si>
  <si>
    <t>Staff_cols:Spec2, Staff_row:Staff_row34</t>
  </si>
  <si>
    <t>103704416</t>
  </si>
  <si>
    <t>Staff_cols:Spec2, Staff_row:Staff_row35</t>
  </si>
  <si>
    <t>103704417</t>
  </si>
  <si>
    <t>Staff_cols:Spec2, Staff_row:Staff_row36</t>
  </si>
  <si>
    <t>103704418</t>
  </si>
  <si>
    <t>Staff_cols:Spec2, Staff_row:Staff_row37</t>
  </si>
  <si>
    <t>103704419</t>
  </si>
  <si>
    <t>Staff_cols:Spec2, Staff_row:Staff_row38</t>
  </si>
  <si>
    <t>103704420</t>
  </si>
  <si>
    <t>Staff_cols:Spec2, Staff_row:Staff_row39</t>
  </si>
  <si>
    <t>103704421</t>
  </si>
  <si>
    <t>Staff_cols:Spec2, Staff_row:Staff_row4</t>
  </si>
  <si>
    <t>103704422</t>
  </si>
  <si>
    <t>Staff_cols:Spec2, Staff_row:Staff_row40</t>
  </si>
  <si>
    <t>103704423</t>
  </si>
  <si>
    <t>Staff_cols:Spec2, Staff_row:Staff_row41</t>
  </si>
  <si>
    <t>103704424</t>
  </si>
  <si>
    <t>Staff_cols:Spec2, Staff_row:Staff_row42</t>
  </si>
  <si>
    <t>103704425</t>
  </si>
  <si>
    <t>Staff_cols:Spec2, Staff_row:Staff_row43</t>
  </si>
  <si>
    <t>103704426</t>
  </si>
  <si>
    <t>Staff_cols:Spec2, Staff_row:Staff_row44</t>
  </si>
  <si>
    <t>103704427</t>
  </si>
  <si>
    <t>Staff_cols:Spec2, Staff_row:Staff_row45</t>
  </si>
  <si>
    <t>103704428</t>
  </si>
  <si>
    <t>Staff_cols:Spec2, Staff_row:Staff_row46</t>
  </si>
  <si>
    <t>103704429</t>
  </si>
  <si>
    <t>Staff_cols:Spec2, Staff_row:Staff_row47</t>
  </si>
  <si>
    <t>103704430</t>
  </si>
  <si>
    <t>Staff_cols:Spec2, Staff_row:Staff_row48</t>
  </si>
  <si>
    <t>103704431</t>
  </si>
  <si>
    <t>Staff_cols:Spec2, Staff_row:Staff_row49</t>
  </si>
  <si>
    <t>103704432</t>
  </si>
  <si>
    <t>Staff_cols:Spec2, Staff_row:Staff_row5</t>
  </si>
  <si>
    <t>103704433</t>
  </si>
  <si>
    <t>Staff_cols:Spec2, Staff_row:Staff_row50</t>
  </si>
  <si>
    <t>103704434</t>
  </si>
  <si>
    <t>Staff_cols:Spec2, Staff_row:Staff_row51</t>
  </si>
  <si>
    <t>103704435</t>
  </si>
  <si>
    <t>Staff_cols:Spec2, Staff_row:Staff_row52</t>
  </si>
  <si>
    <t>103704436</t>
  </si>
  <si>
    <t>Staff_cols:Spec2, Staff_row:Staff_row53</t>
  </si>
  <si>
    <t>103704437</t>
  </si>
  <si>
    <t>Staff_cols:Spec2, Staff_row:Staff_row54</t>
  </si>
  <si>
    <t>103704438</t>
  </si>
  <si>
    <t>Staff_cols:Spec2, Staff_row:Staff_row55</t>
  </si>
  <si>
    <t>103704439</t>
  </si>
  <si>
    <t>Staff_cols:Spec2, Staff_row:Staff_row56</t>
  </si>
  <si>
    <t>103704440</t>
  </si>
  <si>
    <t>Staff_cols:Spec2, Staff_row:Staff_row57</t>
  </si>
  <si>
    <t>103704441</t>
  </si>
  <si>
    <t>Staff_cols:Spec2, Staff_row:Staff_row58</t>
  </si>
  <si>
    <t>103704442</t>
  </si>
  <si>
    <t>Staff_cols:Spec2, Staff_row:Staff_row59</t>
  </si>
  <si>
    <t>103704443</t>
  </si>
  <si>
    <t>Staff_cols:Spec2, Staff_row:Staff_row6</t>
  </si>
  <si>
    <t>103704444</t>
  </si>
  <si>
    <t>Staff_cols:Spec2, Staff_row:Staff_row60</t>
  </si>
  <si>
    <t>103704445</t>
  </si>
  <si>
    <t>Staff_cols:Spec2, Staff_row:Staff_row61</t>
  </si>
  <si>
    <t>103704446</t>
  </si>
  <si>
    <t>Staff_cols:Spec2, Staff_row:Staff_row62</t>
  </si>
  <si>
    <t>103704447</t>
  </si>
  <si>
    <t>Staff_cols:Spec2, Staff_row:Staff_row63</t>
  </si>
  <si>
    <t>103704448</t>
  </si>
  <si>
    <t>Staff_cols:Spec2, Staff_row:Staff_row64</t>
  </si>
  <si>
    <t>103704449</t>
  </si>
  <si>
    <t>Staff_cols:Spec2, Staff_row:Staff_row65</t>
  </si>
  <si>
    <t>103704450</t>
  </si>
  <si>
    <t>Staff_cols:Spec2, Staff_row:Staff_row66</t>
  </si>
  <si>
    <t>103704451</t>
  </si>
  <si>
    <t>Staff_cols:Spec2, Staff_row:Staff_row67</t>
  </si>
  <si>
    <t>103704452</t>
  </si>
  <si>
    <t>Staff_cols:Spec2, Staff_row:Staff_row68</t>
  </si>
  <si>
    <t>103704453</t>
  </si>
  <si>
    <t>Staff_cols:Spec2, Staff_row:Staff_row69</t>
  </si>
  <si>
    <t>103704454</t>
  </si>
  <si>
    <t>Staff_cols:Spec2, Staff_row:Staff_row7</t>
  </si>
  <si>
    <t>103704455</t>
  </si>
  <si>
    <t>Staff_cols:Spec2, Staff_row:Staff_row70</t>
  </si>
  <si>
    <t>103704456</t>
  </si>
  <si>
    <t>Staff_cols:Spec2, Staff_row:Staff_row71</t>
  </si>
  <si>
    <t>103704457</t>
  </si>
  <si>
    <t>Staff_cols:Spec2, Staff_row:Staff_row72</t>
  </si>
  <si>
    <t>103704458</t>
  </si>
  <si>
    <t>Staff_cols:Spec2, Staff_row:Staff_row73</t>
  </si>
  <si>
    <t>103704459</t>
  </si>
  <si>
    <t>Staff_cols:Spec2, Staff_row:Staff_row74</t>
  </si>
  <si>
    <t>103704460</t>
  </si>
  <si>
    <t>Staff_cols:Spec2, Staff_row:Staff_row75</t>
  </si>
  <si>
    <t>103704461</t>
  </si>
  <si>
    <t>Staff_cols:Spec2, Staff_row:Staff_row76</t>
  </si>
  <si>
    <t>103704462</t>
  </si>
  <si>
    <t>Staff_cols:Spec2, Staff_row:Staff_row77</t>
  </si>
  <si>
    <t>103704463</t>
  </si>
  <si>
    <t>Staff_cols:Spec2, Staff_row:Staff_row78</t>
  </si>
  <si>
    <t>103704464</t>
  </si>
  <si>
    <t>Staff_cols:Spec2, Staff_row:Staff_row79</t>
  </si>
  <si>
    <t>103704465</t>
  </si>
  <si>
    <t>Staff_cols:Spec2, Staff_row:Staff_row8</t>
  </si>
  <si>
    <t>103704466</t>
  </si>
  <si>
    <t>Staff_cols:Spec2, Staff_row:Staff_row80</t>
  </si>
  <si>
    <t>103704467</t>
  </si>
  <si>
    <t>Staff_cols:Spec2, Staff_row:Staff_row81</t>
  </si>
  <si>
    <t>103704468</t>
  </si>
  <si>
    <t>Staff_cols:Spec2, Staff_row:Staff_row82</t>
  </si>
  <si>
    <t>103704469</t>
  </si>
  <si>
    <t>Staff_cols:Spec2, Staff_row:Staff_row83</t>
  </si>
  <si>
    <t>103704470</t>
  </si>
  <si>
    <t>Staff_cols:Spec2, Staff_row:Staff_row84</t>
  </si>
  <si>
    <t>103704471</t>
  </si>
  <si>
    <t>Staff_cols:Spec2, Staff_row:Staff_row85</t>
  </si>
  <si>
    <t>103704472</t>
  </si>
  <si>
    <t>Staff_cols:Spec2, Staff_row:Staff_row86</t>
  </si>
  <si>
    <t>103704473</t>
  </si>
  <si>
    <t>Staff_cols:Spec2, Staff_row:Staff_row87</t>
  </si>
  <si>
    <t>103704474</t>
  </si>
  <si>
    <t>Staff_cols:Spec2, Staff_row:Staff_row88</t>
  </si>
  <si>
    <t>103704475</t>
  </si>
  <si>
    <t>Staff_cols:Spec2, Staff_row:Staff_row89</t>
  </si>
  <si>
    <t>103704476</t>
  </si>
  <si>
    <t>Staff_cols:Spec2, Staff_row:Staff_row9</t>
  </si>
  <si>
    <t>103704477</t>
  </si>
  <si>
    <t>Staff_cols:Spec2, Staff_row:Staff_row90</t>
  </si>
  <si>
    <t>103704478</t>
  </si>
  <si>
    <t>Staff_cols:Spec2, Staff_row:Staff_row91</t>
  </si>
  <si>
    <t>103704479</t>
  </si>
  <si>
    <t>Staff_cols:Spec2, Staff_row:Staff_row92</t>
  </si>
  <si>
    <t>103704480</t>
  </si>
  <si>
    <t>Staff_cols:Spec2, Staff_row:Staff_row93</t>
  </si>
  <si>
    <t>103704481</t>
  </si>
  <si>
    <t>Staff_cols:Spec2, Staff_row:Staff_row94</t>
  </si>
  <si>
    <t>103704482</t>
  </si>
  <si>
    <t>Staff_cols:Spec2, Staff_row:Staff_row95</t>
  </si>
  <si>
    <t>103704483</t>
  </si>
  <si>
    <t>Staff_cols:Spec2, Staff_row:Staff_row96</t>
  </si>
  <si>
    <t>103704484</t>
  </si>
  <si>
    <t>Staff_cols:Spec2, Staff_row:Staff_row97</t>
  </si>
  <si>
    <t>103704485</t>
  </si>
  <si>
    <t>South Tyneside NHS Foundation Trust</t>
  </si>
  <si>
    <t>South Warwickshire NHS Foundation Trust</t>
  </si>
  <si>
    <t>Southend University Hospital NHS Foundation Trust</t>
  </si>
  <si>
    <t>Southport And Ormskirk Hospital NHS Trust</t>
  </si>
  <si>
    <t>St George's Healthcare NHS Trust</t>
  </si>
  <si>
    <t>St Helens And Knowsley Hospitals NHS Trust</t>
  </si>
  <si>
    <t>Stockport NHS Foundation Trust</t>
  </si>
  <si>
    <t>Surrey And Sussex Healthcare NHS Trust</t>
  </si>
  <si>
    <t>Tameside Hospital NHS Foundation Trust</t>
  </si>
  <si>
    <t>Taunton And Somerset NHS Foundation Trust</t>
  </si>
  <si>
    <t>The Christie NHS Foundation Trust</t>
  </si>
  <si>
    <t>The Clatterbridge Cancer Centre NHS Foundation Trust</t>
  </si>
  <si>
    <t>The Dudley Group NHS Foundation Trust</t>
  </si>
  <si>
    <t>The Hillingdon Hospitals NHS Foundation Trust</t>
  </si>
  <si>
    <t>The Newcastle Upon Tyne Hospitals NHS Foundation Trust</t>
  </si>
  <si>
    <t>East Surrey Hospital</t>
  </si>
  <si>
    <t>RTP23</t>
  </si>
  <si>
    <t>Horsham Hospital - RTP23</t>
  </si>
  <si>
    <t>RTP07</t>
  </si>
  <si>
    <t>Oxted and Limpsfield Hospital - RTP07</t>
  </si>
  <si>
    <t>Oxted and Limpsfield Hospital</t>
  </si>
  <si>
    <t>RTP21</t>
  </si>
  <si>
    <t>Redwood Diagnostic Treatment Centre - RTP21</t>
  </si>
  <si>
    <t>Redwood Diagnostic Treatment Centre</t>
  </si>
  <si>
    <t>RTRDA</t>
  </si>
  <si>
    <t>Darlington Memorial Hospital - RTRDA</t>
  </si>
  <si>
    <t>Darlington Memorial Hospital</t>
  </si>
  <si>
    <t>RTR09</t>
  </si>
  <si>
    <t>Duchess Of Kent Hospital - RTR09</t>
  </si>
  <si>
    <t>Duchess Of Kent Hospital</t>
  </si>
  <si>
    <t>RTR45</t>
  </si>
  <si>
    <t>Friarage Hospital Site - RTR45</t>
  </si>
  <si>
    <t>Friarage Hospital Site</t>
  </si>
  <si>
    <t>RTRAQ</t>
  </si>
  <si>
    <t>Guisborough General Hospital (Maternity) - RTRAQ</t>
  </si>
  <si>
    <t>Guisborough General Hospital (Maternity)</t>
  </si>
  <si>
    <t>RTRAT</t>
  </si>
  <si>
    <t>The James Cook University Hospital - RTRAT</t>
  </si>
  <si>
    <t>The James Cook University Hospital</t>
  </si>
  <si>
    <t>RTRNT</t>
  </si>
  <si>
    <t>University Hospital Of North Tees - RTRNT</t>
  </si>
  <si>
    <t>University Hospital Of North Tees</t>
  </si>
  <si>
    <t>RTXBU</t>
  </si>
  <si>
    <t>Furness General Hospital - RTXBU</t>
  </si>
  <si>
    <t>RTXKM</t>
  </si>
  <si>
    <t>Millom Hospital - RTXKM</t>
  </si>
  <si>
    <t>RTX01</t>
  </si>
  <si>
    <t>Queen Victoria Hospital - RTX01</t>
  </si>
  <si>
    <t>RTX02</t>
  </si>
  <si>
    <t>University Hospitals Bristol NHS Foundation Trust</t>
  </si>
  <si>
    <t>University Hospitals Coventry And Warwickshire NHS Trust</t>
  </si>
  <si>
    <t>University Hospitals Of Leicester NHS Trust</t>
  </si>
  <si>
    <t>University Hospitals Of Morecambe Bay NHS Foundation Trust</t>
  </si>
  <si>
    <t>Walsall Healthcare NHS Trust</t>
  </si>
  <si>
    <t>Warrington And Halton Hospitals NHS Foundation Trust</t>
  </si>
  <si>
    <t>Countess Mountbatten House - RHM04</t>
  </si>
  <si>
    <t>Countess Mountbatten House</t>
  </si>
  <si>
    <t>RHM03</t>
  </si>
  <si>
    <t>New Forest Birth Centre Health Authority - RHM03</t>
  </si>
  <si>
    <t>New Forest Birth Centre Health Authority</t>
  </si>
  <si>
    <t>RHM12</t>
  </si>
  <si>
    <t>Princess Anne Hospital - RHM12</t>
  </si>
  <si>
    <t>Princess Anne Hospital</t>
  </si>
  <si>
    <t>RHM02</t>
  </si>
  <si>
    <t>Royal South Hants Hospital - RHM02</t>
  </si>
  <si>
    <t>Royal South Hants Hospital</t>
  </si>
  <si>
    <t>RHM01</t>
  </si>
  <si>
    <t>Southampton General Hospital - RHM01</t>
  </si>
  <si>
    <t>RHQBN</t>
  </si>
  <si>
    <t>Barnsley District General Hospital - RHQBN</t>
  </si>
  <si>
    <t>Barnsley District General Hospital</t>
  </si>
  <si>
    <t>RHQNN</t>
  </si>
  <si>
    <t>Bassetlaw Hospital - RHQNN</t>
  </si>
  <si>
    <t>RHQCC</t>
  </si>
  <si>
    <t>Charles Clifford Dental Hospital - RHQCC</t>
  </si>
  <si>
    <t>Charles Clifford Dental Hospital</t>
  </si>
  <si>
    <t>RHQCH</t>
  </si>
  <si>
    <t>Chesterfield and North Derbyshire Royal Hospital - RHQCH</t>
  </si>
  <si>
    <t>Chesterfield and North Derbyshire Royal Hospital</t>
  </si>
  <si>
    <t>RHQDR</t>
  </si>
  <si>
    <t>Doncaster Royal Infirmary - RHQDR</t>
  </si>
  <si>
    <t>Doncaster Royal Infirmary</t>
  </si>
  <si>
    <t>RHQNG</t>
  </si>
  <si>
    <t>Northern General Hospital - RHQNG</t>
  </si>
  <si>
    <t>RHQRT</t>
  </si>
  <si>
    <t>Rotherham District General Hospital - RHQRT</t>
  </si>
  <si>
    <t>RHQHH</t>
  </si>
  <si>
    <t>Royal Hallamshire Hospital - RHQHH</t>
  </si>
  <si>
    <t>Royal Hallamshire Hospital</t>
  </si>
  <si>
    <t>RHQWP</t>
  </si>
  <si>
    <t>Weston Park Hospital - RHQWP</t>
  </si>
  <si>
    <t>Weston Park Hospital</t>
  </si>
  <si>
    <t>RHU10</t>
  </si>
  <si>
    <t>Gosport War Memorial Hospital - RHU10</t>
  </si>
  <si>
    <t xml:space="preserve"> </t>
  </si>
  <si>
    <t>St Mark's Hospital</t>
  </si>
  <si>
    <t>RD755</t>
  </si>
  <si>
    <t>Upton Hospital - RD755</t>
  </si>
  <si>
    <t>RD750</t>
  </si>
  <si>
    <t>Wexham Park Hospital - RD750</t>
  </si>
  <si>
    <t>RD816</t>
  </si>
  <si>
    <t>Milton Keynes Hospital - RD816</t>
  </si>
  <si>
    <t>Milton Keynes Hospital</t>
  </si>
  <si>
    <t>RDDH0</t>
  </si>
  <si>
    <t>Basildon University Hospital - RDDH0</t>
  </si>
  <si>
    <t>Basildon University Hospital</t>
  </si>
  <si>
    <t>RDDH1</t>
  </si>
  <si>
    <t>Orsett Hospital - RDDH1</t>
  </si>
  <si>
    <t>Orsett Hospital</t>
  </si>
  <si>
    <t>RDDH8</t>
  </si>
  <si>
    <t>The Essex Cardiothoracic Centre - RDDH8</t>
  </si>
  <si>
    <t>The Essex Cardiothoracic Centre</t>
  </si>
  <si>
    <t>RDEE4</t>
  </si>
  <si>
    <t>Colchester General Hospital - RDEE4</t>
  </si>
  <si>
    <t>Colchester General Hospital</t>
  </si>
  <si>
    <t>RDEEV</t>
  </si>
  <si>
    <t>Colchester Primary Care Treatment Centre - RDEEV</t>
  </si>
  <si>
    <t>Colchester Primary Care Treatment Centre</t>
  </si>
  <si>
    <t>RDEEB</t>
  </si>
  <si>
    <t>Bristol Eye Hospital</t>
  </si>
  <si>
    <t>Chippenham Community Hospital</t>
  </si>
  <si>
    <t>Salisbury District Hospital</t>
  </si>
  <si>
    <t>The Manor House</t>
  </si>
  <si>
    <t>Trowbridge Community Hospital</t>
  </si>
  <si>
    <t>Frome Community Hospital</t>
  </si>
  <si>
    <t>Frome Victoria Hospital</t>
  </si>
  <si>
    <t>Shepton Mallet Community Hospital</t>
  </si>
  <si>
    <t>Blandford Community Hospital</t>
  </si>
  <si>
    <t>Bridport Community Hospital</t>
  </si>
  <si>
    <t>Portland Hospital</t>
  </si>
  <si>
    <t>Weymouth Community Hospital</t>
  </si>
  <si>
    <t>Yeatman Hospital</t>
  </si>
  <si>
    <t>Royal Cornwall Hospital (Treliske)</t>
  </si>
  <si>
    <t>Stratton Hospital</t>
  </si>
  <si>
    <t>West Cornwall Hospital (Penzance)</t>
  </si>
  <si>
    <t>Axminster Hospital</t>
  </si>
  <si>
    <t>Exmouth Hospital</t>
  </si>
  <si>
    <t>Tiverton and District Hospital</t>
  </si>
  <si>
    <t>R1F01</t>
  </si>
  <si>
    <t>St Mary's Hospital - R1F01</t>
  </si>
  <si>
    <t>St Michael's Hospital</t>
  </si>
  <si>
    <t>RDEE2</t>
  </si>
  <si>
    <t>Clacton and District Hospital - RDEE2</t>
  </si>
  <si>
    <t>Clacton and District Hospital</t>
  </si>
  <si>
    <t>Royal Hospital Haslar</t>
  </si>
  <si>
    <t>North Devon District Hospital</t>
  </si>
  <si>
    <t>St Helens Hospital</t>
  </si>
  <si>
    <t>Ashford Hospital</t>
  </si>
  <si>
    <t>Dunedin Hospital</t>
  </si>
  <si>
    <t>Paulton Memorial Hospital</t>
  </si>
  <si>
    <t>Kidderminster Treatment Centre - RWPTC</t>
  </si>
  <si>
    <t>RWP50</t>
  </si>
  <si>
    <t>Worcestershire Royal Hospital - RWP50</t>
  </si>
  <si>
    <t>Worcestershire Royal Hospital</t>
  </si>
  <si>
    <t>RWWHG</t>
  </si>
  <si>
    <t>Halton Hospital - RWWHG</t>
  </si>
  <si>
    <t>Halton Hospital</t>
  </si>
  <si>
    <t>RWW46</t>
  </si>
  <si>
    <t>Highfield Hospital - RWW46</t>
  </si>
  <si>
    <t>Highfield Hospital</t>
  </si>
  <si>
    <t>RWWH0</t>
  </si>
  <si>
    <t>Houghton Hall - RWWH0</t>
  </si>
  <si>
    <t>Houghton Hall</t>
  </si>
  <si>
    <t>RWWWH</t>
  </si>
  <si>
    <t>Warrington Hospital - RWWWH</t>
  </si>
  <si>
    <t>RTHE2</t>
  </si>
  <si>
    <t>Frank Wise School - RTHE2</t>
  </si>
  <si>
    <t>Frank Wise School</t>
  </si>
  <si>
    <t>RTH05</t>
  </si>
  <si>
    <t>Horton General Hospital - RTH05</t>
  </si>
  <si>
    <t>RTH08</t>
  </si>
  <si>
    <t>John Radcliffe Hospital - RTH08</t>
  </si>
  <si>
    <t>RTHE7</t>
  </si>
  <si>
    <t>John Watson School - RTHE7</t>
  </si>
  <si>
    <t>John Watson School</t>
  </si>
  <si>
    <t>RTHE6</t>
  </si>
  <si>
    <t>Kingfisher School - RTHE6</t>
  </si>
  <si>
    <t>Kingfisher School</t>
  </si>
  <si>
    <t>RTHE5</t>
  </si>
  <si>
    <t>Mabel Pritchard School - RTHE5</t>
  </si>
  <si>
    <t>Mabel Pritchard School</t>
  </si>
  <si>
    <t>Tonbridge Cottage Hospital</t>
  </si>
  <si>
    <t>St Mary's Hospital</t>
  </si>
  <si>
    <t>Victoria Hospital</t>
  </si>
  <si>
    <t>Kidderminster Treatment Centre</t>
  </si>
  <si>
    <t>Stratford Hospital</t>
  </si>
  <si>
    <t>North Cambridgeshire Hospital</t>
  </si>
  <si>
    <t>St Peter's Hospital</t>
  </si>
  <si>
    <t>Brentwood Community Hospital</t>
  </si>
  <si>
    <t>Faversham Cottage Hospital</t>
  </si>
  <si>
    <t>Queen Victoria Memorial Hospital</t>
  </si>
  <si>
    <t>Whitstable and Tankerton Hospital</t>
  </si>
  <si>
    <t>William Harvey Hospital</t>
  </si>
  <si>
    <t>Andover War Memorial Hospital</t>
  </si>
  <si>
    <t>Fordingbridge Hospital</t>
  </si>
  <si>
    <t>Frimley Park Hospital</t>
  </si>
  <si>
    <t>Gosport War Memorial Hospital</t>
  </si>
  <si>
    <t>Amersham Hospital</t>
  </si>
  <si>
    <t>Stoke Mandeville Hospital</t>
  </si>
  <si>
    <t>Wycombe Hospital</t>
  </si>
  <si>
    <t>PERIOD TYPE</t>
  </si>
  <si>
    <t>YEAR NUMBER</t>
  </si>
  <si>
    <t>PERIOD NAME</t>
  </si>
  <si>
    <t>CALENDAR YEAR NUMBER</t>
  </si>
  <si>
    <t>2011-12</t>
  </si>
  <si>
    <t>RYR</t>
  </si>
  <si>
    <t>RYQ</t>
  </si>
  <si>
    <t>RAE</t>
  </si>
  <si>
    <t>RAJ</t>
  </si>
  <si>
    <t>RAL</t>
  </si>
  <si>
    <t>RAN</t>
  </si>
  <si>
    <t>RAP</t>
  </si>
  <si>
    <t>RAS</t>
  </si>
  <si>
    <t>RAX</t>
  </si>
  <si>
    <t>RBA</t>
  </si>
  <si>
    <t>RBD</t>
  </si>
  <si>
    <t>RBK</t>
  </si>
  <si>
    <t>RBL</t>
  </si>
  <si>
    <t>RBN</t>
  </si>
  <si>
    <t>RBQ</t>
  </si>
  <si>
    <t>RBS</t>
  </si>
  <si>
    <t>RBT</t>
  </si>
  <si>
    <t>RBV</t>
  </si>
  <si>
    <t>RBZ</t>
  </si>
  <si>
    <t>RC1</t>
  </si>
  <si>
    <t>RC3</t>
  </si>
  <si>
    <t>RC9</t>
  </si>
  <si>
    <t>RCB</t>
  </si>
  <si>
    <t>RCD</t>
  </si>
  <si>
    <t>RCF</t>
  </si>
  <si>
    <t>RV8</t>
  </si>
  <si>
    <t>RVJ</t>
  </si>
  <si>
    <t>RVL</t>
  </si>
  <si>
    <t>RVR</t>
  </si>
  <si>
    <t>RVV</t>
  </si>
  <si>
    <t>RVW</t>
  </si>
  <si>
    <t>RVY</t>
  </si>
  <si>
    <t>RW3</t>
  </si>
  <si>
    <t>RW6</t>
  </si>
  <si>
    <t>RWA</t>
  </si>
  <si>
    <t>RWD</t>
  </si>
  <si>
    <t>RWE</t>
  </si>
  <si>
    <t>RWF</t>
  </si>
  <si>
    <t>RWG</t>
  </si>
  <si>
    <t>RWH</t>
  </si>
  <si>
    <t>RWJ</t>
  </si>
  <si>
    <t>RWP</t>
  </si>
  <si>
    <t>RWW</t>
  </si>
  <si>
    <t>RWY</t>
  </si>
  <si>
    <t>RX1</t>
  </si>
  <si>
    <t>TXT</t>
  </si>
  <si>
    <t>Royal United Hospital</t>
  </si>
  <si>
    <t>Fleetwood Hospital</t>
  </si>
  <si>
    <t>Mount Vernon Hospital</t>
  </si>
  <si>
    <t>Northwick Park Hospital</t>
  </si>
  <si>
    <t>Palmer Community Hospital</t>
  </si>
  <si>
    <t>Primrose Hill Hospital</t>
  </si>
  <si>
    <t>Queen Elizabeth Hospital</t>
  </si>
  <si>
    <t>Alexandra Hospital</t>
  </si>
  <si>
    <t>Southampton General Hospital</t>
  </si>
  <si>
    <t>Robert Jones and Agnes Hunt Orthopaedic Hospital</t>
  </si>
  <si>
    <t>Darent Valley Hospital</t>
  </si>
  <si>
    <t>Kent and Canterbury Hospital</t>
  </si>
  <si>
    <t>Medway Maritime Hospital</t>
  </si>
  <si>
    <t>Queen Elizabeth The Queen Mother Hospital</t>
  </si>
  <si>
    <t>Sevenoaks Hospital</t>
  </si>
  <si>
    <t>Sheppey Community Hospital</t>
  </si>
  <si>
    <t>Sittingbourne Memorial Hospital</t>
  </si>
  <si>
    <t>Bristol Dental Hospital</t>
  </si>
  <si>
    <t>RVJJ6</t>
  </si>
  <si>
    <t>Bristol Royal Infirmary - RVJJ6</t>
  </si>
  <si>
    <t>RVJ24</t>
  </si>
  <si>
    <t>Burden Neurological Hospital - RVJ24</t>
  </si>
  <si>
    <t>Burden Neurological Hospital</t>
  </si>
  <si>
    <t>Staff_cols:Site_name, Staff_row:Staff_row109</t>
  </si>
  <si>
    <t>103703899</t>
  </si>
  <si>
    <t>Staff_cols:Site_name, Staff_row:Staff_row11</t>
  </si>
  <si>
    <t>103703900</t>
  </si>
  <si>
    <t>Staff_cols:Site_name, Staff_row:Staff_row110</t>
  </si>
  <si>
    <t>103703901</t>
  </si>
  <si>
    <t>Staff_cols:Site_name, Staff_row:Staff_row111</t>
  </si>
  <si>
    <t>103703902</t>
  </si>
  <si>
    <t>Staff_cols:Site_name, Staff_row:Staff_row112</t>
  </si>
  <si>
    <t>103703903</t>
  </si>
  <si>
    <t>Staff_cols:Site_name, Staff_row:Staff_row113</t>
  </si>
  <si>
    <t>103703904</t>
  </si>
  <si>
    <t>Staff_cols:Site_name, Staff_row:Staff_row114</t>
  </si>
  <si>
    <t>103703905</t>
  </si>
  <si>
    <t>Staff_cols:Site_name, Staff_row:Staff_row115</t>
  </si>
  <si>
    <t>103703906</t>
  </si>
  <si>
    <t>Staff_cols:Site_name, Staff_row:Staff_row116</t>
  </si>
  <si>
    <t>103703907</t>
  </si>
  <si>
    <t>Staff_cols:Site_name, Staff_row:Staff_row117</t>
  </si>
  <si>
    <t>103703908</t>
  </si>
  <si>
    <t>Staff_cols:Site_name, Staff_row:Staff_row118</t>
  </si>
  <si>
    <t>103703909</t>
  </si>
  <si>
    <t>Staff_cols:Site_name, Staff_row:Staff_row119</t>
  </si>
  <si>
    <t>103703910</t>
  </si>
  <si>
    <t>Staff_cols:Site_name, Staff_row:Staff_row12</t>
  </si>
  <si>
    <t>103703911</t>
  </si>
  <si>
    <t>Staff_cols:Site_name, Staff_row:Staff_row120</t>
  </si>
  <si>
    <t>103703912</t>
  </si>
  <si>
    <t>Staff_cols:Site_name, Staff_row:Staff_row121</t>
  </si>
  <si>
    <t>103703913</t>
  </si>
  <si>
    <t>Staff_cols:Site_name, Staff_row:Staff_row122</t>
  </si>
  <si>
    <t>103703914</t>
  </si>
  <si>
    <t>Staff_cols:Site_name, Staff_row:Staff_row123</t>
  </si>
  <si>
    <t>103703915</t>
  </si>
  <si>
    <t>Staff_cols:Site_name, Staff_row:Staff_row124</t>
  </si>
  <si>
    <t>103703916</t>
  </si>
  <si>
    <t>Staff_cols:Site_name, Staff_row:Staff_row125</t>
  </si>
  <si>
    <t>103703917</t>
  </si>
  <si>
    <t>Staff_cols:Site_name, Staff_row:Staff_row126</t>
  </si>
  <si>
    <t>103703918</t>
  </si>
  <si>
    <t>Staff_cols:Site_name, Staff_row:Staff_row127</t>
  </si>
  <si>
    <t>103703919</t>
  </si>
  <si>
    <t>Staff_cols:Site_name, Staff_row:Staff_row128</t>
  </si>
  <si>
    <t>103703920</t>
  </si>
  <si>
    <t>Staff_cols:Site_name, Staff_row:Staff_row129</t>
  </si>
  <si>
    <t>103703921</t>
  </si>
  <si>
    <t>Staff_cols:Site_name, Staff_row:Staff_row13</t>
  </si>
  <si>
    <t>103703922</t>
  </si>
  <si>
    <t>Staff_cols:Site_name, Staff_row:Staff_row130</t>
  </si>
  <si>
    <t>103703923</t>
  </si>
  <si>
    <t>Staff_cols:Site_name, Staff_row:Staff_row131</t>
  </si>
  <si>
    <t>103703924</t>
  </si>
  <si>
    <t>Staff_cols:Site_name, Staff_row:Staff_row132</t>
  </si>
  <si>
    <t>103703925</t>
  </si>
  <si>
    <t>Staff_cols:Site_name, Staff_row:Staff_row133</t>
  </si>
  <si>
    <t>103703926</t>
  </si>
  <si>
    <t>Staff_cols:Site_name, Staff_row:Staff_row134</t>
  </si>
  <si>
    <t>103703927</t>
  </si>
  <si>
    <t>Staff_cols:Site_name, Staff_row:Staff_row135</t>
  </si>
  <si>
    <t>103703928</t>
  </si>
  <si>
    <t>Staff_cols:Site_name, Staff_row:Staff_row136</t>
  </si>
  <si>
    <t>103703929</t>
  </si>
  <si>
    <t>Staff_cols:Site_name, Staff_row:Staff_row137</t>
  </si>
  <si>
    <t>103703930</t>
  </si>
  <si>
    <t>Staff_cols:Site_name, Staff_row:Staff_row138</t>
  </si>
  <si>
    <t>103703931</t>
  </si>
  <si>
    <t>Staff_cols:Site_name, Staff_row:Staff_row139</t>
  </si>
  <si>
    <t>103703932</t>
  </si>
  <si>
    <t>Staff_cols:Site_name, Staff_row:Staff_row14</t>
  </si>
  <si>
    <t>103703933</t>
  </si>
  <si>
    <t>Staff_cols:Site_name, Staff_row:Staff_row140</t>
  </si>
  <si>
    <t>103703934</t>
  </si>
  <si>
    <t>Staff_cols:Site_name, Staff_row:Staff_row141</t>
  </si>
  <si>
    <t>103703935</t>
  </si>
  <si>
    <t>Staff_cols:Site_name, Staff_row:Staff_row142</t>
  </si>
  <si>
    <t>103703936</t>
  </si>
  <si>
    <t>Staff_cols:Site_name, Staff_row:Staff_row143</t>
  </si>
  <si>
    <t>103703937</t>
  </si>
  <si>
    <t>Staff_cols:Site_name, Staff_row:Staff_row144</t>
  </si>
  <si>
    <t>103704567</t>
  </si>
  <si>
    <t>Staff_cols:Ward, Staff_row:Staff_row171</t>
  </si>
  <si>
    <t>103704568</t>
  </si>
  <si>
    <t>Staff_cols:Ward, Staff_row:Staff_row172</t>
  </si>
  <si>
    <t>103704569</t>
  </si>
  <si>
    <t>Staff_cols:Ward, Staff_row:Staff_row173</t>
  </si>
  <si>
    <t>103704570</t>
  </si>
  <si>
    <t>Staff_cols:Ward, Staff_row:Staff_row174</t>
  </si>
  <si>
    <t>103704571</t>
  </si>
  <si>
    <t>Staff_cols:Ward, Staff_row:Staff_row175</t>
  </si>
  <si>
    <t>103704572</t>
  </si>
  <si>
    <t>Staff_cols:Ward, Staff_row:Staff_row176</t>
  </si>
  <si>
    <t>103704573</t>
  </si>
  <si>
    <t>Staff_cols:Ward, Staff_row:Staff_row177</t>
  </si>
  <si>
    <t>103704574</t>
  </si>
  <si>
    <t>Staff_cols:Ward, Staff_row:Staff_row178</t>
  </si>
  <si>
    <t>103704575</t>
  </si>
  <si>
    <t>Staff_cols:Ward, Staff_row:Staff_row179</t>
  </si>
  <si>
    <t>103704576</t>
  </si>
  <si>
    <t>Staff_cols:Ward, Staff_row:Staff_row18</t>
  </si>
  <si>
    <t>103704577</t>
  </si>
  <si>
    <t>Staff_cols:Ward, Staff_row:Staff_row180</t>
  </si>
  <si>
    <t>103704578</t>
  </si>
  <si>
    <t>Staff_cols:Ward, Staff_row:Staff_row181</t>
  </si>
  <si>
    <t>103704579</t>
  </si>
  <si>
    <t>Staff_cols:Ward, Staff_row:Staff_row182</t>
  </si>
  <si>
    <t>103704580</t>
  </si>
  <si>
    <t>Staff_cols:Ward, Staff_row:Staff_row183</t>
  </si>
  <si>
    <t>103704581</t>
  </si>
  <si>
    <t>Staff_cols:Ward, Staff_row:Staff_row184</t>
  </si>
  <si>
    <t>103704582</t>
  </si>
  <si>
    <t>Staff_cols:Ward, Staff_row:Staff_row185</t>
  </si>
  <si>
    <t>103704583</t>
  </si>
  <si>
    <t>Staff_cols:Ward, Staff_row:Staff_row186</t>
  </si>
  <si>
    <t>103704584</t>
  </si>
  <si>
    <t>Staff_cols:Ward, Staff_row:Staff_row187</t>
  </si>
  <si>
    <t>103704585</t>
  </si>
  <si>
    <t>Staff_cols:Ward, Staff_row:Staff_row188</t>
  </si>
  <si>
    <t>103704586</t>
  </si>
  <si>
    <t>Staff_cols:Ward, Staff_row:Staff_row189</t>
  </si>
  <si>
    <t>103704587</t>
  </si>
  <si>
    <t>Staff_cols:Ward, Staff_row:Staff_row19</t>
  </si>
  <si>
    <t>103704588</t>
  </si>
  <si>
    <t>Staff_cols:Ward, Staff_row:Staff_row190</t>
  </si>
  <si>
    <t>103704589</t>
  </si>
  <si>
    <t>Staff_cols:Ward, Staff_row:Staff_row191</t>
  </si>
  <si>
    <t>103704590</t>
  </si>
  <si>
    <t>Staff_cols:Ward, Staff_row:Staff_row192</t>
  </si>
  <si>
    <t>103704591</t>
  </si>
  <si>
    <t>Staff_cols:Ward, Staff_row:Staff_row193</t>
  </si>
  <si>
    <t>103704592</t>
  </si>
  <si>
    <t>Staff_cols:Ward, Staff_row:Staff_row194</t>
  </si>
  <si>
    <t>103704593</t>
  </si>
  <si>
    <t>Staff_cols:Ward, Staff_row:Staff_row195</t>
  </si>
  <si>
    <t>103704594</t>
  </si>
  <si>
    <t>Staff_cols:Ward, Staff_row:Staff_row196</t>
  </si>
  <si>
    <t>103704595</t>
  </si>
  <si>
    <t>Staff_cols:Ward, Staff_row:Staff_row197</t>
  </si>
  <si>
    <t>103704596</t>
  </si>
  <si>
    <t>Staff_cols:Day_nurse_plan, Staff_row:Staff_row185</t>
  </si>
  <si>
    <t>103705384</t>
  </si>
  <si>
    <t>Staff_cols:Day_nurse_plan, Staff_row:Staff_row186</t>
  </si>
  <si>
    <t>103705385</t>
  </si>
  <si>
    <t>Staff_cols:Day_nurse_plan, Staff_row:Staff_row187</t>
  </si>
  <si>
    <t>103705386</t>
  </si>
  <si>
    <t>Staff_cols:Day_nurse_plan, Staff_row:Staff_row188</t>
  </si>
  <si>
    <t>103705387</t>
  </si>
  <si>
    <t>Staff_cols:Day_nurse_plan, Staff_row:Staff_row189</t>
  </si>
  <si>
    <t>103705388</t>
  </si>
  <si>
    <t>Staff_cols:Day_nurse_plan, Staff_row:Staff_row19</t>
  </si>
  <si>
    <t>103705389</t>
  </si>
  <si>
    <t>Staff_cols:Day_nurse_plan, Staff_row:Staff_row190</t>
  </si>
  <si>
    <t>103705390</t>
  </si>
  <si>
    <t>Staff_cols:Day_nurse_plan, Staff_row:Staff_row191</t>
  </si>
  <si>
    <t>103705391</t>
  </si>
  <si>
    <t>Staff_cols:Day_nurse_plan, Staff_row:Staff_row192</t>
  </si>
  <si>
    <t>103705392</t>
  </si>
  <si>
    <t>Staff_cols:Day_nurse_plan, Staff_row:Staff_row193</t>
  </si>
  <si>
    <t>103705393</t>
  </si>
  <si>
    <t>Staff_cols:Day_nurse_plan, Staff_row:Staff_row194</t>
  </si>
  <si>
    <t>103705500</t>
  </si>
  <si>
    <t>Staff_cols:Night_care_act, Staff_row:Staff_row11</t>
  </si>
  <si>
    <t>103705501</t>
  </si>
  <si>
    <t>Staff_cols:Night_care_act, Staff_row:Staff_row110</t>
  </si>
  <si>
    <t>103705502</t>
  </si>
  <si>
    <t>Staff_cols:Night_care_act, Staff_row:Staff_row111</t>
  </si>
  <si>
    <t>103705503</t>
  </si>
  <si>
    <t>Staff_cols:Night_care_act, Staff_row:Staff_row112</t>
  </si>
  <si>
    <t>103705504</t>
  </si>
  <si>
    <t>Staff_cols:Night_care_act, Staff_row:Staff_row113</t>
  </si>
  <si>
    <t>103705505</t>
  </si>
  <si>
    <t>Staff_cols:Night_care_act, Staff_row:Staff_row114</t>
  </si>
  <si>
    <t>103705506</t>
  </si>
  <si>
    <t>Staff_cols:Night_care_act, Staff_row:Staff_row115</t>
  </si>
  <si>
    <t>103705507</t>
  </si>
  <si>
    <t>Staff_cols:Night_care_act, Staff_row:Staff_row116</t>
  </si>
  <si>
    <t>103705508</t>
  </si>
  <si>
    <t>Staff_cols:Night_care_act, Staff_row:Staff_row117</t>
  </si>
  <si>
    <t>103705509</t>
  </si>
  <si>
    <t>Staff_cols:Night_care_act, Staff_row:Staff_row118</t>
  </si>
  <si>
    <t>103705510</t>
  </si>
  <si>
    <t>Staff_cols:Night_care_act, Staff_row:Staff_row119</t>
  </si>
  <si>
    <t>103705511</t>
  </si>
  <si>
    <t>Staff_cols:Night_care_act, Staff_row:Staff_row12</t>
  </si>
  <si>
    <t>103705512</t>
  </si>
  <si>
    <t>Staff_cols:Night_care_act, Staff_row:Staff_row120</t>
  </si>
  <si>
    <t>103705513</t>
  </si>
  <si>
    <t>Staff_cols:Night_care_act, Staff_row:Staff_row121</t>
  </si>
  <si>
    <t>103705514</t>
  </si>
  <si>
    <t>Staff_cols:Night_care_act, Staff_row:Staff_row122</t>
  </si>
  <si>
    <t>103705515</t>
  </si>
  <si>
    <t>Staff_cols:Night_care_act, Staff_row:Staff_row123</t>
  </si>
  <si>
    <t>103705516</t>
  </si>
  <si>
    <t>Staff_cols:Night_care_act, Staff_row:Staff_row124</t>
  </si>
  <si>
    <t>103705517</t>
  </si>
  <si>
    <t>Staff_cols:Night_care_act, Staff_row:Staff_row125</t>
  </si>
  <si>
    <t>103705518</t>
  </si>
  <si>
    <t>Staff_cols:Night_care_act, Staff_row:Staff_row126</t>
  </si>
  <si>
    <t>103705519</t>
  </si>
  <si>
    <t>Staff_cols:Night_care_act, Staff_row:Staff_row127</t>
  </si>
  <si>
    <t>103705520</t>
  </si>
  <si>
    <t>Staff_cols:Night_care_act, Staff_row:Staff_row128</t>
  </si>
  <si>
    <t>103705521</t>
  </si>
  <si>
    <t>Staff_cols:Night_care_act, Staff_row:Staff_row129</t>
  </si>
  <si>
    <t>103705522</t>
  </si>
  <si>
    <t>Staff_cols:Night_care_act, Staff_row:Staff_row13</t>
  </si>
  <si>
    <t>103704776</t>
  </si>
  <si>
    <t>Staff_cols:Day_care_act, Staff_row:Staff_row179</t>
  </si>
  <si>
    <t>103704777</t>
  </si>
  <si>
    <t>Staff_cols:Day_care_act, Staff_row:Staff_row18</t>
  </si>
  <si>
    <t>103704778</t>
  </si>
  <si>
    <t>Staff_cols:Day_care_act, Staff_row:Staff_row180</t>
  </si>
  <si>
    <t>103704779</t>
  </si>
  <si>
    <t>Staff_cols:Day_care_act, Staff_row:Staff_row181</t>
  </si>
  <si>
    <t>103704780</t>
  </si>
  <si>
    <t>Staff_cols:Day_care_act, Staff_row:Staff_row182</t>
  </si>
  <si>
    <t>103704781</t>
  </si>
  <si>
    <t>Staff_cols:Day_care_act, Staff_row:Staff_row183</t>
  </si>
  <si>
    <t>103704782</t>
  </si>
  <si>
    <t>Staff_cols:Day_care_act, Staff_row:Staff_row184</t>
  </si>
  <si>
    <t>103704783</t>
  </si>
  <si>
    <t>Staff_cols:Day_care_act, Staff_row:Staff_row185</t>
  </si>
  <si>
    <t>103704784</t>
  </si>
  <si>
    <t>Staff_cols:Day_care_act, Staff_row:Staff_row186</t>
  </si>
  <si>
    <t>103704785</t>
  </si>
  <si>
    <t>Staff_cols:Day_care_act, Staff_row:Staff_row187</t>
  </si>
  <si>
    <t>103704786</t>
  </si>
  <si>
    <t>Staff_cols:Day_care_act, Staff_row:Staff_row188</t>
  </si>
  <si>
    <t>103704787</t>
  </si>
  <si>
    <t>Staff_cols:Day_care_act, Staff_row:Staff_row189</t>
  </si>
  <si>
    <t>103704788</t>
  </si>
  <si>
    <t>Staff_cols:Day_care_act, Staff_row:Staff_row19</t>
  </si>
  <si>
    <t>103704789</t>
  </si>
  <si>
    <t>103703956</t>
  </si>
  <si>
    <t>Staff_cols:Site_name, Staff_row:Staff_row161</t>
  </si>
  <si>
    <t>103703957</t>
  </si>
  <si>
    <t>Staff_cols:Site_name, Staff_row:Staff_row162</t>
  </si>
  <si>
    <t>103703958</t>
  </si>
  <si>
    <t>Staff_cols:Site_name, Staff_row:Staff_row163</t>
  </si>
  <si>
    <t>103703959</t>
  </si>
  <si>
    <t>Staff_cols:Site_name, Staff_row:Staff_row164</t>
  </si>
  <si>
    <t>103703960</t>
  </si>
  <si>
    <t>Staff_cols:Site_name, Staff_row:Staff_row165</t>
  </si>
  <si>
    <t>103703961</t>
  </si>
  <si>
    <t>Staff_cols:Site_name, Staff_row:Staff_row166</t>
  </si>
  <si>
    <t>103703962</t>
  </si>
  <si>
    <t>Staff_cols:Site_name, Staff_row:Staff_row167</t>
  </si>
  <si>
    <t>103703963</t>
  </si>
  <si>
    <t>Staff_cols:Site_name, Staff_row:Staff_row168</t>
  </si>
  <si>
    <t>103703964</t>
  </si>
  <si>
    <t>Staff_cols:Site_name, Staff_row:Staff_row169</t>
  </si>
  <si>
    <t>103703965</t>
  </si>
  <si>
    <t>Staff_cols:Site_name, Staff_row:Staff_row17</t>
  </si>
  <si>
    <t>103703966</t>
  </si>
  <si>
    <t>Staff_cols:Site_name, Staff_row:Staff_row170</t>
  </si>
  <si>
    <t>103703967</t>
  </si>
  <si>
    <t>Staff_cols:Site_name, Staff_row:Staff_row171</t>
  </si>
  <si>
    <t>103704621</t>
  </si>
  <si>
    <t>Staff_cols:Ward, Staff_row:Staff_row4</t>
  </si>
  <si>
    <t>103704622</t>
  </si>
  <si>
    <t>Staff_cols:Ward, Staff_row:Staff_row40</t>
  </si>
  <si>
    <t>103704623</t>
  </si>
  <si>
    <t>Staff_cols:Ward, Staff_row:Staff_row41</t>
  </si>
  <si>
    <t>103704624</t>
  </si>
  <si>
    <t>Staff_cols:Ward, Staff_row:Staff_row42</t>
  </si>
  <si>
    <t>103704625</t>
  </si>
  <si>
    <t>Staff_cols:Ward, Staff_row:Staff_row43</t>
  </si>
  <si>
    <t>103704626</t>
  </si>
  <si>
    <t>Staff_cols:Ward, Staff_row:Staff_row44</t>
  </si>
  <si>
    <t>103704627</t>
  </si>
  <si>
    <t>Staff_cols:Ward, Staff_row:Staff_row45</t>
  </si>
  <si>
    <t>103704628</t>
  </si>
  <si>
    <t>Staff_cols:Ward, Staff_row:Staff_row46</t>
  </si>
  <si>
    <t>103704629</t>
  </si>
  <si>
    <t>Staff_cols:Ward, Staff_row:Staff_row47</t>
  </si>
  <si>
    <t>103704630</t>
  </si>
  <si>
    <t>Staff_cols:Ward, Staff_row:Staff_row48</t>
  </si>
  <si>
    <t>103704631</t>
  </si>
  <si>
    <t>Staff_cols:Ward, Staff_row:Staff_row49</t>
  </si>
  <si>
    <t>103704632</t>
  </si>
  <si>
    <t>Staff_cols:Ward, Staff_row:Staff_row5</t>
  </si>
  <si>
    <t>103704633</t>
  </si>
  <si>
    <t>Staff_cols:Ward, Staff_row:Staff_row50</t>
  </si>
  <si>
    <t>103704634</t>
  </si>
  <si>
    <t>Staff_cols:Ward, Staff_row:Staff_row51</t>
  </si>
  <si>
    <t>103704635</t>
  </si>
  <si>
    <t>Staff_cols:Ward, Staff_row:Staff_row52</t>
  </si>
  <si>
    <t>103704636</t>
  </si>
  <si>
    <t>Staff_cols:Ward, Staff_row:Staff_row53</t>
  </si>
  <si>
    <t>103704637</t>
  </si>
  <si>
    <t>Staff_cols:Ward, Staff_row:Staff_row54</t>
  </si>
  <si>
    <t>103704638</t>
  </si>
  <si>
    <t>Staff_cols:Ward, Staff_row:Staff_row55</t>
  </si>
  <si>
    <t>103704639</t>
  </si>
  <si>
    <t>Staff_cols:Ward, Staff_row:Staff_row56</t>
  </si>
  <si>
    <t>103704640</t>
  </si>
  <si>
    <t>Staff_cols:Ward, Staff_row:Staff_row57</t>
  </si>
  <si>
    <t>103704641</t>
  </si>
  <si>
    <t>Staff_cols:Ward, Staff_row:Staff_row58</t>
  </si>
  <si>
    <t>103704642</t>
  </si>
  <si>
    <t>Staff_cols:Ward, Staff_row:Staff_row59</t>
  </si>
  <si>
    <t>103704643</t>
  </si>
  <si>
    <t>Staff_cols:Ward, Staff_row:Staff_row6</t>
  </si>
  <si>
    <t>103704644</t>
  </si>
  <si>
    <t>Staff_cols:Ward, Staff_row:Staff_row60</t>
  </si>
  <si>
    <t>103704645</t>
  </si>
  <si>
    <t>Staff_cols:Ward, Staff_row:Staff_row61</t>
  </si>
  <si>
    <t>103704646</t>
  </si>
  <si>
    <t>Staff_cols:Ward, Staff_row:Staff_row62</t>
  </si>
  <si>
    <t>103704647</t>
  </si>
  <si>
    <t>Staff_cols:Ward, Staff_row:Staff_row63</t>
  </si>
  <si>
    <t>103704648</t>
  </si>
  <si>
    <t>Staff_cols:Ward, Staff_row:Staff_row64</t>
  </si>
  <si>
    <t>103703968</t>
  </si>
  <si>
    <t>Staff_cols:Site_name, Staff_row:Staff_row172</t>
  </si>
  <si>
    <t>103703969</t>
  </si>
  <si>
    <t>Staff_cols:Site_name, Staff_row:Staff_row173</t>
  </si>
  <si>
    <t>103703970</t>
  </si>
  <si>
    <t>Staff_cols:Site_name, Staff_row:Staff_row174</t>
  </si>
  <si>
    <t>103703971</t>
  </si>
  <si>
    <t>Staff_cols:Site_name, Staff_row:Staff_row175</t>
  </si>
  <si>
    <t>103703972</t>
  </si>
  <si>
    <t>Staff_cols:Site_name, Staff_row:Staff_row176</t>
  </si>
  <si>
    <t>103703973</t>
  </si>
  <si>
    <t>Staff_cols:Site_name, Staff_row:Staff_row177</t>
  </si>
  <si>
    <t>103703974</t>
  </si>
  <si>
    <t>Staff_cols:Site_name, Staff_row:Staff_row178</t>
  </si>
  <si>
    <t>103703975</t>
  </si>
  <si>
    <t>Staff_cols:Site_name, Staff_row:Staff_row179</t>
  </si>
  <si>
    <t>103703976</t>
  </si>
  <si>
    <t>Staff_cols:Site_name, Staff_row:Staff_row18</t>
  </si>
  <si>
    <t>103703977</t>
  </si>
  <si>
    <t>Staff_cols:Site_name, Staff_row:Staff_row180</t>
  </si>
  <si>
    <t>103703978</t>
  </si>
  <si>
    <t>Staff_cols:Site_name, Staff_row:Staff_row181</t>
  </si>
  <si>
    <t>103703979</t>
  </si>
  <si>
    <t>Staff_cols:Site_name, Staff_row:Staff_row182</t>
  </si>
  <si>
    <t>103703980</t>
  </si>
  <si>
    <t>Staff_cols:Site_name, Staff_row:Staff_row183</t>
  </si>
  <si>
    <t>103703981</t>
  </si>
  <si>
    <t>Staff_cols:Site_name, Staff_row:Staff_row184</t>
  </si>
  <si>
    <t>103703982</t>
  </si>
  <si>
    <t>Staff_cols:Site_name, Staff_row:Staff_row185</t>
  </si>
  <si>
    <t>103703983</t>
  </si>
  <si>
    <t>Staff_cols:Site_name, Staff_row:Staff_row186</t>
  </si>
  <si>
    <t>103703984</t>
  </si>
  <si>
    <t>Staff_cols:Site_name, Staff_row:Staff_row187</t>
  </si>
  <si>
    <t>103703985</t>
  </si>
  <si>
    <t>Staff_cols:Site_name, Staff_row:Staff_row188</t>
  </si>
  <si>
    <t>103703986</t>
  </si>
  <si>
    <t>Staff_cols:Site_name, Staff_row:Staff_row189</t>
  </si>
  <si>
    <t>103703987</t>
  </si>
  <si>
    <t>Staff_cols:Site_name, Staff_row:Staff_row19</t>
  </si>
  <si>
    <t>103703988</t>
  </si>
  <si>
    <t>Staff_cols:Site_name, Staff_row:Staff_row190</t>
  </si>
  <si>
    <t>103703989</t>
  </si>
  <si>
    <t>Staff_cols:Site_name, Staff_row:Staff_row191</t>
  </si>
  <si>
    <t>103703990</t>
  </si>
  <si>
    <t>Staff_cols:Site_name, Staff_row:Staff_row192</t>
  </si>
  <si>
    <t>103703991</t>
  </si>
  <si>
    <t>Staff_cols:Site_name, Staff_row:Staff_row193</t>
  </si>
  <si>
    <t>103703992</t>
  </si>
  <si>
    <t>Staff_cols:Site_name, Staff_row:Staff_row194</t>
  </si>
  <si>
    <t>103703993</t>
  </si>
  <si>
    <t>Staff_cols:Site_name, Staff_row:Staff_row195</t>
  </si>
  <si>
    <t>103703994</t>
  </si>
  <si>
    <t>Staff_cols:Site_name, Staff_row:Staff_row196</t>
  </si>
  <si>
    <t>The Phoenix Health Centre - RL402</t>
  </si>
  <si>
    <t>The Phoenix Health Centre</t>
  </si>
  <si>
    <t>RL401</t>
  </si>
  <si>
    <t>The Royal Hospital (Wolverhampton) - RL401</t>
  </si>
  <si>
    <t>The Royal Hospital (Wolverhampton)</t>
  </si>
  <si>
    <t>RL406</t>
  </si>
  <si>
    <t>Wolverhampton and Midland Eye Infirmary - RL406</t>
  </si>
  <si>
    <t>Wolverhampton and Midland Eye Infirmary</t>
  </si>
  <si>
    <t>RLNGP</t>
  </si>
  <si>
    <t>Ryhope General Hospital - RLNGP</t>
  </si>
  <si>
    <t>Ryhope General Hospital</t>
  </si>
  <si>
    <t>RLNGM</t>
  </si>
  <si>
    <t>Sunderland Eye Infirmary - RLNGM</t>
  </si>
  <si>
    <t>Sunderland Eye Infirmary</t>
  </si>
  <si>
    <t>RLNGL</t>
  </si>
  <si>
    <t>Sunderland Royal Hospital - RLNGL</t>
  </si>
  <si>
    <t>Sunderland Royal Hospital</t>
  </si>
  <si>
    <t>RLQ01</t>
  </si>
  <si>
    <t>Hereford County Hospital - RLQ01</t>
  </si>
  <si>
    <t>Hereford County Hospital</t>
  </si>
  <si>
    <t>RLT14</t>
  </si>
  <si>
    <t>Coventry and Warwicks Hospital Facilities - RLT14</t>
  </si>
  <si>
    <t>Basingstoke and North Hampshire Hospital</t>
  </si>
  <si>
    <t>RN501</t>
  </si>
  <si>
    <t>North Hampshire Hospital (Parklands) Paediatric Outpatients - RN501</t>
  </si>
  <si>
    <t>North Hampshire Hospital (Parklands) Paediatric Outpatients</t>
  </si>
  <si>
    <t>Royal Hampshire County Hospital</t>
  </si>
  <si>
    <t>RN333</t>
  </si>
  <si>
    <t>Chippenham Community Hospital - RN333</t>
  </si>
  <si>
    <t>RN336</t>
  </si>
  <si>
    <t>Fairford Hospital - RN336</t>
  </si>
  <si>
    <t>RN313</t>
  </si>
  <si>
    <t>Savernake Hospital - RN313</t>
  </si>
  <si>
    <t>Savernake Hospital</t>
  </si>
  <si>
    <t>RN3TC</t>
  </si>
  <si>
    <t>The Brunel NHS Treatment Centre - RN3TC</t>
  </si>
  <si>
    <t>South West London Elective Orthopaedic Centre - RVRTC</t>
  </si>
  <si>
    <t>South West London Elective Orthopaedic Centre</t>
  </si>
  <si>
    <t>Bolingbroke Hospital</t>
  </si>
  <si>
    <t>RJ760</t>
  </si>
  <si>
    <t>St George's At St John's Therapy Centre - RJ760</t>
  </si>
  <si>
    <t>St George's At St John's Therapy Centre</t>
  </si>
  <si>
    <t>RJ701</t>
  </si>
  <si>
    <t>St George's Hospital (Tooting) - RJ701</t>
  </si>
  <si>
    <t>St George's Hospital (Tooting)</t>
  </si>
  <si>
    <t>RJ723</t>
  </si>
  <si>
    <t>Dawes House - RJ723</t>
  </si>
  <si>
    <t>Dawes House</t>
  </si>
  <si>
    <t>Queen Marys Hospital (Roehampton)</t>
  </si>
  <si>
    <t>RJC03</t>
  </si>
  <si>
    <t>Stratford Hospital - RJC03</t>
  </si>
  <si>
    <t>RJC02</t>
  </si>
  <si>
    <t>Warwick Hospital - RJC02</t>
  </si>
  <si>
    <t>Warwick Hospital</t>
  </si>
  <si>
    <t>RJD13</t>
  </si>
  <si>
    <t>Aintree University Hospital NHS Foundation Trust</t>
  </si>
  <si>
    <t>Airedale NHS Foundation Trust</t>
  </si>
  <si>
    <t>Alder Hey Children's NHS Foundation Trust</t>
  </si>
  <si>
    <t>Ashford And St Peter's Hospitals NHS Foundation Trust</t>
  </si>
  <si>
    <t>Barking, Havering And Redbridge University Hospitals NHS Trust</t>
  </si>
  <si>
    <t>Barnet And Chase Farm Hospitals NHS Trust</t>
  </si>
  <si>
    <t>Barnsley Hospital NHS Foundation Trust</t>
  </si>
  <si>
    <t>Barts Health NHS Trust</t>
  </si>
  <si>
    <t>Basildon And Thurrock University Hospitals NHS Foundation Trust</t>
  </si>
  <si>
    <t>Bedford Hospital NHS Trust</t>
  </si>
  <si>
    <t>Birmingham Women's NHS Foundation Trust</t>
  </si>
  <si>
    <t>Blackpool Teaching Hospitals NHS Foundation Trust</t>
  </si>
  <si>
    <t>Bolton NHS Foundation Trust</t>
  </si>
  <si>
    <t>Bradford Teaching Hospitals NHS Foundation Trust</t>
  </si>
  <si>
    <t>Brighton And Sussex University Hospitals NHS Trust</t>
  </si>
  <si>
    <t>Buckinghamshire Healthcare NHS Trust</t>
  </si>
  <si>
    <t>Burton Hospitals NHS Foundation Trust</t>
  </si>
  <si>
    <t>Calderdale And Huddersfield NHS Foundation Trust</t>
  </si>
  <si>
    <t>Cambridge University Hospitals NHS Foundation Trust</t>
  </si>
  <si>
    <t>Central Manchester University Hospitals NHS Foundation Trust</t>
  </si>
  <si>
    <t>Chelsea And Westminster Hospital NHS Foundation Trust</t>
  </si>
  <si>
    <t>Chesterfield Royal Hospital NHS Foundation Trust</t>
  </si>
  <si>
    <t>City Hospitals Sunderland NHS Foundation Trust</t>
  </si>
  <si>
    <t>Colchester Hospital University NHS Foundation Trust</t>
  </si>
  <si>
    <t>Countess Of Chester Hospital NHS Foundation Trust</t>
  </si>
  <si>
    <t>County Durham And Darlington NHS Foundation Trust</t>
  </si>
  <si>
    <t>Croydon Health Services NHS Trust</t>
  </si>
  <si>
    <t>Dartford And Gravesham NHS Trust</t>
  </si>
  <si>
    <t>Derby Hospitals NHS Foundation Trust</t>
  </si>
  <si>
    <t>Doncaster And Bassetlaw Hospitals NHS Foundation Trust</t>
  </si>
  <si>
    <t>Dorset County Hospital NHS Foundation Trust</t>
  </si>
  <si>
    <t>Ealing Hospital NHS Trust</t>
  </si>
  <si>
    <t>East And North Hertfordshire NHS Trust</t>
  </si>
  <si>
    <t>East Cheshire NHS Trust</t>
  </si>
  <si>
    <t>East Kent Hospitals University NHS Foundation Trust</t>
  </si>
  <si>
    <t>East Lancashire Hospitals NHS Trust</t>
  </si>
  <si>
    <t>East Sussex Healthcare NHS Trust</t>
  </si>
  <si>
    <t>Epsom And St Helier University Hospitals NHS Trust</t>
  </si>
  <si>
    <t>Frimley Park Hospital NHS Foundation Trust</t>
  </si>
  <si>
    <t>Gateshead Health NHS Foundation Trust</t>
  </si>
  <si>
    <t>George Eliot Hospital NHS Trust</t>
  </si>
  <si>
    <t>Gloucestershire Hospitals NHS Foundation Trust</t>
  </si>
  <si>
    <t>Great Ormond Street Hospital For Children NHS Foundation Trust</t>
  </si>
  <si>
    <t>Great Western Hospitals NHS Foundation Trust</t>
  </si>
  <si>
    <t>Guy's And St Thomas' NHS Foundation Trust</t>
  </si>
  <si>
    <t>Hampshire Hospitals NHS Foundation Trust</t>
  </si>
  <si>
    <t>Harrogate And District NHS Foundation Trust</t>
  </si>
  <si>
    <t>Heart Of England NHS Foundation Trust</t>
  </si>
  <si>
    <t>Heatherwood And Wexham Park Hospitals NHS Foundation Trust</t>
  </si>
  <si>
    <t>Total</t>
  </si>
  <si>
    <t>Essex County Hospital - RDEEB</t>
  </si>
  <si>
    <t>Essex County Hospital</t>
  </si>
  <si>
    <t>RDEEK</t>
  </si>
  <si>
    <t>Make sure all the headers on the front sheet (mockup) are bold and then you can run the above macro to change the colour of the text to the Unify2 Standard</t>
  </si>
  <si>
    <t>822 - CHEMICAL PATHOLOGY</t>
  </si>
  <si>
    <t>823 - HAEMATOLOGY</t>
  </si>
  <si>
    <t>901 - OCCUPATIONAL MEDICINE</t>
  </si>
  <si>
    <t>Clinic code</t>
  </si>
  <si>
    <t>Clinic list</t>
  </si>
  <si>
    <t>Site code</t>
  </si>
  <si>
    <t>Site List</t>
  </si>
  <si>
    <t>Parent Org</t>
  </si>
  <si>
    <t>Cossham Hospital</t>
  </si>
  <si>
    <t>Frenchay Hospital</t>
  </si>
  <si>
    <t>Southmead Hospital</t>
  </si>
  <si>
    <t>Thornbury Hospital</t>
  </si>
  <si>
    <t>Edgware Community Hospital</t>
  </si>
  <si>
    <t>Finchley Memorial Hospital</t>
  </si>
  <si>
    <t>Selected Org:</t>
  </si>
  <si>
    <t>Chase Farm Hospital</t>
  </si>
  <si>
    <t>North Middlesex Hospital</t>
  </si>
  <si>
    <t>Match:</t>
  </si>
  <si>
    <t>Countif:</t>
  </si>
  <si>
    <t>Concat Items:</t>
  </si>
  <si>
    <t>Mile End Hospital</t>
  </si>
  <si>
    <t>Concat Final:</t>
  </si>
  <si>
    <t>Accrington Victoria Hospital</t>
  </si>
  <si>
    <t>Scunthorpe General Hospital</t>
  </si>
  <si>
    <t>Bassetlaw Hospital</t>
  </si>
  <si>
    <t>Mount Gould Hospital</t>
  </si>
  <si>
    <t>Booth Hall Hospital</t>
  </si>
  <si>
    <t>Columns</t>
  </si>
  <si>
    <t>Row</t>
  </si>
  <si>
    <t>RHW17</t>
  </si>
  <si>
    <t>Brookfields School - RHW17</t>
  </si>
  <si>
    <t>Brookfields School</t>
  </si>
  <si>
    <t>RHW25</t>
  </si>
  <si>
    <t>Bupa Dunedin Hospital - RHW25</t>
  </si>
  <si>
    <t>Bupa Dunedin Hospital</t>
  </si>
  <si>
    <t>RHW24</t>
  </si>
  <si>
    <t>Capio Reading Hospital - RHW24</t>
  </si>
  <si>
    <t>Capio Reading Hospital</t>
  </si>
  <si>
    <t>RHW26</t>
  </si>
  <si>
    <t>Dellwood Hospital - RHW26</t>
  </si>
  <si>
    <t>Dellwood Hospital</t>
  </si>
  <si>
    <t>RHW27</t>
  </si>
  <si>
    <t>Duchess Of Kent House - RHW27</t>
  </si>
  <si>
    <t>Duchess Of Kent House</t>
  </si>
  <si>
    <t>RHW19</t>
  </si>
  <si>
    <t>Hanover House - RHW19</t>
  </si>
  <si>
    <t>Hanover House</t>
  </si>
  <si>
    <t>RHW30</t>
  </si>
  <si>
    <t>Heatherwood Hospital - RHW30</t>
  </si>
  <si>
    <t>RHW28</t>
  </si>
  <si>
    <t>Horton Hospital - RHW28</t>
  </si>
  <si>
    <t>Horton Hospital</t>
  </si>
  <si>
    <t>RHW12</t>
  </si>
  <si>
    <t>John Radcliffe Hospital - RHW12</t>
  </si>
  <si>
    <t>RHW03</t>
  </si>
  <si>
    <t>King Edward Vii Hospital - RHW03</t>
  </si>
  <si>
    <t>RHW21</t>
  </si>
  <si>
    <t>Mary Hare Grammer School - RHW21</t>
  </si>
  <si>
    <t>Mary Hare Grammer School</t>
  </si>
  <si>
    <t>RHW29</t>
  </si>
  <si>
    <t>Prospect Park Hospital - RHW29</t>
  </si>
  <si>
    <t>Prospect Park Hospital</t>
  </si>
  <si>
    <t>RHW01</t>
  </si>
  <si>
    <t>Royal Berkshire Hospital - RHW01</t>
  </si>
  <si>
    <t>Royal Berkshire Hospital</t>
  </si>
  <si>
    <t>RHW09</t>
  </si>
  <si>
    <t>Skimped Hill Surgery - RHW09</t>
  </si>
  <si>
    <t>Skimped Hill Surgery</t>
  </si>
  <si>
    <t>RHW23</t>
  </si>
  <si>
    <t>St Marks Hospital - RHW23</t>
  </si>
  <si>
    <t>RHW16</t>
  </si>
  <si>
    <t>The Avenue School - RHW16</t>
  </si>
  <si>
    <t>The Avenue School</t>
  </si>
  <si>
    <t>RHW18</t>
  </si>
  <si>
    <t>The Castle School - RHW18</t>
  </si>
  <si>
    <t>The Castle School</t>
  </si>
  <si>
    <t>RHW13</t>
  </si>
  <si>
    <t>The Whitley Health and Services Centre - RHW13</t>
  </si>
  <si>
    <t>The Whitley Health and Services Centre</t>
  </si>
  <si>
    <t>RHW04</t>
  </si>
  <si>
    <t>Townlands Hospital - RHW04</t>
  </si>
  <si>
    <t>RHW06</t>
  </si>
  <si>
    <t>Wallingford Community Hospital - RHW06</t>
  </si>
  <si>
    <t>RHW07</t>
  </si>
  <si>
    <t>Wantage Community Hospital - RHW07</t>
  </si>
  <si>
    <t>RHW05</t>
  </si>
  <si>
    <t>352 - TROPICAL MEDICINE</t>
  </si>
  <si>
    <t>360 - GENITOURINARY MEDICINE</t>
  </si>
  <si>
    <t>361 - NEPHROLOGY</t>
  </si>
  <si>
    <t>370 - MEDICAL ONCOLOGY</t>
  </si>
  <si>
    <t>400 - NEUROLOGY</t>
  </si>
  <si>
    <t>401 - CLINICAL NEURO-PHYSIOLOGY</t>
  </si>
  <si>
    <t>410 - RHEUMATOLOGY</t>
  </si>
  <si>
    <t>421 - PAEDIATRIC NEUROLOGY</t>
  </si>
  <si>
    <t>430 - GERIATRIC MEDICINE</t>
  </si>
  <si>
    <t>450 - DENTAL MEDICINE SPECIALTIES</t>
  </si>
  <si>
    <t>460 - MEDICAL OPHTHALMOLOGY</t>
  </si>
  <si>
    <t>502 - GYNAECOLOGY</t>
  </si>
  <si>
    <t>800 - CLINICAL ONCOLOGY</t>
  </si>
  <si>
    <t>810 - RADIOLOGY</t>
  </si>
  <si>
    <t>South Tyneside PCT HQ - RE913</t>
  </si>
  <si>
    <t>South Tyneside PCT HQ</t>
  </si>
  <si>
    <t>RE907</t>
  </si>
  <si>
    <t>St Clair's Hospice - RE907</t>
  </si>
  <si>
    <t>St Clair's Hospice</t>
  </si>
  <si>
    <t>RE914</t>
  </si>
  <si>
    <t>St Nicholas Hospital - RE914</t>
  </si>
  <si>
    <t>St Nicholas Hospital</t>
  </si>
  <si>
    <t>RE908</t>
  </si>
  <si>
    <t>Royal Blackburn Hospital - RXR20</t>
  </si>
  <si>
    <t>Cumberland Infirmary - RNLAY</t>
  </si>
  <si>
    <t>Cumberland Infirmary</t>
  </si>
  <si>
    <t>RNL05</t>
  </si>
  <si>
    <t>Haltwhistle War Memorial Hospital - RNL05</t>
  </si>
  <si>
    <t>Haltwhistle War Memorial Hospital</t>
  </si>
  <si>
    <t>RNL02</t>
  </si>
  <si>
    <t>Mary Hewetson Cottage Hospital (Keswick) - RNL02</t>
  </si>
  <si>
    <t>Mary Hewetson Cottage Hospital (Keswick)</t>
  </si>
  <si>
    <t>RNL08</t>
  </si>
  <si>
    <t>Millom Hospital - RNL08</t>
  </si>
  <si>
    <t>RNLBE</t>
  </si>
  <si>
    <t>103703694</t>
  </si>
  <si>
    <t>Staff_cols:Site_code, Staff_row:Staff_row105</t>
  </si>
  <si>
    <t>103703695</t>
  </si>
  <si>
    <t>Staff_cols:Site_code, Staff_row:Staff_row106</t>
  </si>
  <si>
    <t>103703696</t>
  </si>
  <si>
    <t>Staff_cols:Site_code, Staff_row:Staff_row107</t>
  </si>
  <si>
    <t>103703697</t>
  </si>
  <si>
    <t>Staff_cols:Site_code, Staff_row:Staff_row108</t>
  </si>
  <si>
    <t>103703698</t>
  </si>
  <si>
    <t>Staff_cols:Site_code, Staff_row:Staff_row109</t>
  </si>
  <si>
    <t>103703699</t>
  </si>
  <si>
    <t>Staff_cols:Site_code, Staff_row:Staff_row11</t>
  </si>
  <si>
    <t>103703700</t>
  </si>
  <si>
    <t>Staff_cols:Site_code, Staff_row:Staff_row110</t>
  </si>
  <si>
    <t>103703701</t>
  </si>
  <si>
    <t>Staff_cols:Site_code, Staff_row:Staff_row111</t>
  </si>
  <si>
    <t>103703702</t>
  </si>
  <si>
    <t>Staff_cols:Site_code, Staff_row:Staff_row112</t>
  </si>
  <si>
    <t>103703703</t>
  </si>
  <si>
    <t>Staff_cols:Site_code, Staff_row:Staff_row113</t>
  </si>
  <si>
    <t>103703704</t>
  </si>
  <si>
    <t>Staff_cols:Site_code, Staff_row:Staff_row114</t>
  </si>
  <si>
    <t>103703705</t>
  </si>
  <si>
    <t>Staff_cols:Site_code, Staff_row:Staff_row115</t>
  </si>
  <si>
    <t>103703706</t>
  </si>
  <si>
    <t>Staff_cols:Site_code, Staff_row:Staff_row116</t>
  </si>
  <si>
    <t>103703707</t>
  </si>
  <si>
    <t>Staff_cols:Site_code, Staff_row:Staff_row117</t>
  </si>
  <si>
    <t>103703708</t>
  </si>
  <si>
    <t>Staff_cols:Site_code, Staff_row:Staff_row118</t>
  </si>
  <si>
    <t>103703709</t>
  </si>
  <si>
    <t>Staff_cols:Site_code, Staff_row:Staff_row119</t>
  </si>
  <si>
    <t>103703710</t>
  </si>
  <si>
    <t>Staff_cols:Site_code, Staff_row:Staff_row12</t>
  </si>
  <si>
    <t>103703711</t>
  </si>
  <si>
    <t>Staff_cols:Site_code, Staff_row:Staff_row120</t>
  </si>
  <si>
    <t>103703712</t>
  </si>
  <si>
    <t>Staff_cols:Site_code, Staff_row:Staff_row121</t>
  </si>
  <si>
    <t>103703713</t>
  </si>
  <si>
    <t>Staff_cols:Site_code, Staff_row:Staff_row122</t>
  </si>
  <si>
    <t>103703714</t>
  </si>
  <si>
    <t>Staff_cols:Site_code, Staff_row:Staff_row123</t>
  </si>
  <si>
    <t>103703715</t>
  </si>
  <si>
    <t>Staff_cols:Site_code, Staff_row:Staff_row124</t>
  </si>
  <si>
    <t>103703716</t>
  </si>
  <si>
    <t>Staff_cols:Site_code, Staff_row:Staff_row125</t>
  </si>
  <si>
    <t>103703717</t>
  </si>
  <si>
    <t>Staff_cols:Site_code, Staff_row:Staff_row126</t>
  </si>
  <si>
    <t>103703718</t>
  </si>
  <si>
    <t>Staff_cols:Site_code, Staff_row:Staff_row127</t>
  </si>
  <si>
    <t>103703719</t>
  </si>
  <si>
    <t>Staff_cols:Site_code, Staff_row:Staff_row128</t>
  </si>
  <si>
    <t>103704070</t>
  </si>
  <si>
    <t>Staff_cols:Site_name, Staff_row:Staff_row84</t>
  </si>
  <si>
    <t>103704071</t>
  </si>
  <si>
    <t>Staff_cols:Site_name, Staff_row:Staff_row85</t>
  </si>
  <si>
    <t>103704072</t>
  </si>
  <si>
    <t>Staff_cols:Site_name, Staff_row:Staff_row86</t>
  </si>
  <si>
    <t>103704073</t>
  </si>
  <si>
    <t>Staff_cols:Site_name, Staff_row:Staff_row87</t>
  </si>
  <si>
    <t>103704074</t>
  </si>
  <si>
    <t>Staff_cols:Site_name, Staff_row:Staff_row88</t>
  </si>
  <si>
    <t>103704075</t>
  </si>
  <si>
    <t>Staff_cols:Site_name, Staff_row:Staff_row89</t>
  </si>
  <si>
    <t>103704076</t>
  </si>
  <si>
    <t>Staff_cols:Site_name, Staff_row:Staff_row9</t>
  </si>
  <si>
    <t>103704077</t>
  </si>
  <si>
    <t>Staff_cols:Site_name, Staff_row:Staff_row90</t>
  </si>
  <si>
    <t>103704078</t>
  </si>
  <si>
    <t>Staff_cols:Site_name, Staff_row:Staff_row91</t>
  </si>
  <si>
    <t>103704079</t>
  </si>
  <si>
    <t>Staff_cols:Site_name, Staff_row:Staff_row92</t>
  </si>
  <si>
    <t>103704080</t>
  </si>
  <si>
    <t>Staff_cols:Site_name, Staff_row:Staff_row93</t>
  </si>
  <si>
    <t>103704081</t>
  </si>
  <si>
    <t>Staff_cols:Site_name, Staff_row:Staff_row94</t>
  </si>
  <si>
    <t>103704082</t>
  </si>
  <si>
    <t>Staff_cols:Site_name, Staff_row:Staff_row95</t>
  </si>
  <si>
    <t>103704083</t>
  </si>
  <si>
    <t>Staff_cols:Site_name, Staff_row:Staff_row96</t>
  </si>
  <si>
    <t>103704084</t>
  </si>
  <si>
    <t>Staff_cols:Site_name, Staff_row:Staff_row97</t>
  </si>
  <si>
    <t>103704085</t>
  </si>
  <si>
    <t>Staff_cols:Site_name, Staff_row:Staff_row98</t>
  </si>
  <si>
    <t>103704086</t>
  </si>
  <si>
    <t>Staff_cols:Site_name, Staff_row:Staff_row99</t>
  </si>
  <si>
    <t>103704087</t>
  </si>
  <si>
    <t>Staff_cols:Spec1, Staff_row:Staff_row1</t>
  </si>
  <si>
    <t>103704088</t>
  </si>
  <si>
    <t>Staff_cols:Spec1, Staff_row:Staff_row10</t>
  </si>
  <si>
    <t>103704089</t>
  </si>
  <si>
    <t>Staff_cols:Spec1, Staff_row:Staff_row100</t>
  </si>
  <si>
    <t>103704090</t>
  </si>
  <si>
    <t>Staff_cols:Spec1, Staff_row:Staff_row101</t>
  </si>
  <si>
    <t>103704091</t>
  </si>
  <si>
    <t>Staff_cols:Spec1, Staff_row:Staff_row102</t>
  </si>
  <si>
    <t>103704092</t>
  </si>
  <si>
    <t>Staff_cols:Spec1, Staff_row:Staff_row103</t>
  </si>
  <si>
    <t>103704093</t>
  </si>
  <si>
    <t>Staff_cols:Spec1, Staff_row:Staff_row104</t>
  </si>
  <si>
    <t>103704094</t>
  </si>
  <si>
    <t>Staff_cols:Spec1, Staff_row:Staff_row105</t>
  </si>
  <si>
    <t>103704095</t>
  </si>
  <si>
    <t>Staff_cols:Spec1, Staff_row:Staff_row106</t>
  </si>
  <si>
    <t>103704096</t>
  </si>
  <si>
    <t>Staff_cols:Spec1, Staff_row:Staff_row107</t>
  </si>
  <si>
    <t>103704097</t>
  </si>
  <si>
    <t>Staff_cols:Spec1, Staff_row:Staff_row108</t>
  </si>
  <si>
    <t>103704098</t>
  </si>
  <si>
    <t>Staff_cols:Spec1, Staff_row:Staff_row109</t>
  </si>
  <si>
    <t>103704099</t>
  </si>
  <si>
    <t>Staff_cols:Spec1, Staff_row:Staff_row11</t>
  </si>
  <si>
    <t>103704100</t>
  </si>
  <si>
    <t>Staff_cols:Spec1, Staff_row:Staff_row110</t>
  </si>
  <si>
    <t>103704101</t>
  </si>
  <si>
    <t>Staff_cols:Spec1, Staff_row:Staff_row111</t>
  </si>
  <si>
    <t>103704102</t>
  </si>
  <si>
    <t>Staff_cols:Spec1, Staff_row:Staff_row112</t>
  </si>
  <si>
    <t>103704103</t>
  </si>
  <si>
    <t>Staff_cols:Spec1, Staff_row:Staff_row113</t>
  </si>
  <si>
    <t>103704104</t>
  </si>
  <si>
    <t>Staff_cols:Spec1, Staff_row:Staff_row114</t>
  </si>
  <si>
    <t>103704105</t>
  </si>
  <si>
    <t>Staff_cols:Spec1, Staff_row:Staff_row115</t>
  </si>
  <si>
    <t>103704106</t>
  </si>
  <si>
    <t>Staff_cols:Spec1, Staff_row:Staff_row116</t>
  </si>
  <si>
    <t>103704107</t>
  </si>
  <si>
    <t>Staff_cols:Spec1, Staff_row:Staff_row117</t>
  </si>
  <si>
    <t>103704108</t>
  </si>
  <si>
    <t>Staff_cols:Spec1, Staff_row:Staff_row118</t>
  </si>
  <si>
    <t>103704109</t>
  </si>
  <si>
    <t>Staff_cols:Spec1, Staff_row:Staff_row119</t>
  </si>
  <si>
    <t>103704110</t>
  </si>
  <si>
    <t>Staff_cols:Spec1, Staff_row:Staff_row12</t>
  </si>
  <si>
    <t>103704111</t>
  </si>
  <si>
    <t>Staff_cols:Spec1, Staff_row:Staff_row120</t>
  </si>
  <si>
    <t>103704112</t>
  </si>
  <si>
    <t>Staff_cols:Spec1, Staff_row:Staff_row121</t>
  </si>
  <si>
    <t>103704113</t>
  </si>
  <si>
    <t>Staff_cols:Spec1, Staff_row:Staff_row122</t>
  </si>
  <si>
    <t>103704114</t>
  </si>
  <si>
    <t>Staff_cols:Spec1, Staff_row:Staff_row123</t>
  </si>
  <si>
    <t>103704115</t>
  </si>
  <si>
    <t>Staff_cols:Spec1, Staff_row:Staff_row124</t>
  </si>
  <si>
    <t>103704116</t>
  </si>
  <si>
    <t>Staff_cols:Spec1, Staff_row:Staff_row125</t>
  </si>
  <si>
    <t>103703720</t>
  </si>
  <si>
    <t>Staff_cols:Site_code, Staff_row:Staff_row129</t>
  </si>
  <si>
    <t>103703721</t>
  </si>
  <si>
    <t>Staff_cols:Site_code, Staff_row:Staff_row13</t>
  </si>
  <si>
    <t>103703722</t>
  </si>
  <si>
    <t>Staff_cols:Site_code, Staff_row:Staff_row130</t>
  </si>
  <si>
    <t>103703723</t>
  </si>
  <si>
    <t>Staff_cols:Site_code, Staff_row:Staff_row131</t>
  </si>
  <si>
    <t>103703724</t>
  </si>
  <si>
    <t>Staff_cols:Site_code, Staff_row:Staff_row132</t>
  </si>
  <si>
    <t>103703725</t>
  </si>
  <si>
    <t>Staff_cols:Site_code, Staff_row:Staff_row133</t>
  </si>
  <si>
    <t>103703726</t>
  </si>
  <si>
    <t>Staff_cols:Site_code, Staff_row:Staff_row134</t>
  </si>
  <si>
    <t>103703727</t>
  </si>
  <si>
    <t>Staff_cols:Site_code, Staff_row:Staff_row135</t>
  </si>
  <si>
    <t>103703728</t>
  </si>
  <si>
    <t>Staff_cols:Site_code, Staff_row:Staff_row136</t>
  </si>
  <si>
    <t>103703729</t>
  </si>
  <si>
    <t>Staff_cols:Site_code, Staff_row:Staff_row137</t>
  </si>
  <si>
    <t>103703730</t>
  </si>
  <si>
    <t>Staff_cols:Site_code, Staff_row:Staff_row138</t>
  </si>
  <si>
    <t>103703731</t>
  </si>
  <si>
    <t>Staff_cols:Site_code, Staff_row:Staff_row139</t>
  </si>
  <si>
    <t>103703732</t>
  </si>
  <si>
    <t>Staff_cols:Site_code, Staff_row:Staff_row14</t>
  </si>
  <si>
    <t>103703733</t>
  </si>
  <si>
    <t>Staff_cols:Site_code, Staff_row:Staff_row140</t>
  </si>
  <si>
    <t>103703734</t>
  </si>
  <si>
    <t>Staff_cols:Site_code, Staff_row:Staff_row141</t>
  </si>
  <si>
    <t>103703735</t>
  </si>
  <si>
    <t>Staff_cols:Site_code, Staff_row:Staff_row142</t>
  </si>
  <si>
    <t>103703736</t>
  </si>
  <si>
    <t>Staff_cols:Site_code, Staff_row:Staff_row143</t>
  </si>
  <si>
    <t>103703737</t>
  </si>
  <si>
    <t>Staff_cols:Site_code, Staff_row:Staff_row144</t>
  </si>
  <si>
    <t>103703738</t>
  </si>
  <si>
    <t>Staff_cols:Site_code, Staff_row:Staff_row145</t>
  </si>
  <si>
    <t>103703739</t>
  </si>
  <si>
    <t>Staff_cols:Site_code, Staff_row:Staff_row146</t>
  </si>
  <si>
    <t>103703740</t>
  </si>
  <si>
    <t>Staff_cols:Site_code, Staff_row:Staff_row147</t>
  </si>
  <si>
    <t>103703741</t>
  </si>
  <si>
    <t>Staff_cols:Site_code, Staff_row:Staff_row148</t>
  </si>
  <si>
    <t>103703742</t>
  </si>
  <si>
    <t>Staff_cols:Site_code, Staff_row:Staff_row149</t>
  </si>
  <si>
    <t>103703743</t>
  </si>
  <si>
    <t>Staff_cols:Site_code, Staff_row:Staff_row15</t>
  </si>
  <si>
    <t>103703744</t>
  </si>
  <si>
    <t>Staff_cols:Site_code, Staff_row:Staff_row150</t>
  </si>
  <si>
    <t>103703745</t>
  </si>
  <si>
    <t>Staff_cols:Site_code, Staff_row:Staff_row151</t>
  </si>
  <si>
    <t>103703746</t>
  </si>
  <si>
    <t>Staff_cols:Site_code, Staff_row:Staff_row152</t>
  </si>
  <si>
    <t>103703747</t>
  </si>
  <si>
    <t>Staff_cols:Site_code, Staff_row:Staff_row153</t>
  </si>
  <si>
    <t>103703748</t>
  </si>
  <si>
    <t>Staff_cols:Site_code, Staff_row:Staff_row154</t>
  </si>
  <si>
    <t>103703749</t>
  </si>
  <si>
    <t>Staff_cols:Site_code, Staff_row:Staff_row155</t>
  </si>
  <si>
    <t>103703750</t>
  </si>
  <si>
    <t>Staff_cols:Site_code, Staff_row:Staff_row156</t>
  </si>
  <si>
    <t>103703751</t>
  </si>
  <si>
    <t>Staff_cols:Site_code, Staff_row:Staff_row157</t>
  </si>
  <si>
    <t>103703752</t>
  </si>
  <si>
    <t>Staff_cols:Site_code, Staff_row:Staff_row158</t>
  </si>
  <si>
    <t>103703753</t>
  </si>
  <si>
    <t>Staff_cols:Site_code, Staff_row:Staff_row159</t>
  </si>
  <si>
    <t>103703754</t>
  </si>
  <si>
    <t>Staff_cols:Site_code, Staff_row:Staff_row16</t>
  </si>
  <si>
    <t>103703755</t>
  </si>
  <si>
    <t>Staff_cols:Site_code, Staff_row:Staff_row160</t>
  </si>
  <si>
    <t>103703756</t>
  </si>
  <si>
    <t>Staff_cols:Site_code, Staff_row:Staff_row161</t>
  </si>
  <si>
    <t>103703757</t>
  </si>
  <si>
    <t>Staff_cols:Site_code, Staff_row:Staff_row162</t>
  </si>
  <si>
    <t>103703758</t>
  </si>
  <si>
    <t>Staff_cols:Site_code, Staff_row:Staff_row163</t>
  </si>
  <si>
    <t>103703759</t>
  </si>
  <si>
    <t>Staff_cols:Site_code, Staff_row:Staff_row164</t>
  </si>
  <si>
    <t>103703760</t>
  </si>
  <si>
    <t>Staff_cols:Site_code, Staff_row:Staff_row165</t>
  </si>
  <si>
    <t>103703761</t>
  </si>
  <si>
    <t>Staff_cols:Site_code, Staff_row:Staff_row166</t>
  </si>
  <si>
    <t>103703762</t>
  </si>
  <si>
    <t>Staff_cols:Site_code, Staff_row:Staff_row167</t>
  </si>
  <si>
    <t>103703763</t>
  </si>
  <si>
    <t>Grove Lane Surgery - RGR62</t>
  </si>
  <si>
    <t>Grove Lane Surgery</t>
  </si>
  <si>
    <t>RGR99</t>
  </si>
  <si>
    <t>Thingoe House - RGR99</t>
  </si>
  <si>
    <t>Thingoe House</t>
  </si>
  <si>
    <t>RGR50</t>
  </si>
  <si>
    <t>West Suffolk Hospital - RGR50</t>
  </si>
  <si>
    <t>West Suffolk Hospital</t>
  </si>
  <si>
    <t>RGT01</t>
  </si>
  <si>
    <t>Addenbrooke's Hospital - RGT01</t>
  </si>
  <si>
    <t>North Cumbria University Hospitals NHS Trust</t>
  </si>
  <si>
    <t>North Middlesex University Hospital NHS Trust</t>
  </si>
  <si>
    <t>North Tees And Hartlepool NHS Foundation Trust</t>
  </si>
  <si>
    <t>North West London Hospitals NHS Trust</t>
  </si>
  <si>
    <t>Northampton General Hospital NHS Trust</t>
  </si>
  <si>
    <t>Northern Devon Healthcare NHS Trust</t>
  </si>
  <si>
    <t>Northern Lincolnshire And Goole Hospitals NHS Foundation Trust</t>
  </si>
  <si>
    <t>Nottingham University Hospitals NHS Trust</t>
  </si>
  <si>
    <t>Oxford University Hospitals NHS Trust</t>
  </si>
  <si>
    <t>Papworth Hospital NHS Foundation Trust</t>
  </si>
  <si>
    <t>Pennine Acute Hospitals NHS Trust</t>
  </si>
  <si>
    <t>Peterborough And Stamford Hospitals NHS Foundation Trust</t>
  </si>
  <si>
    <t>Plymouth Hospitals NHS Trust</t>
  </si>
  <si>
    <t>Poole Hospital NHS Foundation Trust</t>
  </si>
  <si>
    <t>Portsmouth Hospitals NHS Trust</t>
  </si>
  <si>
    <t>Queen Victoria Hospital NHS Foundation Trust</t>
  </si>
  <si>
    <t>Royal Berkshire NHS Foundation Trust</t>
  </si>
  <si>
    <t>Royal Brompton And Harefield NHS Foundation Trust</t>
  </si>
  <si>
    <t>Royal Cornwall Hospitals NHS Trust</t>
  </si>
  <si>
    <t>Royal Devon And Exeter NHS Foundation Trust</t>
  </si>
  <si>
    <t>Royal Free London NHS Foundation Trust</t>
  </si>
  <si>
    <t>Royal Liverpool And Broadgreen University Hospitals NHS Trust</t>
  </si>
  <si>
    <t>Royal National Hospital For Rheumatic Diseases NHS Foundation Trust</t>
  </si>
  <si>
    <t>Royal National Orthopaedic Hospital NHS Trust</t>
  </si>
  <si>
    <t>Royal Surrey County Hospital NHS Foundation Trust</t>
  </si>
  <si>
    <t>Royal United Hospital Bath NHS Trust</t>
  </si>
  <si>
    <t>Salford Royal NHS Foundation Trust</t>
  </si>
  <si>
    <t>Salisbury NHS Foundation Trust</t>
  </si>
  <si>
    <t>Sandwell And West Birmingham Hospitals NHS Trust</t>
  </si>
  <si>
    <t>Sheffield Children's NHS Foundation Trust</t>
  </si>
  <si>
    <t>Sheffield Teaching Hospitals NHS Foundation Trust</t>
  </si>
  <si>
    <t>Sherwood Forest Hospitals NHS Foundation Trust</t>
  </si>
  <si>
    <t>Shrewsbury And Telford Hospital NHS Trust</t>
  </si>
  <si>
    <t>South Devon Healthcare NHS Foundation Trust</t>
  </si>
  <si>
    <t>South London Healthcare NHS Trust</t>
  </si>
  <si>
    <t>RA773</t>
  </si>
  <si>
    <t>South Bristol Community Hospital</t>
  </si>
  <si>
    <t>South Bristol Community Hospital - RA773</t>
  </si>
  <si>
    <t>Royal Lancaster Infirmary - RTX02</t>
  </si>
  <si>
    <t>RTXBW</t>
  </si>
  <si>
    <t>Westmorland General Hospital - RTXBW</t>
  </si>
  <si>
    <t>RV831</t>
  </si>
  <si>
    <t>Central Middlesex Hospital - RV831</t>
  </si>
  <si>
    <t>RV8E2</t>
  </si>
  <si>
    <t>Edgware Community Hospital - RV8E2</t>
  </si>
  <si>
    <t>RV820</t>
  </si>
  <si>
    <t>Northwick Park Hospital - RV820</t>
  </si>
  <si>
    <t>RV8M2</t>
  </si>
  <si>
    <t>St Mark's Hospital - RV8M2</t>
  </si>
  <si>
    <t>RV837</t>
  </si>
  <si>
    <t>Willesden Hospital - RV837</t>
  </si>
  <si>
    <t>Willesden Hospital</t>
  </si>
  <si>
    <t>RVJJ7</t>
  </si>
  <si>
    <t>Bath Mineral Hospital - RVJJ7</t>
  </si>
  <si>
    <t>Bath Mineral Hospital</t>
  </si>
  <si>
    <t>RVJK2</t>
  </si>
  <si>
    <t>Bristol Children's Hospital - RVJK2</t>
  </si>
  <si>
    <t>Bristol Children's Hospital</t>
  </si>
  <si>
    <t>RVJK1</t>
  </si>
  <si>
    <t>Heavitree Hospital</t>
  </si>
  <si>
    <t>RH880</t>
  </si>
  <si>
    <t>North Devon District Hospital - RH880</t>
  </si>
  <si>
    <t>RH801</t>
  </si>
  <si>
    <t>Royal Devon and Exeter Hospital (Wonford) - RH801</t>
  </si>
  <si>
    <t>Royal Devon and Exeter Hospital (Wonford)</t>
  </si>
  <si>
    <t>RH809</t>
  </si>
  <si>
    <t>Scott Hospital - RH809</t>
  </si>
  <si>
    <t>Scott Hospital</t>
  </si>
  <si>
    <t>RH853</t>
  </si>
  <si>
    <t>Tiverton and District Hospital - RH853</t>
  </si>
  <si>
    <t>RH878</t>
  </si>
  <si>
    <t>Torbay District General Hospital - RH878</t>
  </si>
  <si>
    <t>Torbay District General Hospital</t>
  </si>
  <si>
    <t>RH859</t>
  </si>
  <si>
    <t>Victoria Hospital (Sidmouth) - RH859</t>
  </si>
  <si>
    <t>Victoria Hospital (Sidmouth)</t>
  </si>
  <si>
    <t>RHM04</t>
  </si>
  <si>
    <t>Cannock Chase Hospital - RJD13</t>
  </si>
  <si>
    <t>Cannock Chase Hospital</t>
  </si>
  <si>
    <t>RJD01</t>
  </si>
  <si>
    <t>Stafford Hospital - RJD01</t>
  </si>
  <si>
    <t>Stafford Hospital</t>
  </si>
  <si>
    <t>RJE02</t>
  </si>
  <si>
    <t>Mansfield Community Hospital - RK5BL</t>
  </si>
  <si>
    <t>RK5HP</t>
  </si>
  <si>
    <t>Newark Hospital - RK5HP</t>
  </si>
  <si>
    <t>Newark Hospital</t>
  </si>
  <si>
    <t>RK950</t>
  </si>
  <si>
    <t>Derriford Hospital - RK950</t>
  </si>
  <si>
    <t>Derriford Hospital</t>
  </si>
  <si>
    <t>RK901</t>
  </si>
  <si>
    <t>Mount Gould Hospital - RK901</t>
  </si>
  <si>
    <t>RK953</t>
  </si>
  <si>
    <t>Royal Eye Infirmary - RK953</t>
  </si>
  <si>
    <t>Royal Eye Infirmary</t>
  </si>
  <si>
    <t>RK925</t>
  </si>
  <si>
    <t>Scott Hospital - RK925</t>
  </si>
  <si>
    <t>RK904</t>
  </si>
  <si>
    <t>Totnes Community Hospital - RK904</t>
  </si>
  <si>
    <t>Totnes Community Hospital</t>
  </si>
  <si>
    <t>RKB02</t>
  </si>
  <si>
    <t>Coventry and Warwickshire Hospital - RKB02</t>
  </si>
  <si>
    <t>Coventry and Warwickshire Hospital</t>
  </si>
  <si>
    <t>RKB03</t>
  </si>
  <si>
    <t>Hospital Of St Cross - RKB03</t>
  </si>
  <si>
    <t>Hospital Of St Cross</t>
  </si>
  <si>
    <t>RKB01</t>
  </si>
  <si>
    <t>University Hospital (Coventry) - RKB01</t>
  </si>
  <si>
    <t>University Hospital (Coventry)</t>
  </si>
  <si>
    <t>RKB04</t>
  </si>
  <si>
    <t>Warwick Hospital - RKB04</t>
  </si>
  <si>
    <t>RKEQ4</t>
  </si>
  <si>
    <t>The Whittington Hospital - RKEQ4</t>
  </si>
  <si>
    <t>The Whittington Hospital</t>
  </si>
  <si>
    <t>RL131</t>
  </si>
  <si>
    <t>Robert Jones and Agnes Hunt Orthopaedic Hospital - RL131</t>
  </si>
  <si>
    <t>RL404</t>
  </si>
  <si>
    <t>Blakenall Village Centre - RL404</t>
  </si>
  <si>
    <t>Blakenall Village Centre</t>
  </si>
  <si>
    <t>RL405</t>
  </si>
  <si>
    <t>Holly Hall Clinic - RL405</t>
  </si>
  <si>
    <t>Holly Hall Clinic</t>
  </si>
  <si>
    <t>RL403</t>
  </si>
  <si>
    <t>New Cross Hospital - RL403</t>
  </si>
  <si>
    <t>RXL09</t>
  </si>
  <si>
    <t>Rossall Hospital Rehabilitation Unit</t>
  </si>
  <si>
    <t>Rossall Hospital Rehabilitation Unit - RXL09</t>
  </si>
  <si>
    <t>RHU04</t>
  </si>
  <si>
    <t>Petersfield Community Hospital - RHU04</t>
  </si>
  <si>
    <t>Petersfield Community Hospital</t>
  </si>
  <si>
    <t>RHU03</t>
  </si>
  <si>
    <t>Queen Alexandra Hospital - RHU03</t>
  </si>
  <si>
    <t>Queen Alexandra Hospital</t>
  </si>
  <si>
    <t>RHU59</t>
  </si>
  <si>
    <t>Royal Hospital Haslar - RHU59</t>
  </si>
  <si>
    <t>RHU26</t>
  </si>
  <si>
    <t>Salisbury District Hospital - RHU26</t>
  </si>
  <si>
    <t>RHU02</t>
  </si>
  <si>
    <t>St Mary's Hospital - RHU02</t>
  </si>
  <si>
    <t>RHU28</t>
  </si>
  <si>
    <t>St Mary's Hospital - RHU28</t>
  </si>
  <si>
    <t>RHW15</t>
  </si>
  <si>
    <t>Addington School - RHW15</t>
  </si>
  <si>
    <t>Addington School</t>
  </si>
  <si>
    <t>NVC</t>
  </si>
  <si>
    <t xml:space="preserve">Ramsay Healthcare UK Operations Limited </t>
  </si>
  <si>
    <t>Buckland Hospital</t>
  </si>
  <si>
    <t>Maidstone District General Hospital</t>
  </si>
  <si>
    <t>Goscote Hospital</t>
  </si>
  <si>
    <t>Teddington Memorial Hospital</t>
  </si>
  <si>
    <t>Kingston Hospital</t>
  </si>
  <si>
    <t>Mayday Hospital</t>
  </si>
  <si>
    <t>Nelson Hospital</t>
  </si>
  <si>
    <t>St Georges Hospital</t>
  </si>
  <si>
    <t>St Helier Hospital</t>
  </si>
  <si>
    <t>Sutton Hospital</t>
  </si>
  <si>
    <t>Clevedon Hospital</t>
  </si>
  <si>
    <t>Buxton Hospital</t>
  </si>
  <si>
    <t>Walton Hospital</t>
  </si>
  <si>
    <t>Whitworth Hospital</t>
  </si>
  <si>
    <t>Ashfield Community Hospital</t>
  </si>
  <si>
    <t>City Hospital</t>
  </si>
  <si>
    <t>Mansfield Community Hospital</t>
  </si>
  <si>
    <t>Brampton War Memorial Hospital</t>
  </si>
  <si>
    <t>Furness General Hospital</t>
  </si>
  <si>
    <t>Millom Hospital</t>
  </si>
  <si>
    <t>Penrith Hospital</t>
  </si>
  <si>
    <t>Queen Victoria Hospital</t>
  </si>
  <si>
    <t>Royal Lancaster Infirmary</t>
  </si>
  <si>
    <t>West Cumberland Hospital</t>
  </si>
  <si>
    <t>Westmorland General Hospital</t>
  </si>
  <si>
    <t>Wigton Hospital</t>
  </si>
  <si>
    <t>Workington Community Hospital</t>
  </si>
  <si>
    <t>Burnley General Hospital</t>
  </si>
  <si>
    <t>Pendle Community Hospital</t>
  </si>
  <si>
    <t>Rossendale Hospital</t>
  </si>
  <si>
    <t>Royal Blackburn Hospital</t>
  </si>
  <si>
    <t>REM21</t>
  </si>
  <si>
    <t>University Hospital Aintree - REM21</t>
  </si>
  <si>
    <t>University Hospital Aintree</t>
  </si>
  <si>
    <t>RBN03</t>
  </si>
  <si>
    <t>Newton Community Hospital - RBN03</t>
  </si>
  <si>
    <t>Newton Community Hospital</t>
  </si>
  <si>
    <t>Ellesmere Port Hospital</t>
  </si>
  <si>
    <t>Birch Hill Hospital</t>
  </si>
  <si>
    <t>Bootham Park Hospital</t>
  </si>
  <si>
    <t>Castleberg Hospital</t>
  </si>
  <si>
    <t>Malton Community Hospital</t>
  </si>
  <si>
    <t>Ripon and District Community Hospital</t>
  </si>
  <si>
    <t>Skipton General Hospital</t>
  </si>
  <si>
    <t>Whitby Community Hospital</t>
  </si>
  <si>
    <t>Airedale General Hospital</t>
  </si>
  <si>
    <t>Dorking General Hospital</t>
  </si>
  <si>
    <t>Leatherhead Hospital</t>
  </si>
  <si>
    <t>Royal Surrey County Hospital</t>
  </si>
  <si>
    <t>Runnymede Hospital</t>
  </si>
  <si>
    <t>Crawley Hospital</t>
  </si>
  <si>
    <t>Eastbourne District General Hospital</t>
  </si>
  <si>
    <t>Horsham Hospital</t>
  </si>
  <si>
    <t>Princess Royal Hospital</t>
  </si>
  <si>
    <t>Southlands Hospital</t>
  </si>
  <si>
    <t>Worthing Hospital</t>
  </si>
  <si>
    <t>Lewes Victoria Hospital</t>
  </si>
  <si>
    <t>Benenden Hospital</t>
  </si>
  <si>
    <t>Edenbridge War Memorial Hospital</t>
  </si>
  <si>
    <t>Gravesham Community Hospital</t>
  </si>
  <si>
    <t>Kent and Sussex Hospital</t>
  </si>
  <si>
    <t>RWY02</t>
  </si>
  <si>
    <t>Calderdale Royal Hospital - RWY02</t>
  </si>
  <si>
    <t>Calderdale Royal Hospital</t>
  </si>
  <si>
    <t>RWY01</t>
  </si>
  <si>
    <t>Huddersfield Royal Infirmary - RWY01</t>
  </si>
  <si>
    <t>Huddersfield Royal Infirmary</t>
  </si>
  <si>
    <t>RX1BC</t>
  </si>
  <si>
    <t>Kings Mill Hospital Site - RX1BC</t>
  </si>
  <si>
    <t>Kings Mill Hospital Site</t>
  </si>
  <si>
    <t>RX1CC</t>
  </si>
  <si>
    <t>Nottingham University Hospitals NHS Trust - City Campus - RX1CC</t>
  </si>
  <si>
    <t>Nottingham University Hospitals NHS Trust - City Campus</t>
  </si>
  <si>
    <t>RX1RA</t>
  </si>
  <si>
    <t>Nottingham University Hospitals NHS Trust - Queen's Medical Centre Campus - RX1RA</t>
  </si>
  <si>
    <t>Nottingham University Hospitals NHS Trust - Queen's Medical Centre Campus</t>
  </si>
  <si>
    <t>Conquest Hospital</t>
  </si>
  <si>
    <t>Crowborough Birthing Centre</t>
  </si>
  <si>
    <t>Royal Sussex County Hospital</t>
  </si>
  <si>
    <t>RXC03</t>
  </si>
  <si>
    <t>Bexhill Hospital - RXC03</t>
  </si>
  <si>
    <t>Bexhill Hospital</t>
  </si>
  <si>
    <t>RXC01</t>
  </si>
  <si>
    <t>Staff_cols:Spec1, Staff_row:Staff_row186</t>
  </si>
  <si>
    <t>103704184</t>
  </si>
  <si>
    <t>Staff_cols:Spec1, Staff_row:Staff_row187</t>
  </si>
  <si>
    <t>103704185</t>
  </si>
  <si>
    <t>Staff_cols:Spec1, Staff_row:Staff_row188</t>
  </si>
  <si>
    <t>103704186</t>
  </si>
  <si>
    <t>Staff_cols:Spec1, Staff_row:Staff_row189</t>
  </si>
  <si>
    <t>103704187</t>
  </si>
  <si>
    <t>Staff_cols:Spec1, Staff_row:Staff_row19</t>
  </si>
  <si>
    <t>103704188</t>
  </si>
  <si>
    <t>Staff_cols:Spec1, Staff_row:Staff_row190</t>
  </si>
  <si>
    <t>103704189</t>
  </si>
  <si>
    <t>Staff_cols:Spec1, Staff_row:Staff_row191</t>
  </si>
  <si>
    <t>103704190</t>
  </si>
  <si>
    <t>Staff_cols:Spec1, Staff_row:Staff_row192</t>
  </si>
  <si>
    <t>103704191</t>
  </si>
  <si>
    <t>Staff_cols:Spec1, Staff_row:Staff_row193</t>
  </si>
  <si>
    <t>103704192</t>
  </si>
  <si>
    <t>Staff_cols:Spec1, Staff_row:Staff_row194</t>
  </si>
  <si>
    <t>103704193</t>
  </si>
  <si>
    <t>Staff_cols:Spec1, Staff_row:Staff_row195</t>
  </si>
  <si>
    <t>103704194</t>
  </si>
  <si>
    <t>Staff_cols:Spec1, Staff_row:Staff_row196</t>
  </si>
  <si>
    <t>103704195</t>
  </si>
  <si>
    <t>Staff_cols:Spec1, Staff_row:Staff_row197</t>
  </si>
  <si>
    <t>103704196</t>
  </si>
  <si>
    <t>Staff_cols:Spec1, Staff_row:Staff_row198</t>
  </si>
  <si>
    <t>103704197</t>
  </si>
  <si>
    <t>Staff_cols:Spec1, Staff_row:Staff_row199</t>
  </si>
  <si>
    <t>103704198</t>
  </si>
  <si>
    <t>Staff_cols:Spec1, Staff_row:Staff_row2</t>
  </si>
  <si>
    <t>103704199</t>
  </si>
  <si>
    <t>Staff_cols:Spec1, Staff_row:Staff_row20</t>
  </si>
  <si>
    <t>103704200</t>
  </si>
  <si>
    <t>Staff_cols:Spec1, Staff_row:Staff_row200</t>
  </si>
  <si>
    <t>103704201</t>
  </si>
  <si>
    <t>Staff_cols:Spec1, Staff_row:Staff_row21</t>
  </si>
  <si>
    <t>103704202</t>
  </si>
  <si>
    <t>Staff_cols:Spec1, Staff_row:Staff_row22</t>
  </si>
  <si>
    <t>103704203</t>
  </si>
  <si>
    <t>Staff_cols:Spec1, Staff_row:Staff_row23</t>
  </si>
  <si>
    <t>103704204</t>
  </si>
  <si>
    <t>Staff_cols:Spec1, Staff_row:Staff_row24</t>
  </si>
  <si>
    <t>103704205</t>
  </si>
  <si>
    <t>Staff_cols:Spec1, Staff_row:Staff_row25</t>
  </si>
  <si>
    <t>103704206</t>
  </si>
  <si>
    <t>Staff_cols:Spec1, Staff_row:Staff_row26</t>
  </si>
  <si>
    <t>103704207</t>
  </si>
  <si>
    <t>Staff_cols:Spec1, Staff_row:Staff_row27</t>
  </si>
  <si>
    <t>103704208</t>
  </si>
  <si>
    <t>Staff_cols:Spec1, Staff_row:Staff_row28</t>
  </si>
  <si>
    <t>103704209</t>
  </si>
  <si>
    <t>Staff_cols:Spec1, Staff_row:Staff_row29</t>
  </si>
  <si>
    <t>103703814</t>
  </si>
  <si>
    <t>Staff_cols:Site_code, Staff_row:Staff_row33</t>
  </si>
  <si>
    <t>103703815</t>
  </si>
  <si>
    <t>Staff_cols:Site_code, Staff_row:Staff_row34</t>
  </si>
  <si>
    <t>103703816</t>
  </si>
  <si>
    <t>Staff_cols:Site_code, Staff_row:Staff_row35</t>
  </si>
  <si>
    <t>103703817</t>
  </si>
  <si>
    <t>Staff_cols:Site_code, Staff_row:Staff_row36</t>
  </si>
  <si>
    <t>103703818</t>
  </si>
  <si>
    <t>Staff_cols:Site_code, Staff_row:Staff_row37</t>
  </si>
  <si>
    <t>103703819</t>
  </si>
  <si>
    <t>Staff_cols:Site_code, Staff_row:Staff_row38</t>
  </si>
  <si>
    <t>103703820</t>
  </si>
  <si>
    <t>Staff_cols:Site_code, Staff_row:Staff_row39</t>
  </si>
  <si>
    <t>103703821</t>
  </si>
  <si>
    <t>Staff_cols:Site_code, Staff_row:Staff_row4</t>
  </si>
  <si>
    <t>103703822</t>
  </si>
  <si>
    <t>Staff_cols:Site_code, Staff_row:Staff_row40</t>
  </si>
  <si>
    <t>103703823</t>
  </si>
  <si>
    <t>Staff_cols:Site_code, Staff_row:Staff_row41</t>
  </si>
  <si>
    <t>103703824</t>
  </si>
  <si>
    <t>Staff_cols:Site_code, Staff_row:Staff_row42</t>
  </si>
  <si>
    <t>103703825</t>
  </si>
  <si>
    <t>Staff_cols:Site_code, Staff_row:Staff_row43</t>
  </si>
  <si>
    <t>103703826</t>
  </si>
  <si>
    <t>Staff_cols:Site_code, Staff_row:Staff_row44</t>
  </si>
  <si>
    <t>103704210</t>
  </si>
  <si>
    <t>Staff_cols:Spec1, Staff_row:Staff_row3</t>
  </si>
  <si>
    <t>103704211</t>
  </si>
  <si>
    <t>Staff_cols:Spec1, Staff_row:Staff_row30</t>
  </si>
  <si>
    <t>103704212</t>
  </si>
  <si>
    <t>Staff_cols:Spec1, Staff_row:Staff_row31</t>
  </si>
  <si>
    <t>103704213</t>
  </si>
  <si>
    <t>Staff_cols:Spec1, Staff_row:Staff_row32</t>
  </si>
  <si>
    <t>103704214</t>
  </si>
  <si>
    <t>Staff_cols:Spec1, Staff_row:Staff_row33</t>
  </si>
  <si>
    <t>103704215</t>
  </si>
  <si>
    <t>Staff_cols:Spec1, Staff_row:Staff_row34</t>
  </si>
  <si>
    <t>103704216</t>
  </si>
  <si>
    <t>Staff_cols:Spec1, Staff_row:Staff_row35</t>
  </si>
  <si>
    <t>103704217</t>
  </si>
  <si>
    <t>Staff_cols:Spec1, Staff_row:Staff_row36</t>
  </si>
  <si>
    <t>103704218</t>
  </si>
  <si>
    <t>Staff_cols:Spec1, Staff_row:Staff_row37</t>
  </si>
  <si>
    <t>103704219</t>
  </si>
  <si>
    <t>Staff_cols:Spec1, Staff_row:Staff_row38</t>
  </si>
  <si>
    <t>103704220</t>
  </si>
  <si>
    <t>Staff_cols:Spec1, Staff_row:Staff_row39</t>
  </si>
  <si>
    <t>103704221</t>
  </si>
  <si>
    <t>Staff_cols:Spec1, Staff_row:Staff_row4</t>
  </si>
  <si>
    <t>103704222</t>
  </si>
  <si>
    <t>Staff_cols:Spec1, Staff_row:Staff_row40</t>
  </si>
  <si>
    <t>103704223</t>
  </si>
  <si>
    <t>Staff_cols:Spec1, Staff_row:Staff_row41</t>
  </si>
  <si>
    <t>103704224</t>
  </si>
  <si>
    <t>Staff_cols:Spec1, Staff_row:Staff_row42</t>
  </si>
  <si>
    <t>103704225</t>
  </si>
  <si>
    <t>Staff_cols:Spec1, Staff_row:Staff_row43</t>
  </si>
  <si>
    <t>103704226</t>
  </si>
  <si>
    <t>Staff_cols:Spec1, Staff_row:Staff_row44</t>
  </si>
  <si>
    <t>103704227</t>
  </si>
  <si>
    <t>Staff_cols:Spec1, Staff_row:Staff_row45</t>
  </si>
  <si>
    <t>103704228</t>
  </si>
  <si>
    <t>Staff_cols:Spec1, Staff_row:Staff_row46</t>
  </si>
  <si>
    <t>103704229</t>
  </si>
  <si>
    <t>Staff_cols:Spec1, Staff_row:Staff_row47</t>
  </si>
  <si>
    <t>103704230</t>
  </si>
  <si>
    <t>Staff_cols:Spec1, Staff_row:Staff_row48</t>
  </si>
  <si>
    <t>103704231</t>
  </si>
  <si>
    <t>Staff_cols:Spec1, Staff_row:Staff_row49</t>
  </si>
  <si>
    <t>103704232</t>
  </si>
  <si>
    <t>Staff_cols:Spec1, Staff_row:Staff_row5</t>
  </si>
  <si>
    <t>103704233</t>
  </si>
  <si>
    <t>Staff_cols:Spec1, Staff_row:Staff_row50</t>
  </si>
  <si>
    <t>103704234</t>
  </si>
  <si>
    <t>Staff_cols:Spec1, Staff_row:Staff_row51</t>
  </si>
  <si>
    <t>103704235</t>
  </si>
  <si>
    <t>Staff_cols:Spec1, Staff_row:Staff_row52</t>
  </si>
  <si>
    <t>103704236</t>
  </si>
  <si>
    <t>Staff_cols:Night_care_act, Staff_row:Staff_row190</t>
  </si>
  <si>
    <t>103705590</t>
  </si>
  <si>
    <t>Staff_cols:Night_care_act, Staff_row:Staff_row191</t>
  </si>
  <si>
    <t>103705591</t>
  </si>
  <si>
    <t>Staff_cols:Night_care_act, Staff_row:Staff_row192</t>
  </si>
  <si>
    <t>103705592</t>
  </si>
  <si>
    <t>Staff_cols:Night_care_act, Staff_row:Staff_row193</t>
  </si>
  <si>
    <t>103705593</t>
  </si>
  <si>
    <t>Staff_cols:Night_care_act, Staff_row:Staff_row194</t>
  </si>
  <si>
    <t>103705594</t>
  </si>
  <si>
    <t>Staff_cols:Night_care_act, Staff_row:Staff_row195</t>
  </si>
  <si>
    <t>103705817</t>
  </si>
  <si>
    <t>Staff_cols:Night_care_plan, Staff_row:Staff_row35</t>
  </si>
  <si>
    <t>103705818</t>
  </si>
  <si>
    <t>Staff_cols:Night_care_plan, Staff_row:Staff_row36</t>
  </si>
  <si>
    <t>103705819</t>
  </si>
  <si>
    <t>Staff_cols:Night_care_plan, Staff_row:Staff_row37</t>
  </si>
  <si>
    <t>103705820</t>
  </si>
  <si>
    <t>Staff_cols:Night_care_plan, Staff_row:Staff_row38</t>
  </si>
  <si>
    <t>103705821</t>
  </si>
  <si>
    <t>Staff_cols:Night_care_plan, Staff_row:Staff_row39</t>
  </si>
  <si>
    <t>103705822</t>
  </si>
  <si>
    <t>Staff_cols:Night_care_plan, Staff_row:Staff_row4</t>
  </si>
  <si>
    <t>103705823</t>
  </si>
  <si>
    <t>Staff_cols:Night_care_plan, Staff_row:Staff_row40</t>
  </si>
  <si>
    <t>103705824</t>
  </si>
  <si>
    <t>Staff_cols:Night_care_plan, Staff_row:Staff_row41</t>
  </si>
  <si>
    <t>103705825</t>
  </si>
  <si>
    <t>Staff_cols:Night_care_plan, Staff_row:Staff_row42</t>
  </si>
  <si>
    <t>103705826</t>
  </si>
  <si>
    <t>Staff_cols:Night_care_plan, Staff_row:Staff_row43</t>
  </si>
  <si>
    <t>103705827</t>
  </si>
  <si>
    <t>Staff_cols:Night_care_plan, Staff_row:Staff_row44</t>
  </si>
  <si>
    <t>103705828</t>
  </si>
  <si>
    <t>Staff_cols:Night_care_plan, Staff_row:Staff_row45</t>
  </si>
  <si>
    <t>103705829</t>
  </si>
  <si>
    <t>Staff_cols:Night_care_plan, Staff_row:Staff_row46</t>
  </si>
  <si>
    <t>103706012</t>
  </si>
  <si>
    <t>Staff_cols:Night_nurse_act, Staff_row:Staff_row30</t>
  </si>
  <si>
    <t>103706013</t>
  </si>
  <si>
    <t>Staff_cols:Night_nurse_act, Staff_row:Staff_row31</t>
  </si>
  <si>
    <t>103706014</t>
  </si>
  <si>
    <t>Staff_cols:Night_nurse_act, Staff_row:Staff_row32</t>
  </si>
  <si>
    <t>103706015</t>
  </si>
  <si>
    <t>Staff_cols:Night_nurse_act, Staff_row:Staff_row33</t>
  </si>
  <si>
    <t>103706016</t>
  </si>
  <si>
    <t>Staff_cols:Night_nurse_act, Staff_row:Staff_row34</t>
  </si>
  <si>
    <t>103706017</t>
  </si>
  <si>
    <t>Staff_cols:Night_nurse_act, Staff_row:Staff_row35</t>
  </si>
  <si>
    <t>103706018</t>
  </si>
  <si>
    <t>Staff_cols:Night_nurse_act, Staff_row:Staff_row36</t>
  </si>
  <si>
    <t>103706019</t>
  </si>
  <si>
    <t>Staff_cols:Night_nurse_act, Staff_row:Staff_row37</t>
  </si>
  <si>
    <t>103706020</t>
  </si>
  <si>
    <t>Staff_cols:Night_nurse_act, Staff_row:Staff_row38</t>
  </si>
  <si>
    <t>103706021</t>
  </si>
  <si>
    <t>Staff_cols:Night_nurse_act, Staff_row:Staff_row39</t>
  </si>
  <si>
    <t>103706022</t>
  </si>
  <si>
    <t>Staff_cols:Night_nurse_act, Staff_row:Staff_row4</t>
  </si>
  <si>
    <t>103706023</t>
  </si>
  <si>
    <t>Staff_cols:Night_nurse_act, Staff_row:Staff_row40</t>
  </si>
  <si>
    <t>103706024</t>
  </si>
  <si>
    <t>Staff_cols:Night_nurse_act, Staff_row:Staff_row41</t>
  </si>
  <si>
    <t>103706025</t>
  </si>
  <si>
    <t>Staff_cols:Night_nurse_act, Staff_row:Staff_row42</t>
  </si>
  <si>
    <t>103706026</t>
  </si>
  <si>
    <t>Staff_cols:Night_nurse_act, Staff_row:Staff_row43</t>
  </si>
  <si>
    <t>103706027</t>
  </si>
  <si>
    <t>Staff_cols:Night_nurse_act, Staff_row:Staff_row44</t>
  </si>
  <si>
    <t>103706028</t>
  </si>
  <si>
    <t>Staff_cols:Night_nurse_act, Staff_row:Staff_row45</t>
  </si>
  <si>
    <t>103706029</t>
  </si>
  <si>
    <t>Staff_cols:Night_nurse_act, Staff_row:Staff_row46</t>
  </si>
  <si>
    <t>103706030</t>
  </si>
  <si>
    <t>Staff_cols:Night_nurse_act, Staff_row:Staff_row47</t>
  </si>
  <si>
    <t>103706031</t>
  </si>
  <si>
    <t>Staff_cols:Night_nurse_act, Staff_row:Staff_row48</t>
  </si>
  <si>
    <t>103706032</t>
  </si>
  <si>
    <t>Staff_cols:Night_nurse_act, Staff_row:Staff_row49</t>
  </si>
  <si>
    <t>103706033</t>
  </si>
  <si>
    <t>Staff_cols:Night_nurse_act, Staff_row:Staff_row5</t>
  </si>
  <si>
    <t>103705028</t>
  </si>
  <si>
    <t>Staff_cols:Day_care_plan, Staff_row:Staff_row45</t>
  </si>
  <si>
    <t>103706185</t>
  </si>
  <si>
    <t>Staff_cols:Night_nurse_plan, Staff_row:Staff_row187</t>
  </si>
  <si>
    <t>103706186</t>
  </si>
  <si>
    <t>Staff_cols:Night_nurse_plan, Staff_row:Staff_row188</t>
  </si>
  <si>
    <t>103706187</t>
  </si>
  <si>
    <t>Staff_cols:Night_nurse_plan, Staff_row:Staff_row189</t>
  </si>
  <si>
    <t>103706188</t>
  </si>
  <si>
    <t>Staff_cols:Night_nurse_plan, Staff_row:Staff_row19</t>
  </si>
  <si>
    <t>103706189</t>
  </si>
  <si>
    <t>Staff_cols:Night_nurse_plan, Staff_row:Staff_row190</t>
  </si>
  <si>
    <t>103706190</t>
  </si>
  <si>
    <t>Staff_cols:Night_nurse_plan, Staff_row:Staff_row191</t>
  </si>
  <si>
    <t>103706191</t>
  </si>
  <si>
    <t>Staff_cols:Spec1, Staff_row:Staff_row99</t>
  </si>
  <si>
    <t>103704287</t>
  </si>
  <si>
    <t>Staff_cols:Spec2, Staff_row:Staff_row1</t>
  </si>
  <si>
    <t>103704288</t>
  </si>
  <si>
    <t>Staff_cols:Spec2, Staff_row:Staff_row10</t>
  </si>
  <si>
    <t>103704289</t>
  </si>
  <si>
    <t>Staff_cols:Spec2, Staff_row:Staff_row100</t>
  </si>
  <si>
    <t>103704290</t>
  </si>
  <si>
    <t>Staff_cols:Spec2, Staff_row:Staff_row101</t>
  </si>
  <si>
    <t>103704291</t>
  </si>
  <si>
    <t>Staff_cols:Spec2, Staff_row:Staff_row102</t>
  </si>
  <si>
    <t>103704292</t>
  </si>
  <si>
    <t>Staff_cols:Spec2, Staff_row:Staff_row103</t>
  </si>
  <si>
    <t>103704293</t>
  </si>
  <si>
    <t>Staff_cols:Spec2, Staff_row:Staff_row104</t>
  </si>
  <si>
    <t>103704294</t>
  </si>
  <si>
    <t>Staff_cols:Spec2, Staff_row:Staff_row105</t>
  </si>
  <si>
    <t>103704295</t>
  </si>
  <si>
    <t>Staff_cols:Spec2, Staff_row:Staff_row106</t>
  </si>
  <si>
    <t>103704296</t>
  </si>
  <si>
    <t>Staff_cols:Spec2, Staff_row:Staff_row107</t>
  </si>
  <si>
    <t>103704297</t>
  </si>
  <si>
    <t>Staff_cols:Spec2, Staff_row:Staff_row108</t>
  </si>
  <si>
    <t>103704298</t>
  </si>
  <si>
    <t>Staff_cols:Spec2, Staff_row:Staff_row109</t>
  </si>
  <si>
    <t>103704299</t>
  </si>
  <si>
    <t>Staff_cols:Spec2, Staff_row:Staff_row11</t>
  </si>
  <si>
    <t>103704300</t>
  </si>
  <si>
    <t>Staff_cols:Spec2, Staff_row:Staff_row110</t>
  </si>
  <si>
    <t>103704301</t>
  </si>
  <si>
    <t>Staff_cols:Spec2, Staff_row:Staff_row111</t>
  </si>
  <si>
    <t>103704751</t>
  </si>
  <si>
    <t>Staff_cols:Day_care_act, Staff_row:Staff_row156</t>
  </si>
  <si>
    <t>103704752</t>
  </si>
  <si>
    <t>Staff_cols:Day_care_act, Staff_row:Staff_row157</t>
  </si>
  <si>
    <t>103704753</t>
  </si>
  <si>
    <t>Staff_cols:Day_care_act, Staff_row:Staff_row158</t>
  </si>
  <si>
    <t>103704754</t>
  </si>
  <si>
    <t>Staff_cols:Day_care_act, Staff_row:Staff_row159</t>
  </si>
  <si>
    <t>103704755</t>
  </si>
  <si>
    <t>Staff_cols:Day_care_act, Staff_row:Staff_row16</t>
  </si>
  <si>
    <t>103705701</t>
  </si>
  <si>
    <t>Staff_cols:Night_care_plan, Staff_row:Staff_row110</t>
  </si>
  <si>
    <t>103705702</t>
  </si>
  <si>
    <t>Staff_cols:Night_care_plan, Staff_row:Staff_row111</t>
  </si>
  <si>
    <t>103705703</t>
  </si>
  <si>
    <t>Staff_cols:Night_care_plan, Staff_row:Staff_row112</t>
  </si>
  <si>
    <t>103705704</t>
  </si>
  <si>
    <t>Staff_cols:Night_care_plan, Staff_row:Staff_row113</t>
  </si>
  <si>
    <t>103705705</t>
  </si>
  <si>
    <t>Staff_cols:Night_care_plan, Staff_row:Staff_row114</t>
  </si>
  <si>
    <t>103705706</t>
  </si>
  <si>
    <t>Staff_cols:Night_care_plan, Staff_row:Staff_row115</t>
  </si>
  <si>
    <t>103705707</t>
  </si>
  <si>
    <t>Staff_cols:Night_care_plan, Staff_row:Staff_row116</t>
  </si>
  <si>
    <t>103705708</t>
  </si>
  <si>
    <t>Staff_cols:Night_care_plan, Staff_row:Staff_row117</t>
  </si>
  <si>
    <t>103705709</t>
  </si>
  <si>
    <t>Staff_cols:Night_care_plan, Staff_row:Staff_row118</t>
  </si>
  <si>
    <t>103704928</t>
  </si>
  <si>
    <t>Staff_cols:Day_care_plan, Staff_row:Staff_row135</t>
  </si>
  <si>
    <t>103704929</t>
  </si>
  <si>
    <t>Staff_cols:Day_care_plan, Staff_row:Staff_row136</t>
  </si>
  <si>
    <t>103704930</t>
  </si>
  <si>
    <t>Staff_cols:Day_care_plan, Staff_row:Staff_row137</t>
  </si>
  <si>
    <t>103704931</t>
  </si>
  <si>
    <t>Staff_cols:Day_care_plan, Staff_row:Staff_row138</t>
  </si>
  <si>
    <t>103704932</t>
  </si>
  <si>
    <t>Staff_cols:Day_care_plan, Staff_row:Staff_row139</t>
  </si>
  <si>
    <t>103704933</t>
  </si>
  <si>
    <t>Staff_cols:Day_care_plan, Staff_row:Staff_row14</t>
  </si>
  <si>
    <t>103704934</t>
  </si>
  <si>
    <t>Staff_cols:Day_care_plan, Staff_row:Staff_row140</t>
  </si>
  <si>
    <t>103704935</t>
  </si>
  <si>
    <t>Staff_cols:Day_care_plan, Staff_row:Staff_row141</t>
  </si>
  <si>
    <t>103704936</t>
  </si>
  <si>
    <t>Staff_cols:Day_care_plan, Staff_row:Staff_row142</t>
  </si>
  <si>
    <t>103704937</t>
  </si>
  <si>
    <t>Staff_cols:Day_care_plan, Staff_row:Staff_row143</t>
  </si>
  <si>
    <t>103704938</t>
  </si>
  <si>
    <t>Staff_cols:Day_care_plan, Staff_row:Staff_row144</t>
  </si>
  <si>
    <t>103704939</t>
  </si>
  <si>
    <t>Staff_cols:Day_care_plan, Staff_row:Staff_row145</t>
  </si>
  <si>
    <t>103704940</t>
  </si>
  <si>
    <t>Staff_cols:Day_care_plan, Staff_row:Staff_row146</t>
  </si>
  <si>
    <t>103704941</t>
  </si>
  <si>
    <t>Staff_cols:Day_care_plan, Staff_row:Staff_row147</t>
  </si>
  <si>
    <t>103704942</t>
  </si>
  <si>
    <t>Staff_cols:Day_care_plan, Staff_row:Staff_row148</t>
  </si>
  <si>
    <t>103704943</t>
  </si>
  <si>
    <t>Staff_cols:Day_care_plan, Staff_row:Staff_row149</t>
  </si>
  <si>
    <t>103704944</t>
  </si>
  <si>
    <t>Staff_cols:Day_care_plan, Staff_row:Staff_row15</t>
  </si>
  <si>
    <t>103704945</t>
  </si>
  <si>
    <t>Staff_cols:Day_care_plan, Staff_row:Staff_row150</t>
  </si>
  <si>
    <t>103705113</t>
  </si>
  <si>
    <t>Staff_cols:Day_nurse_act, Staff_row:Staff_row121</t>
  </si>
  <si>
    <t>103705114</t>
  </si>
  <si>
    <t>Staff_cols:Day_nurse_act, Staff_row:Staff_row122</t>
  </si>
  <si>
    <t>103705115</t>
  </si>
  <si>
    <t>Staff_cols:Day_nurse_act, Staff_row:Staff_row123</t>
  </si>
  <si>
    <t>103705116</t>
  </si>
  <si>
    <t>Staff_cols:Day_nurse_act, Staff_row:Staff_row124</t>
  </si>
  <si>
    <t>103705117</t>
  </si>
  <si>
    <t>Staff_cols:Day_nurse_act, Staff_row:Staff_row125</t>
  </si>
  <si>
    <t>103705118</t>
  </si>
  <si>
    <t>Staff_cols:Day_nurse_act, Staff_row:Staff_row126</t>
  </si>
  <si>
    <t>103705119</t>
  </si>
  <si>
    <t>Staff_cols:Day_nurse_act, Staff_row:Staff_row127</t>
  </si>
  <si>
    <t>103705120</t>
  </si>
  <si>
    <t>Staff_cols:Day_nurse_act, Staff_row:Staff_row128</t>
  </si>
  <si>
    <t>103705121</t>
  </si>
  <si>
    <t>Staff_cols:Day_nurse_act, Staff_row:Staff_row129</t>
  </si>
  <si>
    <t>103705122</t>
  </si>
  <si>
    <t>Staff_cols:Day_nurse_act, Staff_row:Staff_row13</t>
  </si>
  <si>
    <t>103705123</t>
  </si>
  <si>
    <t>Staff_cols:Day_nurse_act, Staff_row:Staff_row130</t>
  </si>
  <si>
    <t>103705124</t>
  </si>
  <si>
    <t>Staff_cols:Day_nurse_act, Staff_row:Staff_row131</t>
  </si>
  <si>
    <t>103705125</t>
  </si>
  <si>
    <t>Staff_cols:Day_nurse_act, Staff_row:Staff_row132</t>
  </si>
  <si>
    <t>103705126</t>
  </si>
  <si>
    <t>Hounslow And Richmond Community Healthcare NHS Trust</t>
  </si>
  <si>
    <t>South West London And St George's Mental Health NHS Trust</t>
  </si>
  <si>
    <t>West London Mental Health NHS Trust</t>
  </si>
  <si>
    <t>Anglian Community Enterprise</t>
  </si>
  <si>
    <t>Birmingham Community HealthCare NHS Trust</t>
  </si>
  <si>
    <t>Cambridgeshire Community Services NHS Trust</t>
  </si>
  <si>
    <t>Coventry and Warwickshire Partnership NHS Trust</t>
  </si>
  <si>
    <t>Derbyshire Community Health Services NHS Trust</t>
  </si>
  <si>
    <t>Dudley and Walsall Mental Health Partnership NHS Trust</t>
  </si>
  <si>
    <t>Hertfordshire Community NHS Trust</t>
  </si>
  <si>
    <t>Leicestershire Partnership NHS Trust</t>
  </si>
  <si>
    <t>Lincolnshire Community Health Services NHS Trust</t>
  </si>
  <si>
    <t>Norfolk Community Health And Care NHS Trust</t>
  </si>
  <si>
    <t>North Staffordshire Combined Healthcare NHS Trust</t>
  </si>
  <si>
    <t>Nottinghamshire Healthcare NHS Trust</t>
  </si>
  <si>
    <t>Shropshire Community Health NHS Trust</t>
  </si>
  <si>
    <t>Staffordshire and Stoke on Trent Partnership NHS Trust</t>
  </si>
  <si>
    <t>Worcestershire Health and Care NHS Trust</t>
  </si>
  <si>
    <t>Bradford District Care Trust</t>
  </si>
  <si>
    <t>Bridgewater Community Healthcare NHS Trust</t>
  </si>
  <si>
    <t>Leeds Community Healthcare NHS Trust</t>
  </si>
  <si>
    <t>Liverpool Community Health NHS Trust</t>
  </si>
  <si>
    <t>Manchester Mental Health and Social Care Trust</t>
  </si>
  <si>
    <t>Mersey Care NHS Trust</t>
  </si>
  <si>
    <t>Avon and Wiltshire Mental Health Partnership NHS Trust</t>
  </si>
  <si>
    <t>Devon Partnership NHS Trust</t>
  </si>
  <si>
    <t>Gloucestershire Care Services NHS Trust</t>
  </si>
  <si>
    <t>Kent And Medway NHS And Social Care Partnership Trust</t>
  </si>
  <si>
    <t>Kent Community Health NHS Trust</t>
  </si>
  <si>
    <t>Sirona Care &amp; Health</t>
  </si>
  <si>
    <t>Solent NHS Trust</t>
  </si>
  <si>
    <t>Sussex Community NHS Trust</t>
  </si>
  <si>
    <t>Torbay and Southern Devon Health and Care NHS Trust</t>
  </si>
  <si>
    <t>NStf_Fil</t>
  </si>
  <si>
    <t>103706289</t>
  </si>
  <si>
    <t>Staff_url:Staffing_url</t>
  </si>
  <si>
    <t>103704302</t>
  </si>
  <si>
    <t>Staff_cols:Spec2, Staff_row:Staff_row112</t>
  </si>
  <si>
    <t>103704303</t>
  </si>
  <si>
    <t>Staff_cols:Spec2, Staff_row:Staff_row113</t>
  </si>
  <si>
    <t>103704304</t>
  </si>
  <si>
    <t>Staff_cols:Spec2, Staff_row:Staff_row114</t>
  </si>
  <si>
    <t>103704305</t>
  </si>
  <si>
    <t>Staff_cols:Spec2, Staff_row:Staff_row115</t>
  </si>
  <si>
    <t>103704306</t>
  </si>
  <si>
    <t>Staff_cols:Spec2, Staff_row:Staff_row116</t>
  </si>
  <si>
    <t>103704307</t>
  </si>
  <si>
    <t>Staff_cols:Spec2, Staff_row:Staff_row117</t>
  </si>
  <si>
    <t>103704308</t>
  </si>
  <si>
    <t>Staff_cols:Spec2, Staff_row:Staff_row118</t>
  </si>
  <si>
    <t>103704309</t>
  </si>
  <si>
    <t>Staff_cols:Spec2, Staff_row:Staff_row119</t>
  </si>
  <si>
    <t>103704310</t>
  </si>
  <si>
    <t>Staff_cols:Spec2, Staff_row:Staff_row12</t>
  </si>
  <si>
    <t>103704311</t>
  </si>
  <si>
    <t>Staff_cols:Spec2, Staff_row:Staff_row120</t>
  </si>
  <si>
    <t>103704312</t>
  </si>
  <si>
    <t>Staff_cols:Spec2, Staff_row:Staff_row121</t>
  </si>
  <si>
    <t>103704313</t>
  </si>
  <si>
    <t>Staff_cols:Spec2, Staff_row:Staff_row122</t>
  </si>
  <si>
    <t>103704314</t>
  </si>
  <si>
    <t>Staff_cols:Spec2, Staff_row:Staff_row123</t>
  </si>
  <si>
    <t>103704315</t>
  </si>
  <si>
    <t>Staff_cols:Spec2, Staff_row:Staff_row124</t>
  </si>
  <si>
    <t>103704316</t>
  </si>
  <si>
    <t>Staff_cols:Spec2, Staff_row:Staff_row125</t>
  </si>
  <si>
    <t>103704317</t>
  </si>
  <si>
    <t>Staff_cols:Spec2, Staff_row:Staff_row126</t>
  </si>
  <si>
    <t>103704318</t>
  </si>
  <si>
    <t>Staff_cols:Spec2, Staff_row:Staff_row127</t>
  </si>
  <si>
    <t>103704319</t>
  </si>
  <si>
    <t>Staff_cols:Spec2, Staff_row:Staff_row128</t>
  </si>
  <si>
    <t>103704320</t>
  </si>
  <si>
    <t>Staff_cols:Spec2, Staff_row:Staff_row129</t>
  </si>
  <si>
    <t>103704321</t>
  </si>
  <si>
    <t>Staff_cols:Spec2, Staff_row:Staff_row13</t>
  </si>
  <si>
    <t>103704322</t>
  </si>
  <si>
    <t>Staff_cols:Spec2, Staff_row:Staff_row130</t>
  </si>
  <si>
    <t>103704323</t>
  </si>
  <si>
    <t>Staff_cols:Spec2, Staff_row:Staff_row131</t>
  </si>
  <si>
    <t>103704324</t>
  </si>
  <si>
    <t>Staff_cols:Spec2, Staff_row:Staff_row132</t>
  </si>
  <si>
    <t>103704325</t>
  </si>
  <si>
    <t>Staff_cols:Spec2, Staff_row:Staff_row133</t>
  </si>
  <si>
    <t>103704326</t>
  </si>
  <si>
    <t>Staff_cols:Spec2, Staff_row:Staff_row134</t>
  </si>
  <si>
    <t>103704327</t>
  </si>
  <si>
    <t>Staff_cols:Spec2, Staff_row:Staff_row135</t>
  </si>
  <si>
    <t>103704328</t>
  </si>
  <si>
    <t>Staff_cols:Spec2, Staff_row:Staff_row136</t>
  </si>
  <si>
    <t>103704329</t>
  </si>
  <si>
    <t>Staff_cols:Spec2, Staff_row:Staff_row137</t>
  </si>
  <si>
    <t>103704330</t>
  </si>
  <si>
    <t>Staff_cols:Spec2, Staff_row:Staff_row138</t>
  </si>
  <si>
    <t>103704331</t>
  </si>
  <si>
    <t>Staff_cols:Spec2, Staff_row:Staff_row139</t>
  </si>
  <si>
    <t>103704332</t>
  </si>
  <si>
    <t>Staff_cols:Spec2, Staff_row:Staff_row14</t>
  </si>
  <si>
    <t>103704333</t>
  </si>
  <si>
    <t>Staff_cols:Spec2, Staff_row:Staff_row140</t>
  </si>
  <si>
    <t>103704334</t>
  </si>
  <si>
    <t>Staff_cols:Spec2, Staff_row:Staff_row141</t>
  </si>
  <si>
    <t>103704335</t>
  </si>
  <si>
    <t>Staff_cols:Spec2, Staff_row:Staff_row142</t>
  </si>
  <si>
    <t>103704336</t>
  </si>
  <si>
    <t>Staff_cols:Spec2, Staff_row:Staff_row143</t>
  </si>
  <si>
    <t>103704337</t>
  </si>
  <si>
    <t>Staff_cols:Spec2, Staff_row:Staff_row144</t>
  </si>
  <si>
    <t>103704338</t>
  </si>
  <si>
    <t>Staff_cols:Spec2, Staff_row:Staff_row145</t>
  </si>
  <si>
    <t>103704339</t>
  </si>
  <si>
    <t>Staff_cols:Spec2, Staff_row:Staff_row146</t>
  </si>
  <si>
    <t>103704340</t>
  </si>
  <si>
    <t>Staff_cols:Spec2, Staff_row:Staff_row147</t>
  </si>
  <si>
    <t>103704341</t>
  </si>
  <si>
    <t>Staff_cols:Spec2, Staff_row:Staff_row148</t>
  </si>
  <si>
    <t>103704342</t>
  </si>
  <si>
    <t>Staff_cols:Spec2, Staff_row:Staff_row149</t>
  </si>
  <si>
    <t>103704343</t>
  </si>
  <si>
    <t>Staff_cols:Spec2, Staff_row:Staff_row15</t>
  </si>
  <si>
    <t>103704344</t>
  </si>
  <si>
    <t>Staff_cols:Spec2, Staff_row:Staff_row150</t>
  </si>
  <si>
    <t>103704345</t>
  </si>
  <si>
    <t>Staff_cols:Spec2, Staff_row:Staff_row151</t>
  </si>
  <si>
    <t>103704346</t>
  </si>
  <si>
    <t>Staff_cols:Spec2, Staff_row:Staff_row152</t>
  </si>
  <si>
    <t>103704347</t>
  </si>
  <si>
    <t>Staff_cols:Spec2, Staff_row:Staff_row153</t>
  </si>
  <si>
    <t>103704348</t>
  </si>
  <si>
    <t>Staff_cols:Spec2, Staff_row:Staff_row154</t>
  </si>
  <si>
    <t>103704349</t>
  </si>
  <si>
    <t>Staff_cols:Spec2, Staff_row:Staff_row155</t>
  </si>
  <si>
    <t>103704350</t>
  </si>
  <si>
    <t>Staff_cols:Spec2, Staff_row:Staff_row156</t>
  </si>
  <si>
    <t>103704351</t>
  </si>
  <si>
    <t>Staff_cols:Spec2, Staff_row:Staff_row157</t>
  </si>
  <si>
    <t>103704352</t>
  </si>
  <si>
    <t>Staff_cols:Spec2, Staff_row:Staff_row158</t>
  </si>
  <si>
    <t>103704353</t>
  </si>
  <si>
    <t>Staff_cols:Spec2, Staff_row:Staff_row159</t>
  </si>
  <si>
    <t>103704354</t>
  </si>
  <si>
    <t>Staff_cols:Spec2, Staff_row:Staff_row16</t>
  </si>
  <si>
    <t>103704355</t>
  </si>
  <si>
    <t>Staff_cols:Spec2, Staff_row:Staff_row160</t>
  </si>
  <si>
    <t>103704356</t>
  </si>
  <si>
    <t>Staff_cols:Spec2, Staff_row:Staff_row161</t>
  </si>
  <si>
    <t>103704357</t>
  </si>
  <si>
    <t>Staff_cols:Spec2, Staff_row:Staff_row162</t>
  </si>
  <si>
    <t>103704358</t>
  </si>
  <si>
    <t>Staff_cols:Spec2, Staff_row:Staff_row163</t>
  </si>
  <si>
    <t>103704359</t>
  </si>
  <si>
    <t>Staff_cols:Spec2, Staff_row:Staff_row164</t>
  </si>
  <si>
    <t>103704360</t>
  </si>
  <si>
    <t>Staff_cols:Spec2, Staff_row:Staff_row165</t>
  </si>
  <si>
    <t>103704361</t>
  </si>
  <si>
    <t>Staff_cols:Spec2, Staff_row:Staff_row166</t>
  </si>
  <si>
    <t>103704362</t>
  </si>
  <si>
    <t>Staff_cols:Spec2, Staff_row:Staff_row167</t>
  </si>
  <si>
    <t>103704363</t>
  </si>
  <si>
    <t>Staff_cols:Spec2, Staff_row:Staff_row168</t>
  </si>
  <si>
    <t>103704364</t>
  </si>
  <si>
    <t>Staff_cols:Spec2, Staff_row:Staff_row169</t>
  </si>
  <si>
    <t>103704365</t>
  </si>
  <si>
    <t>Staff_cols:Spec2, Staff_row:Staff_row17</t>
  </si>
  <si>
    <t>103704366</t>
  </si>
  <si>
    <t>Staff_cols:Spec2, Staff_row:Staff_row170</t>
  </si>
  <si>
    <t>103704367</t>
  </si>
  <si>
    <t>Staff_cols:Spec2, Staff_row:Staff_row171</t>
  </si>
  <si>
    <t>103704368</t>
  </si>
  <si>
    <t>Staff_cols:Spec2, Staff_row:Staff_row172</t>
  </si>
  <si>
    <t>103704369</t>
  </si>
  <si>
    <t>Staff_cols:Spec2, Staff_row:Staff_row173</t>
  </si>
  <si>
    <t>103704370</t>
  </si>
  <si>
    <t>Staff_cols:Spec2, Staff_row:Staff_row174</t>
  </si>
  <si>
    <t>103704371</t>
  </si>
  <si>
    <t>Staff_cols:Spec2, Staff_row:Staff_row175</t>
  </si>
  <si>
    <t>103704372</t>
  </si>
  <si>
    <t>Staff_cols:Spec2, Staff_row:Staff_row176</t>
  </si>
  <si>
    <t>103704373</t>
  </si>
  <si>
    <t>Staff_cols:Spec2, Staff_row:Staff_row177</t>
  </si>
  <si>
    <t>103704374</t>
  </si>
  <si>
    <t>Staff_cols:Spec2, Staff_row:Staff_row178</t>
  </si>
  <si>
    <t>103704375</t>
  </si>
  <si>
    <t>Staff_cols:Spec2, Staff_row:Staff_row179</t>
  </si>
  <si>
    <t>103704376</t>
  </si>
  <si>
    <t>Staff_cols:Spec2, Staff_row:Staff_row18</t>
  </si>
  <si>
    <t>103704377</t>
  </si>
  <si>
    <t>Staff_cols:Spec2, Staff_row:Staff_row180</t>
  </si>
  <si>
    <t>103704378</t>
  </si>
  <si>
    <t>Staff_cols:Spec2, Staff_row:Staff_row181</t>
  </si>
  <si>
    <t>103704379</t>
  </si>
  <si>
    <t>Staff_cols:Spec2, Staff_row:Staff_row182</t>
  </si>
  <si>
    <t>103704380</t>
  </si>
  <si>
    <t>Staff_cols:Spec2, Staff_row:Staff_row183</t>
  </si>
  <si>
    <t>103704381</t>
  </si>
  <si>
    <t>Staff_cols:Spec2, Staff_row:Staff_row184</t>
  </si>
  <si>
    <t>103704382</t>
  </si>
  <si>
    <t>Staff_cols:Spec2, Staff_row:Staff_row185</t>
  </si>
  <si>
    <t>103704383</t>
  </si>
  <si>
    <t>Staff_cols:Spec2, Staff_row:Staff_row186</t>
  </si>
  <si>
    <t>103704384</t>
  </si>
  <si>
    <t>Staff_cols:Spec2, Staff_row:Staff_row187</t>
  </si>
  <si>
    <t>103704385</t>
  </si>
  <si>
    <t>Staff_cols:Spec2, Staff_row:Staff_row188</t>
  </si>
  <si>
    <t>103704386</t>
  </si>
  <si>
    <t>Staff_cols:Spec2, Staff_row:Staff_row189</t>
  </si>
  <si>
    <t>103704387</t>
  </si>
  <si>
    <t>Staff_cols:Spec2, Staff_row:Staff_row19</t>
  </si>
  <si>
    <t>103704388</t>
  </si>
  <si>
    <t>Staff_cols:Spec2, Staff_row:Staff_row190</t>
  </si>
  <si>
    <t>103704389</t>
  </si>
  <si>
    <t>Staff_cols:Spec2, Staff_row:Staff_row191</t>
  </si>
  <si>
    <t>103704390</t>
  </si>
  <si>
    <t>Staff_cols:Spec2, Staff_row:Staff_row192</t>
  </si>
  <si>
    <t>103704391</t>
  </si>
  <si>
    <t>Staff_cols:Spec2, Staff_row:Staff_row193</t>
  </si>
  <si>
    <t>103704392</t>
  </si>
  <si>
    <t>Staff_cols:Spec2, Staff_row:Staff_row194</t>
  </si>
  <si>
    <t>103704393</t>
  </si>
  <si>
    <t>Staff_cols:Spec2, Staff_row:Staff_row195</t>
  </si>
  <si>
    <t>103704394</t>
  </si>
  <si>
    <t>Staff_cols:Spec2, Staff_row:Staff_row196</t>
  </si>
  <si>
    <t>103704395</t>
  </si>
  <si>
    <t>Staff_cols:Spec2, Staff_row:Staff_row197</t>
  </si>
  <si>
    <t>103704396</t>
  </si>
  <si>
    <t>Staff_cols:Spec2, Staff_row:Staff_row198</t>
  </si>
  <si>
    <t>103704397</t>
  </si>
  <si>
    <t>Staff_cols:Spec2, Staff_row:Staff_row199</t>
  </si>
  <si>
    <t>103704398</t>
  </si>
  <si>
    <t>Staff_cols:Spec2, Staff_row:Staff_row2</t>
  </si>
  <si>
    <t>103704399</t>
  </si>
  <si>
    <t>103705156</t>
  </si>
  <si>
    <t>Staff_cols:Day_nurse_act, Staff_row:Staff_row160</t>
  </si>
  <si>
    <t>103705157</t>
  </si>
  <si>
    <t>Staff_cols:Day_nurse_act, Staff_row:Staff_row161</t>
  </si>
  <si>
    <t>103705158</t>
  </si>
  <si>
    <t>Staff_cols:Day_nurse_act, Staff_row:Staff_row162</t>
  </si>
  <si>
    <t>103705159</t>
  </si>
  <si>
    <t>Staff_cols:Day_nurse_act, Staff_row:Staff_row163</t>
  </si>
  <si>
    <t>103705160</t>
  </si>
  <si>
    <t>Staff_cols:Day_nurse_act, Staff_row:Staff_row164</t>
  </si>
  <si>
    <t>103705161</t>
  </si>
  <si>
    <t>Staff_cols:Day_nurse_act, Staff_row:Staff_row165</t>
  </si>
  <si>
    <t>103705162</t>
  </si>
  <si>
    <t>Staff_cols:Day_nurse_act, Staff_row:Staff_row166</t>
  </si>
  <si>
    <t>103706101</t>
  </si>
  <si>
    <t>Staff_cols:Night_nurse_plan, Staff_row:Staff_row110</t>
  </si>
  <si>
    <t>103706102</t>
  </si>
  <si>
    <t>Staff_cols:Night_nurse_plan, Staff_row:Staff_row111</t>
  </si>
  <si>
    <t>103706103</t>
  </si>
  <si>
    <t>Staff_cols:Night_nurse_plan, Staff_row:Staff_row112</t>
  </si>
  <si>
    <t>103706104</t>
  </si>
  <si>
    <t>Staff_cols:Night_nurse_plan, Staff_row:Staff_row113</t>
  </si>
  <si>
    <t>103706105</t>
  </si>
  <si>
    <t>Staff_cols:Night_nurse_plan, Staff_row:Staff_row114</t>
  </si>
  <si>
    <t>103706106</t>
  </si>
  <si>
    <t>Staff_cols:Night_nurse_plan, Staff_row:Staff_row115</t>
  </si>
  <si>
    <t>103706107</t>
  </si>
  <si>
    <t>Staff_cols:Night_nurse_plan, Staff_row:Staff_row116</t>
  </si>
  <si>
    <t>103706108</t>
  </si>
  <si>
    <t>Staff_cols:Night_nurse_plan, Staff_row:Staff_row117</t>
  </si>
  <si>
    <t>103705304</t>
  </si>
  <si>
    <t>Staff_cols:Day_nurse_plan, Staff_row:Staff_row113</t>
  </si>
  <si>
    <t>103705305</t>
  </si>
  <si>
    <t>Staff_cols:Day_nurse_plan, Staff_row:Staff_row114</t>
  </si>
  <si>
    <t>103705306</t>
  </si>
  <si>
    <t>Staff_cols:Day_nurse_plan, Staff_row:Staff_row115</t>
  </si>
  <si>
    <t>103705307</t>
  </si>
  <si>
    <t>Staff_cols:Day_nurse_plan, Staff_row:Staff_row116</t>
  </si>
  <si>
    <t>103705308</t>
  </si>
  <si>
    <t>Staff_cols:Day_nurse_plan, Staff_row:Staff_row117</t>
  </si>
  <si>
    <t>103705309</t>
  </si>
  <si>
    <t>Staff_cols:Day_nurse_plan, Staff_row:Staff_row118</t>
  </si>
  <si>
    <t>103705310</t>
  </si>
  <si>
    <t>Staff_cols:Day_nurse_plan, Staff_row:Staff_row119</t>
  </si>
  <si>
    <t>103705311</t>
  </si>
  <si>
    <t>Staff_cols:Day_nurse_plan, Staff_row:Staff_row12</t>
  </si>
  <si>
    <t>103705312</t>
  </si>
  <si>
    <t>Staff_cols:Day_nurse_plan, Staff_row:Staff_row120</t>
  </si>
  <si>
    <t>103705313</t>
  </si>
  <si>
    <t>Staff_cols:Day_nurse_plan, Staff_row:Staff_row121</t>
  </si>
  <si>
    <t>103705314</t>
  </si>
  <si>
    <t>Staff_cols:Day_nurse_plan, Staff_row:Staff_row122</t>
  </si>
  <si>
    <t>103705315</t>
  </si>
  <si>
    <t>Staff_cols:Day_nurse_plan, Staff_row:Staff_row123</t>
  </si>
  <si>
    <t>103705316</t>
  </si>
  <si>
    <t>Staff_cols:Day_nurse_plan, Staff_row:Staff_row124</t>
  </si>
  <si>
    <t>103705317</t>
  </si>
  <si>
    <t>Staff_cols:Day_nurse_plan, Staff_row:Staff_row125</t>
  </si>
  <si>
    <t>103705318</t>
  </si>
  <si>
    <t>Staff_cols:Day_nurse_plan, Staff_row:Staff_row126</t>
  </si>
  <si>
    <t>103705319</t>
  </si>
  <si>
    <t>Staff_cols:Day_nurse_plan, Staff_row:Staff_row127</t>
  </si>
  <si>
    <t>103705320</t>
  </si>
  <si>
    <t>Staff_cols:Day_nurse_plan, Staff_row:Staff_row128</t>
  </si>
  <si>
    <t>103705321</t>
  </si>
  <si>
    <t>Staff_cols:Day_nurse_plan, Staff_row:Staff_row129</t>
  </si>
  <si>
    <t>103705322</t>
  </si>
  <si>
    <t>Staff_cols:Day_nurse_plan, Staff_row:Staff_row13</t>
  </si>
  <si>
    <t>103705323</t>
  </si>
  <si>
    <t>Staff_cols:Day_nurse_plan, Staff_row:Staff_row130</t>
  </si>
  <si>
    <t>103705324</t>
  </si>
  <si>
    <t>Staff_cols:Day_nurse_plan, Staff_row:Staff_row131</t>
  </si>
  <si>
    <t>103705325</t>
  </si>
  <si>
    <t>Staff_cols:Day_nurse_plan, Staff_row:Staff_row132</t>
  </si>
  <si>
    <t>103705326</t>
  </si>
  <si>
    <t>Staff_cols:Day_nurse_plan, Staff_row:Staff_row133</t>
  </si>
  <si>
    <t>103705327</t>
  </si>
  <si>
    <t>Staff_cols:Day_nurse_plan, Staff_row:Staff_row134</t>
  </si>
  <si>
    <t>103705328</t>
  </si>
  <si>
    <t>Staff_cols:Day_nurse_plan, Staff_row:Staff_row135</t>
  </si>
  <si>
    <t>103705329</t>
  </si>
  <si>
    <t>Staff_cols:Day_nurse_plan, Staff_row:Staff_row136</t>
  </si>
  <si>
    <t>103705330</t>
  </si>
  <si>
    <t>Staff_cols:Day_nurse_plan, Staff_row:Staff_row137</t>
  </si>
  <si>
    <t>103705331</t>
  </si>
  <si>
    <t>Staff_cols:Day_nurse_plan, Staff_row:Staff_row138</t>
  </si>
  <si>
    <t>103705332</t>
  </si>
  <si>
    <t>Staff_cols:Day_nurse_plan, Staff_row:Staff_row139</t>
  </si>
  <si>
    <t>103705333</t>
  </si>
  <si>
    <t>Staff_cols:Day_nurse_plan, Staff_row:Staff_row14</t>
  </si>
  <si>
    <t>103705334</t>
  </si>
  <si>
    <t>Staff_cols:Day_nurse_plan, Staff_row:Staff_row140</t>
  </si>
  <si>
    <t>103705335</t>
  </si>
  <si>
    <t>Staff_cols:Day_nurse_plan, Staff_row:Staff_row141</t>
  </si>
  <si>
    <t>103705336</t>
  </si>
  <si>
    <t>Staff_cols:Day_nurse_plan, Staff_row:Staff_row142</t>
  </si>
  <si>
    <t>103705337</t>
  </si>
  <si>
    <t>Staff_cols:Day_nurse_plan, Staff_row:Staff_row143</t>
  </si>
  <si>
    <t>103705338</t>
  </si>
  <si>
    <t>Staff_cols:Day_nurse_plan, Staff_row:Staff_row144</t>
  </si>
  <si>
    <t>103705339</t>
  </si>
  <si>
    <t>Staff_cols:Day_nurse_plan, Staff_row:Staff_row145</t>
  </si>
  <si>
    <t>103705340</t>
  </si>
  <si>
    <t>Staff_cols:Day_nurse_plan, Staff_row:Staff_row146</t>
  </si>
  <si>
    <t>103705738</t>
  </si>
  <si>
    <t>Staff_cols:Night_care_plan, Staff_row:Staff_row144</t>
  </si>
  <si>
    <t>103705739</t>
  </si>
  <si>
    <t>Staff_cols:Night_care_plan, Staff_row:Staff_row145</t>
  </si>
  <si>
    <t>103705740</t>
  </si>
  <si>
    <t>Staff_cols:Night_care_plan, Staff_row:Staff_row146</t>
  </si>
  <si>
    <t>103705741</t>
  </si>
  <si>
    <t>Staff_cols:Night_care_plan, Staff_row:Staff_row147</t>
  </si>
  <si>
    <t>103705742</t>
  </si>
  <si>
    <t>Staff_cols:Night_care_plan, Staff_row:Staff_row148</t>
  </si>
  <si>
    <t>103705743</t>
  </si>
  <si>
    <t>Staff_cols:Night_care_plan, Staff_row:Staff_row149</t>
  </si>
  <si>
    <t>103705744</t>
  </si>
  <si>
    <t>Staff_cols:Night_care_plan, Staff_row:Staff_row15</t>
  </si>
  <si>
    <t>103705745</t>
  </si>
  <si>
    <t>Staff_cols:Night_care_plan, Staff_row:Staff_row150</t>
  </si>
  <si>
    <t>103705746</t>
  </si>
  <si>
    <t>Staff_cols:Night_care_plan, Staff_row:Staff_row151</t>
  </si>
  <si>
    <t>103705747</t>
  </si>
  <si>
    <t>Staff_cols:Night_care_plan, Staff_row:Staff_row152</t>
  </si>
  <si>
    <t>103705748</t>
  </si>
  <si>
    <t>Staff_cols:Night_care_plan, Staff_row:Staff_row153</t>
  </si>
  <si>
    <t>103705749</t>
  </si>
  <si>
    <t>Staff_cols:Night_care_plan, Staff_row:Staff_row154</t>
  </si>
  <si>
    <t>103705750</t>
  </si>
  <si>
    <t>Staff_cols:Night_care_plan, Staff_row:Staff_row155</t>
  </si>
  <si>
    <t>103705751</t>
  </si>
  <si>
    <t>Staff_cols:Night_care_plan, Staff_row:Staff_row156</t>
  </si>
  <si>
    <t>103705752</t>
  </si>
  <si>
    <t>Staff_cols:Night_care_plan, Staff_row:Staff_row157</t>
  </si>
  <si>
    <t>103705753</t>
  </si>
  <si>
    <t>Staff_cols:Night_care_plan, Staff_row:Staff_row158</t>
  </si>
  <si>
    <t>103705754</t>
  </si>
  <si>
    <t>Staff_cols:Night_care_plan, Staff_row:Staff_row159</t>
  </si>
  <si>
    <t>103705755</t>
  </si>
  <si>
    <t>Staff_cols:Night_care_plan, Staff_row:Staff_row16</t>
  </si>
  <si>
    <t>103705756</t>
  </si>
  <si>
    <t>Staff_cols:Night_care_plan, Staff_row:Staff_row160</t>
  </si>
  <si>
    <t>103705757</t>
  </si>
  <si>
    <t>Staff_cols:Night_care_plan, Staff_row:Staff_row161</t>
  </si>
  <si>
    <t>103705758</t>
  </si>
  <si>
    <t>Staff_cols:Night_care_plan, Staff_row:Staff_row162</t>
  </si>
  <si>
    <t>103705759</t>
  </si>
  <si>
    <t>Staff_cols:Night_care_plan, Staff_row:Staff_row163</t>
  </si>
  <si>
    <t>103705760</t>
  </si>
  <si>
    <t>Staff_cols:Night_care_plan, Staff_row:Staff_row164</t>
  </si>
  <si>
    <t>103705761</t>
  </si>
  <si>
    <t>Staff_cols:Night_care_plan, Staff_row:Staff_row165</t>
  </si>
  <si>
    <t>103705762</t>
  </si>
  <si>
    <t>Staff_cols:Night_care_plan, Staff_row:Staff_row166</t>
  </si>
  <si>
    <t>103705763</t>
  </si>
  <si>
    <t>Staff_cols:Night_care_plan, Staff_row:Staff_row167</t>
  </si>
  <si>
    <t>103705764</t>
  </si>
  <si>
    <t>Staff_cols:Night_care_plan, Staff_row:Staff_row168</t>
  </si>
  <si>
    <t>103705921</t>
  </si>
  <si>
    <t>Staff_cols:Night_nurse_act, Staff_row:Staff_row129</t>
  </si>
  <si>
    <t>103705922</t>
  </si>
  <si>
    <t>Staff_cols:Night_nurse_act, Staff_row:Staff_row13</t>
  </si>
  <si>
    <t>103705923</t>
  </si>
  <si>
    <t>Staff_cols:Night_nurse_act, Staff_row:Staff_row130</t>
  </si>
  <si>
    <t>103705924</t>
  </si>
  <si>
    <t>Staff_cols:Night_nurse_act, Staff_row:Staff_row131</t>
  </si>
  <si>
    <t>103705925</t>
  </si>
  <si>
    <t>Staff_cols:Night_nurse_act, Staff_row:Staff_row132</t>
  </si>
  <si>
    <t>103705926</t>
  </si>
  <si>
    <t>Staff_cols:Night_nurse_act, Staff_row:Staff_row133</t>
  </si>
  <si>
    <t>103705927</t>
  </si>
  <si>
    <t>Staff_cols:Night_nurse_act, Staff_row:Staff_row134</t>
  </si>
  <si>
    <t>103705928</t>
  </si>
  <si>
    <t>Staff_cols:Night_nurse_act, Staff_row:Staff_row135</t>
  </si>
  <si>
    <t>103705929</t>
  </si>
  <si>
    <t>Staff_cols:Night_nurse_act, Staff_row:Staff_row136</t>
  </si>
  <si>
    <t>103705930</t>
  </si>
  <si>
    <t>Staff_cols:Night_nurse_act, Staff_row:Staff_row137</t>
  </si>
  <si>
    <t>103705931</t>
  </si>
  <si>
    <t>Staff_cols:Night_nurse_act, Staff_row:Staff_row138</t>
  </si>
  <si>
    <t>103705932</t>
  </si>
  <si>
    <t>Staff_cols:Night_nurse_act, Staff_row:Staff_row139</t>
  </si>
  <si>
    <t>103705933</t>
  </si>
  <si>
    <t>Staff_cols:Night_nurse_act, Staff_row:Staff_row14</t>
  </si>
  <si>
    <t>103705934</t>
  </si>
  <si>
    <t>Staff_cols:Night_nurse_act, Staff_row:Staff_row140</t>
  </si>
  <si>
    <t>103705935</t>
  </si>
  <si>
    <t>Staff_cols:Night_nurse_act, Staff_row:Staff_row141</t>
  </si>
  <si>
    <t>103705936</t>
  </si>
  <si>
    <t>Staff_cols:Night_nurse_act, Staff_row:Staff_row142</t>
  </si>
  <si>
    <t>103705937</t>
  </si>
  <si>
    <t>Staff_cols:Night_nurse_act, Staff_row:Staff_row143</t>
  </si>
  <si>
    <t>103705938</t>
  </si>
  <si>
    <t>Staff_cols:Night_nurse_act, Staff_row:Staff_row144</t>
  </si>
  <si>
    <t>103705939</t>
  </si>
  <si>
    <t>Staff_cols:Night_nurse_act, Staff_row:Staff_row145</t>
  </si>
  <si>
    <t>103705940</t>
  </si>
  <si>
    <t>Staff_cols:Night_nurse_act, Staff_row:Staff_row146</t>
  </si>
  <si>
    <t>103705941</t>
  </si>
  <si>
    <t>Staff_cols:Night_nurse_act, Staff_row:Staff_row147</t>
  </si>
  <si>
    <t>103705942</t>
  </si>
  <si>
    <t>Staff_cols:Night_nurse_act, Staff_row:Staff_row148</t>
  </si>
  <si>
    <t>103705943</t>
  </si>
  <si>
    <t>Staff_cols:Night_nurse_act, Staff_row:Staff_row149</t>
  </si>
  <si>
    <t>103705944</t>
  </si>
  <si>
    <t>Staff_cols:Night_nurse_act, Staff_row:Staff_row15</t>
  </si>
  <si>
    <t>103705945</t>
  </si>
  <si>
    <t>Staff_cols:Night_nurse_act, Staff_row:Staff_row150</t>
  </si>
  <si>
    <t>103705946</t>
  </si>
  <si>
    <t>Staff_cols:Night_nurse_act, Staff_row:Staff_row151</t>
  </si>
  <si>
    <t>103705947</t>
  </si>
  <si>
    <t>Staff_cols:Spec2, Staff_row:Staff_row98</t>
  </si>
  <si>
    <t>103704486</t>
  </si>
  <si>
    <t>Staff_cols:Spec2, Staff_row:Staff_row99</t>
  </si>
  <si>
    <t>103704487</t>
  </si>
  <si>
    <t>Staff_cols:Ward, Staff_row:Staff_row1</t>
  </si>
  <si>
    <t>103704488</t>
  </si>
  <si>
    <t>Staff_cols:Ward, Staff_row:Staff_row10</t>
  </si>
  <si>
    <t>103704489</t>
  </si>
  <si>
    <t>Staff_cols:Ward, Staff_row:Staff_row100</t>
  </si>
  <si>
    <t>103704490</t>
  </si>
  <si>
    <t>Staff_cols:Ward, Staff_row:Staff_row101</t>
  </si>
  <si>
    <t>103704491</t>
  </si>
  <si>
    <t>Staff_cols:Ward, Staff_row:Staff_row102</t>
  </si>
  <si>
    <t>103704492</t>
  </si>
  <si>
    <t>Staff_cols:Ward, Staff_row:Staff_row103</t>
  </si>
  <si>
    <t>103704493</t>
  </si>
  <si>
    <t>Staff_cols:Ward, Staff_row:Staff_row104</t>
  </si>
  <si>
    <t>103704494</t>
  </si>
  <si>
    <t>Staff_cols:Ward, Staff_row:Staff_row105</t>
  </si>
  <si>
    <t>103704495</t>
  </si>
  <si>
    <t>Staff_cols:Ward, Staff_row:Staff_row106</t>
  </si>
  <si>
    <t>103704496</t>
  </si>
  <si>
    <t>Staff_cols:Ward, Staff_row:Staff_row107</t>
  </si>
  <si>
    <t>103704497</t>
  </si>
  <si>
    <t>Staff_cols:Ward, Staff_row:Staff_row108</t>
  </si>
  <si>
    <t>103704498</t>
  </si>
  <si>
    <t>Staff_cols:Ward, Staff_row:Staff_row109</t>
  </si>
  <si>
    <t>103704499</t>
  </si>
  <si>
    <t>Staff_cols:Ward, Staff_row:Staff_row11</t>
  </si>
  <si>
    <t>103704500</t>
  </si>
  <si>
    <t>Staff_cols:Ward, Staff_row:Staff_row110</t>
  </si>
  <si>
    <t>103704501</t>
  </si>
  <si>
    <t>Staff_cols:Ward, Staff_row:Staff_row111</t>
  </si>
  <si>
    <t>103704502</t>
  </si>
  <si>
    <t>Staff_cols:Ward, Staff_row:Staff_row112</t>
  </si>
  <si>
    <t>103704503</t>
  </si>
  <si>
    <t>Staff_cols:Ward, Staff_row:Staff_row113</t>
  </si>
  <si>
    <t>103704504</t>
  </si>
  <si>
    <t>Staff_cols:Ward, Staff_row:Staff_row114</t>
  </si>
  <si>
    <t>103704505</t>
  </si>
  <si>
    <t>Staff_cols:Ward, Staff_row:Staff_row115</t>
  </si>
  <si>
    <t>103704506</t>
  </si>
  <si>
    <t>Staff_cols:Ward, Staff_row:Staff_row116</t>
  </si>
  <si>
    <t>103704507</t>
  </si>
  <si>
    <t>Staff_cols:Ward, Staff_row:Staff_row117</t>
  </si>
  <si>
    <t>103704508</t>
  </si>
  <si>
    <t>Staff_cols:Ward, Staff_row:Staff_row118</t>
  </si>
  <si>
    <t>103704509</t>
  </si>
  <si>
    <t>Staff_cols:Ward, Staff_row:Staff_row119</t>
  </si>
  <si>
    <t>103704510</t>
  </si>
  <si>
    <t>Staff_cols:Ward, Staff_row:Staff_row12</t>
  </si>
  <si>
    <t>103704511</t>
  </si>
  <si>
    <t>Staff_cols:Ward, Staff_row:Staff_row120</t>
  </si>
  <si>
    <t>103704512</t>
  </si>
  <si>
    <t>Staff_cols:Ward, Staff_row:Staff_row121</t>
  </si>
  <si>
    <t>103704513</t>
  </si>
  <si>
    <t>Staff_cols:Ward, Staff_row:Staff_row122</t>
  </si>
  <si>
    <t>103704514</t>
  </si>
  <si>
    <t>Staff_cols:Ward, Staff_row:Staff_row123</t>
  </si>
  <si>
    <t>103704515</t>
  </si>
  <si>
    <t>Staff_cols:Ward, Staff_row:Staff_row124</t>
  </si>
  <si>
    <t>103704516</t>
  </si>
  <si>
    <t>Staff_cols:Ward, Staff_row:Staff_row125</t>
  </si>
  <si>
    <t>103704517</t>
  </si>
  <si>
    <t>Staff_cols:Ward, Staff_row:Staff_row126</t>
  </si>
  <si>
    <t>103704518</t>
  </si>
  <si>
    <t>Staff_cols:Ward, Staff_row:Staff_row127</t>
  </si>
  <si>
    <t>103704519</t>
  </si>
  <si>
    <t>Staff_cols:Ward, Staff_row:Staff_row128</t>
  </si>
  <si>
    <t>103704520</t>
  </si>
  <si>
    <t>Staff_cols:Ward, Staff_row:Staff_row129</t>
  </si>
  <si>
    <t>103704521</t>
  </si>
  <si>
    <t>Staff_cols:Ward, Staff_row:Staff_row13</t>
  </si>
  <si>
    <t>103704522</t>
  </si>
  <si>
    <t>Staff_cols:Ward, Staff_row:Staff_row130</t>
  </si>
  <si>
    <t>103704523</t>
  </si>
  <si>
    <t>Staff_cols:Ward, Staff_row:Staff_row131</t>
  </si>
  <si>
    <t>103704524</t>
  </si>
  <si>
    <t>Staff_cols:Ward, Staff_row:Staff_row132</t>
  </si>
  <si>
    <t>103704525</t>
  </si>
  <si>
    <t>Staff_cols:Ward, Staff_row:Staff_row133</t>
  </si>
  <si>
    <t>103704526</t>
  </si>
  <si>
    <t>Staff_cols:Ward, Staff_row:Staff_row134</t>
  </si>
  <si>
    <t>103704527</t>
  </si>
  <si>
    <t>Staff_cols:Ward, Staff_row:Staff_row135</t>
  </si>
  <si>
    <t>103704528</t>
  </si>
  <si>
    <t>Staff_cols:Ward, Staff_row:Staff_row136</t>
  </si>
  <si>
    <t>103704529</t>
  </si>
  <si>
    <t>Staff_cols:Ward, Staff_row:Staff_row137</t>
  </si>
  <si>
    <t>103704530</t>
  </si>
  <si>
    <t>Staff_cols:Ward, Staff_row:Staff_row138</t>
  </si>
  <si>
    <t>103703861</t>
  </si>
  <si>
    <t>Staff_cols:Site_code, Staff_row:Staff_row76</t>
  </si>
  <si>
    <t>103703862</t>
  </si>
  <si>
    <t>Staff_cols:Site_code, Staff_row:Staff_row77</t>
  </si>
  <si>
    <t>103703863</t>
  </si>
  <si>
    <t>Staff_cols:Site_code, Staff_row:Staff_row78</t>
  </si>
  <si>
    <t>103703864</t>
  </si>
  <si>
    <t>Staff_cols:Site_code, Staff_row:Staff_row79</t>
  </si>
  <si>
    <t>103703865</t>
  </si>
  <si>
    <t>Staff_cols:Site_code, Staff_row:Staff_row8</t>
  </si>
  <si>
    <t>103703866</t>
  </si>
  <si>
    <t>Staff_cols:Site_code, Staff_row:Staff_row80</t>
  </si>
  <si>
    <t>103703867</t>
  </si>
  <si>
    <t>Staff_cols:Site_code, Staff_row:Staff_row81</t>
  </si>
  <si>
    <t>103703868</t>
  </si>
  <si>
    <t>Staff_cols:Site_code, Staff_row:Staff_row82</t>
  </si>
  <si>
    <t>103703869</t>
  </si>
  <si>
    <t>Staff_cols:Site_code, Staff_row:Staff_row83</t>
  </si>
  <si>
    <t>103703870</t>
  </si>
  <si>
    <t>Staff_cols:Site_code, Staff_row:Staff_row84</t>
  </si>
  <si>
    <t>103703871</t>
  </si>
  <si>
    <t>Staff_cols:Site_code, Staff_row:Staff_row85</t>
  </si>
  <si>
    <t>103703872</t>
  </si>
  <si>
    <t>Staff_cols:Site_code, Staff_row:Staff_row86</t>
  </si>
  <si>
    <t>103703873</t>
  </si>
  <si>
    <t>Staff_cols:Site_code, Staff_row:Staff_row87</t>
  </si>
  <si>
    <t>103703874</t>
  </si>
  <si>
    <t>Staff_cols:Site_code, Staff_row:Staff_row88</t>
  </si>
  <si>
    <t>103703875</t>
  </si>
  <si>
    <t>Staff_cols:Site_code, Staff_row:Staff_row89</t>
  </si>
  <si>
    <t>103703876</t>
  </si>
  <si>
    <t>Staff_cols:Site_code, Staff_row:Staff_row9</t>
  </si>
  <si>
    <t>103703877</t>
  </si>
  <si>
    <t>Staff_cols:Site_code, Staff_row:Staff_row90</t>
  </si>
  <si>
    <t>103703878</t>
  </si>
  <si>
    <t>Staff_cols:Site_code, Staff_row:Staff_row91</t>
  </si>
  <si>
    <t>103703879</t>
  </si>
  <si>
    <t>Staff_cols:Site_code, Staff_row:Staff_row92</t>
  </si>
  <si>
    <t>103703880</t>
  </si>
  <si>
    <t>Staff_cols:Site_code, Staff_row:Staff_row93</t>
  </si>
  <si>
    <t>103703881</t>
  </si>
  <si>
    <t>Staff_cols:Site_code, Staff_row:Staff_row94</t>
  </si>
  <si>
    <t>103703882</t>
  </si>
  <si>
    <t>Staff_cols:Site_code, Staff_row:Staff_row95</t>
  </si>
  <si>
    <t>103703883</t>
  </si>
  <si>
    <t>Staff_cols:Site_code, Staff_row:Staff_row96</t>
  </si>
  <si>
    <t>103703884</t>
  </si>
  <si>
    <t>Staff_cols:Site_code, Staff_row:Staff_row97</t>
  </si>
  <si>
    <t>103703885</t>
  </si>
  <si>
    <t>Staff_cols:Site_code, Staff_row:Staff_row98</t>
  </si>
  <si>
    <t>103703886</t>
  </si>
  <si>
    <t>Staff_cols:Site_code, Staff_row:Staff_row99</t>
  </si>
  <si>
    <t>103703887</t>
  </si>
  <si>
    <t>Staff_cols:Site_name, Staff_row:Staff_row1</t>
  </si>
  <si>
    <t>103703888</t>
  </si>
  <si>
    <t>Staff_cols:Site_name, Staff_row:Staff_row10</t>
  </si>
  <si>
    <t>103703889</t>
  </si>
  <si>
    <t>Staff_cols:Site_name, Staff_row:Staff_row100</t>
  </si>
  <si>
    <t>103704531</t>
  </si>
  <si>
    <t>Staff_cols:Ward, Staff_row:Staff_row139</t>
  </si>
  <si>
    <t>103704532</t>
  </si>
  <si>
    <t>Staff_cols:Ward, Staff_row:Staff_row14</t>
  </si>
  <si>
    <t>103704533</t>
  </si>
  <si>
    <t>Staff_cols:Ward, Staff_row:Staff_row140</t>
  </si>
  <si>
    <t>103704534</t>
  </si>
  <si>
    <t>Staff_cols:Ward, Staff_row:Staff_row141</t>
  </si>
  <si>
    <t>103704535</t>
  </si>
  <si>
    <t>Staff_cols:Ward, Staff_row:Staff_row142</t>
  </si>
  <si>
    <t>103704536</t>
  </si>
  <si>
    <t>Staff_cols:Ward, Staff_row:Staff_row143</t>
  </si>
  <si>
    <t>103704537</t>
  </si>
  <si>
    <t>Staff_cols:Ward, Staff_row:Staff_row144</t>
  </si>
  <si>
    <t>103704538</t>
  </si>
  <si>
    <t>Staff_cols:Ward, Staff_row:Staff_row145</t>
  </si>
  <si>
    <t>103704539</t>
  </si>
  <si>
    <t>Staff_cols:Ward, Staff_row:Staff_row146</t>
  </si>
  <si>
    <t>103704540</t>
  </si>
  <si>
    <t>Staff_cols:Ward, Staff_row:Staff_row147</t>
  </si>
  <si>
    <t>103704541</t>
  </si>
  <si>
    <t>Staff_cols:Ward, Staff_row:Staff_row148</t>
  </si>
  <si>
    <t>103704542</t>
  </si>
  <si>
    <t>Staff_cols:Ward, Staff_row:Staff_row149</t>
  </si>
  <si>
    <t>103704543</t>
  </si>
  <si>
    <t>Staff_cols:Ward, Staff_row:Staff_row15</t>
  </si>
  <si>
    <t>103704544</t>
  </si>
  <si>
    <t>Staff_cols:Ward, Staff_row:Staff_row150</t>
  </si>
  <si>
    <t>103704545</t>
  </si>
  <si>
    <t>Staff_cols:Ward, Staff_row:Staff_row151</t>
  </si>
  <si>
    <t>103704546</t>
  </si>
  <si>
    <t>Staff_cols:Ward, Staff_row:Staff_row152</t>
  </si>
  <si>
    <t>103704547</t>
  </si>
  <si>
    <t>Staff_cols:Ward, Staff_row:Staff_row153</t>
  </si>
  <si>
    <t>103704548</t>
  </si>
  <si>
    <t>Staff_cols:Ward, Staff_row:Staff_row154</t>
  </si>
  <si>
    <t>103704549</t>
  </si>
  <si>
    <t>Staff_cols:Ward, Staff_row:Staff_row155</t>
  </si>
  <si>
    <t>103704550</t>
  </si>
  <si>
    <t>Staff_cols:Ward, Staff_row:Staff_row156</t>
  </si>
  <si>
    <t>103704551</t>
  </si>
  <si>
    <t>Staff_cols:Ward, Staff_row:Staff_row157</t>
  </si>
  <si>
    <t>103704552</t>
  </si>
  <si>
    <t>Staff_cols:Ward, Staff_row:Staff_row158</t>
  </si>
  <si>
    <t>103704553</t>
  </si>
  <si>
    <t>Staff_cols:Ward, Staff_row:Staff_row159</t>
  </si>
  <si>
    <t>103704554</t>
  </si>
  <si>
    <t>Staff_cols:Ward, Staff_row:Staff_row16</t>
  </si>
  <si>
    <t>103704555</t>
  </si>
  <si>
    <t>Staff_cols:Ward, Staff_row:Staff_row160</t>
  </si>
  <si>
    <t>103704556</t>
  </si>
  <si>
    <t>Staff_cols:Ward, Staff_row:Staff_row161</t>
  </si>
  <si>
    <t>103704557</t>
  </si>
  <si>
    <t>Staff_cols:Ward, Staff_row:Staff_row162</t>
  </si>
  <si>
    <t>103704558</t>
  </si>
  <si>
    <t>Staff_cols:Ward, Staff_row:Staff_row163</t>
  </si>
  <si>
    <t>103704559</t>
  </si>
  <si>
    <t>Staff_cols:Ward, Staff_row:Staff_row164</t>
  </si>
  <si>
    <t>103704560</t>
  </si>
  <si>
    <t>Staff_cols:Ward, Staff_row:Staff_row165</t>
  </si>
  <si>
    <t>103704561</t>
  </si>
  <si>
    <t>Staff_cols:Ward, Staff_row:Staff_row166</t>
  </si>
  <si>
    <t>103704562</t>
  </si>
  <si>
    <t>Staff_cols:Ward, Staff_row:Staff_row167</t>
  </si>
  <si>
    <t>103704563</t>
  </si>
  <si>
    <t>Staff_cols:Ward, Staff_row:Staff_row168</t>
  </si>
  <si>
    <t>103704564</t>
  </si>
  <si>
    <t>Staff_cols:Ward, Staff_row:Staff_row169</t>
  </si>
  <si>
    <t>103704565</t>
  </si>
  <si>
    <t>Staff_cols:Ward, Staff_row:Staff_row17</t>
  </si>
  <si>
    <t>103704566</t>
  </si>
  <si>
    <t>Staff_cols:Ward, Staff_row:Staff_row170</t>
  </si>
  <si>
    <t>103703890</t>
  </si>
  <si>
    <t>Staff_cols:Site_name, Staff_row:Staff_row101</t>
  </si>
  <si>
    <t>103703891</t>
  </si>
  <si>
    <t>Staff_cols:Site_name, Staff_row:Staff_row102</t>
  </si>
  <si>
    <t>103703892</t>
  </si>
  <si>
    <t>Staff_cols:Site_name, Staff_row:Staff_row103</t>
  </si>
  <si>
    <t>103703893</t>
  </si>
  <si>
    <t>Staff_cols:Site_name, Staff_row:Staff_row104</t>
  </si>
  <si>
    <t>103703894</t>
  </si>
  <si>
    <t>Staff_cols:Site_name, Staff_row:Staff_row105</t>
  </si>
  <si>
    <t>103703895</t>
  </si>
  <si>
    <t>Staff_cols:Site_name, Staff_row:Staff_row106</t>
  </si>
  <si>
    <t>103703896</t>
  </si>
  <si>
    <t>Staff_cols:Site_name, Staff_row:Staff_row107</t>
  </si>
  <si>
    <t>103703897</t>
  </si>
  <si>
    <t>Staff_cols:Site_name, Staff_row:Staff_row108</t>
  </si>
  <si>
    <t>103703898</t>
  </si>
  <si>
    <t>Staff_cols:Day_care_plan, Staff_row:Staff_row181</t>
  </si>
  <si>
    <t>103704980</t>
  </si>
  <si>
    <t>Staff_cols:Day_care_plan, Staff_row:Staff_row182</t>
  </si>
  <si>
    <t>103704981</t>
  </si>
  <si>
    <t>Staff_cols:Day_care_plan, Staff_row:Staff_row183</t>
  </si>
  <si>
    <t>103706131</t>
  </si>
  <si>
    <t>Staff_cols:Night_nurse_plan, Staff_row:Staff_row138</t>
  </si>
  <si>
    <t>103706132</t>
  </si>
  <si>
    <t>Staff_cols:Night_nurse_plan, Staff_row:Staff_row139</t>
  </si>
  <si>
    <t>103706133</t>
  </si>
  <si>
    <t>Staff_cols:Night_nurse_plan, Staff_row:Staff_row14</t>
  </si>
  <si>
    <t>103706134</t>
  </si>
  <si>
    <t>Staff_cols:Night_nurse_plan, Staff_row:Staff_row140</t>
  </si>
  <si>
    <t>103706135</t>
  </si>
  <si>
    <t>Staff_cols:Night_nurse_plan, Staff_row:Staff_row141</t>
  </si>
  <si>
    <t>103706136</t>
  </si>
  <si>
    <t>Staff_cols:Night_nurse_plan, Staff_row:Staff_row142</t>
  </si>
  <si>
    <t>103706137</t>
  </si>
  <si>
    <t>Staff_cols:Night_nurse_plan, Staff_row:Staff_row143</t>
  </si>
  <si>
    <t>103706138</t>
  </si>
  <si>
    <t>Staff_cols:Night_nurse_plan, Staff_row:Staff_row144</t>
  </si>
  <si>
    <t>103706139</t>
  </si>
  <si>
    <t>Staff_cols:Night_nurse_plan, Staff_row:Staff_row145</t>
  </si>
  <si>
    <t>103706140</t>
  </si>
  <si>
    <t>Staff_cols:Night_nurse_plan, Staff_row:Staff_row146</t>
  </si>
  <si>
    <t>103706141</t>
  </si>
  <si>
    <t>Staff_cols:Night_nurse_plan, Staff_row:Staff_row147</t>
  </si>
  <si>
    <t>103706142</t>
  </si>
  <si>
    <t>Staff_cols:Night_nurse_plan, Staff_row:Staff_row148</t>
  </si>
  <si>
    <t>103706143</t>
  </si>
  <si>
    <t>Staff_cols:Night_nurse_plan, Staff_row:Staff_row149</t>
  </si>
  <si>
    <t>103706144</t>
  </si>
  <si>
    <t>Staff_cols:Night_nurse_plan, Staff_row:Staff_row15</t>
  </si>
  <si>
    <t>103706145</t>
  </si>
  <si>
    <t>Staff_cols:Night_nurse_plan, Staff_row:Staff_row150</t>
  </si>
  <si>
    <t>103706146</t>
  </si>
  <si>
    <t>Staff_cols:Night_nurse_plan, Staff_row:Staff_row151</t>
  </si>
  <si>
    <t>103706147</t>
  </si>
  <si>
    <t>Staff_cols:Night_nurse_plan, Staff_row:Staff_row152</t>
  </si>
  <si>
    <t>103706148</t>
  </si>
  <si>
    <t>Staff_cols:Night_nurse_plan, Staff_row:Staff_row153</t>
  </si>
  <si>
    <t>103706149</t>
  </si>
  <si>
    <t>Staff_cols:Night_nurse_plan, Staff_row:Staff_row154</t>
  </si>
  <si>
    <t>103706150</t>
  </si>
  <si>
    <t>Staff_cols:Night_nurse_plan, Staff_row:Staff_row155</t>
  </si>
  <si>
    <t>103706151</t>
  </si>
  <si>
    <t>Staff_cols:Night_nurse_plan, Staff_row:Staff_row156</t>
  </si>
  <si>
    <t>103706152</t>
  </si>
  <si>
    <t>Staff_cols:Night_nurse_plan, Staff_row:Staff_row157</t>
  </si>
  <si>
    <t>103706153</t>
  </si>
  <si>
    <t>Staff_cols:Night_nurse_plan, Staff_row:Staff_row158</t>
  </si>
  <si>
    <t>103706154</t>
  </si>
  <si>
    <t>Staff_cols:Night_nurse_plan, Staff_row:Staff_row159</t>
  </si>
  <si>
    <t>103706155</t>
  </si>
  <si>
    <t>Staff_cols:Night_nurse_plan, Staff_row:Staff_row16</t>
  </si>
  <si>
    <t>103706156</t>
  </si>
  <si>
    <t>Staff_cols:Night_nurse_plan, Staff_row:Staff_row160</t>
  </si>
  <si>
    <t>103706157</t>
  </si>
  <si>
    <t>Staff_cols:Night_nurse_plan, Staff_row:Staff_row161</t>
  </si>
  <si>
    <t>103706158</t>
  </si>
  <si>
    <t>Staff_cols:Night_nurse_plan, Staff_row:Staff_row162</t>
  </si>
  <si>
    <t>103705363</t>
  </si>
  <si>
    <t>Staff_cols:Day_nurse_plan, Staff_row:Staff_row167</t>
  </si>
  <si>
    <t>103705364</t>
  </si>
  <si>
    <t>Staff_cols:Day_nurse_plan, Staff_row:Staff_row168</t>
  </si>
  <si>
    <t>103705365</t>
  </si>
  <si>
    <t>Staff_cols:Day_nurse_plan, Staff_row:Staff_row169</t>
  </si>
  <si>
    <t>103705366</t>
  </si>
  <si>
    <t>Staff_cols:Day_nurse_plan, Staff_row:Staff_row17</t>
  </si>
  <si>
    <t>103705367</t>
  </si>
  <si>
    <t>Staff_cols:Day_nurse_plan, Staff_row:Staff_row170</t>
  </si>
  <si>
    <t>103705368</t>
  </si>
  <si>
    <t>Staff_cols:Day_nurse_plan, Staff_row:Staff_row171</t>
  </si>
  <si>
    <t>103705369</t>
  </si>
  <si>
    <t>Staff_cols:Day_nurse_plan, Staff_row:Staff_row172</t>
  </si>
  <si>
    <t>103705370</t>
  </si>
  <si>
    <t>Staff_cols:Day_nurse_plan, Staff_row:Staff_row173</t>
  </si>
  <si>
    <t>103705371</t>
  </si>
  <si>
    <t>Staff_cols:Day_nurse_plan, Staff_row:Staff_row174</t>
  </si>
  <si>
    <t>103705372</t>
  </si>
  <si>
    <t>Staff_cols:Day_nurse_plan, Staff_row:Staff_row175</t>
  </si>
  <si>
    <t>103705373</t>
  </si>
  <si>
    <t>Staff_cols:Day_nurse_plan, Staff_row:Staff_row176</t>
  </si>
  <si>
    <t>103705374</t>
  </si>
  <si>
    <t>Staff_cols:Day_nurse_plan, Staff_row:Staff_row177</t>
  </si>
  <si>
    <t>103705375</t>
  </si>
  <si>
    <t>Staff_cols:Day_nurse_plan, Staff_row:Staff_row178</t>
  </si>
  <si>
    <t>103705376</t>
  </si>
  <si>
    <t>Staff_cols:Day_nurse_plan, Staff_row:Staff_row179</t>
  </si>
  <si>
    <t>103705377</t>
  </si>
  <si>
    <t>Staff_cols:Day_nurse_plan, Staff_row:Staff_row18</t>
  </si>
  <si>
    <t>103705378</t>
  </si>
  <si>
    <t>Staff_cols:Day_nurse_plan, Staff_row:Staff_row180</t>
  </si>
  <si>
    <t>103705379</t>
  </si>
  <si>
    <t>Staff_cols:Day_nurse_plan, Staff_row:Staff_row181</t>
  </si>
  <si>
    <t>103705380</t>
  </si>
  <si>
    <t>Staff_cols:Day_nurse_plan, Staff_row:Staff_row182</t>
  </si>
  <si>
    <t>103705381</t>
  </si>
  <si>
    <t>Staff_cols:Day_nurse_plan, Staff_row:Staff_row183</t>
  </si>
  <si>
    <t>103705382</t>
  </si>
  <si>
    <t>Staff_cols:Day_nurse_plan, Staff_row:Staff_row184</t>
  </si>
  <si>
    <t>103705383</t>
  </si>
  <si>
    <t>Staff_cols:Night_care_plan, Staff_row:Staff_row91</t>
  </si>
  <si>
    <t>103705880</t>
  </si>
  <si>
    <t>Staff_cols:Night_care_plan, Staff_row:Staff_row92</t>
  </si>
  <si>
    <t>103705881</t>
  </si>
  <si>
    <t>Staff_cols:Night_care_plan, Staff_row:Staff_row93</t>
  </si>
  <si>
    <t>103705882</t>
  </si>
  <si>
    <t>Staff_cols:Night_care_plan, Staff_row:Staff_row94</t>
  </si>
  <si>
    <t>103705883</t>
  </si>
  <si>
    <t>Staff_cols:Night_care_plan, Staff_row:Staff_row95</t>
  </si>
  <si>
    <t>103706057</t>
  </si>
  <si>
    <t>Staff_cols:Night_nurse_act, Staff_row:Staff_row71</t>
  </si>
  <si>
    <t>103706058</t>
  </si>
  <si>
    <t>Staff_cols:Night_nurse_act, Staff_row:Staff_row72</t>
  </si>
  <si>
    <t>103706059</t>
  </si>
  <si>
    <t>Staff_cols:Night_nurse_act, Staff_row:Staff_row73</t>
  </si>
  <si>
    <t>103706060</t>
  </si>
  <si>
    <t>Staff_cols:Night_nurse_act, Staff_row:Staff_row74</t>
  </si>
  <si>
    <t>103706061</t>
  </si>
  <si>
    <t>Staff_cols:Night_nurse_act, Staff_row:Staff_row75</t>
  </si>
  <si>
    <t>103706062</t>
  </si>
  <si>
    <t>Staff_cols:Night_nurse_act, Staff_row:Staff_row76</t>
  </si>
  <si>
    <t>103706063</t>
  </si>
  <si>
    <t>Staff_cols:Night_nurse_act, Staff_row:Staff_row77</t>
  </si>
  <si>
    <t>103706064</t>
  </si>
  <si>
    <t>Staff_cols:Night_nurse_act, Staff_row:Staff_row78</t>
  </si>
  <si>
    <t>103706065</t>
  </si>
  <si>
    <t>Staff_cols:Night_nurse_act, Staff_row:Staff_row79</t>
  </si>
  <si>
    <t>103706066</t>
  </si>
  <si>
    <t>Staff_cols:Night_nurse_act, Staff_row:Staff_row8</t>
  </si>
  <si>
    <t>103706067</t>
  </si>
  <si>
    <t>Staff_cols:Night_nurse_act, Staff_row:Staff_row80</t>
  </si>
  <si>
    <t>103706068</t>
  </si>
  <si>
    <t>Staff_cols:Night_nurse_act, Staff_row:Staff_row81</t>
  </si>
  <si>
    <t>103706069</t>
  </si>
  <si>
    <t>Staff_cols:Night_nurse_act, Staff_row:Staff_row82</t>
  </si>
  <si>
    <t>103706070</t>
  </si>
  <si>
    <t>Staff_cols:Night_nurse_act, Staff_row:Staff_row83</t>
  </si>
  <si>
    <t>103706071</t>
  </si>
  <si>
    <t>Staff_cols:Night_nurse_act, Staff_row:Staff_row84</t>
  </si>
  <si>
    <t>103706072</t>
  </si>
  <si>
    <t>Staff_cols:Night_nurse_act, Staff_row:Staff_row85</t>
  </si>
  <si>
    <t>103706073</t>
  </si>
  <si>
    <t>Staff_cols:Night_nurse_act, Staff_row:Staff_row86</t>
  </si>
  <si>
    <t>103706074</t>
  </si>
  <si>
    <t>Staff_cols:Night_nurse_act, Staff_row:Staff_row87</t>
  </si>
  <si>
    <t>103706075</t>
  </si>
  <si>
    <t>Staff_cols:Night_nurse_act, Staff_row:Staff_row88</t>
  </si>
  <si>
    <t>103705286</t>
  </si>
  <si>
    <t>Staff_cols:Day_nurse_act, Staff_row:Staff_row98</t>
  </si>
  <si>
    <t>103705287</t>
  </si>
  <si>
    <t>Staff_cols:Day_nurse_act, Staff_row:Staff_row99</t>
  </si>
  <si>
    <t>103705288</t>
  </si>
  <si>
    <t>Staff_cols:Day_nurse_plan, Staff_row:Staff_row1</t>
  </si>
  <si>
    <t>103705289</t>
  </si>
  <si>
    <t>Staff_cols:Day_nurse_plan, Staff_row:Staff_row10</t>
  </si>
  <si>
    <t>103705290</t>
  </si>
  <si>
    <t>Staff_cols:Day_nurse_plan, Staff_row:Staff_row100</t>
  </si>
  <si>
    <t>103705291</t>
  </si>
  <si>
    <t>Staff_cols:Day_nurse_plan, Staff_row:Staff_row101</t>
  </si>
  <si>
    <t>103705292</t>
  </si>
  <si>
    <t>Staff_cols:Day_nurse_plan, Staff_row:Staff_row102</t>
  </si>
  <si>
    <t>103705293</t>
  </si>
  <si>
    <t>Staff_cols:Day_nurse_plan, Staff_row:Staff_row103</t>
  </si>
  <si>
    <t>103705294</t>
  </si>
  <si>
    <t>Staff_cols:Day_nurse_plan, Staff_row:Staff_row104</t>
  </si>
  <si>
    <t>103705295</t>
  </si>
  <si>
    <t>Staff_cols:Day_nurse_plan, Staff_row:Staff_row105</t>
  </si>
  <si>
    <t>103705296</t>
  </si>
  <si>
    <t>Staff_cols:Day_nurse_plan, Staff_row:Staff_row106</t>
  </si>
  <si>
    <t>103705297</t>
  </si>
  <si>
    <t>Staff_cols:Day_nurse_plan, Staff_row:Staff_row107</t>
  </si>
  <si>
    <t>103705298</t>
  </si>
  <si>
    <t>Staff_cols:Day_nurse_plan, Staff_row:Staff_row108</t>
  </si>
  <si>
    <t>103706233</t>
  </si>
  <si>
    <t>Staff_cols:Night_nurse_plan, Staff_row:Staff_row5</t>
  </si>
  <si>
    <t>103706234</t>
  </si>
  <si>
    <t>Staff_cols:Night_nurse_plan, Staff_row:Staff_row50</t>
  </si>
  <si>
    <t>103706235</t>
  </si>
  <si>
    <t>Staff_cols:Night_nurse_plan, Staff_row:Staff_row51</t>
  </si>
  <si>
    <t>103706236</t>
  </si>
  <si>
    <t>Staff_cols:Night_nurse_plan, Staff_row:Staff_row52</t>
  </si>
  <si>
    <t>103706237</t>
  </si>
  <si>
    <t>Staff_cols:Night_nurse_plan, Staff_row:Staff_row53</t>
  </si>
  <si>
    <t>103706238</t>
  </si>
  <si>
    <t>Staff_cols:Night_nurse_plan, Staff_row:Staff_row54</t>
  </si>
  <si>
    <t>103706239</t>
  </si>
  <si>
    <t>Staff_cols:Night_nurse_plan, Staff_row:Staff_row55</t>
  </si>
  <si>
    <t>103706240</t>
  </si>
  <si>
    <t>Staff_cols:Night_nurse_plan, Staff_row:Staff_row56</t>
  </si>
  <si>
    <t>103704693</t>
  </si>
  <si>
    <t>Staff_cols:Day_care_act, Staff_row:Staff_row103</t>
  </si>
  <si>
    <t>103704694</t>
  </si>
  <si>
    <t>Staff_cols:Day_care_act, Staff_row:Staff_row104</t>
  </si>
  <si>
    <t>103704695</t>
  </si>
  <si>
    <t>Staff_cols:Day_care_act, Staff_row:Staff_row105</t>
  </si>
  <si>
    <t>103704696</t>
  </si>
  <si>
    <t>Staff_cols:Day_care_act, Staff_row:Staff_row106</t>
  </si>
  <si>
    <t>103704697</t>
  </si>
  <si>
    <t>Staff_cols:Day_care_act, Staff_row:Staff_row107</t>
  </si>
  <si>
    <t>103704698</t>
  </si>
  <si>
    <t>Staff_cols:Day_care_act, Staff_row:Staff_row108</t>
  </si>
  <si>
    <t>103704699</t>
  </si>
  <si>
    <t>Staff_cols:Day_care_act, Staff_row:Staff_row109</t>
  </si>
  <si>
    <t>Staff_cols:Day_care_act, Staff_row:Staff_row190</t>
  </si>
  <si>
    <t>103704790</t>
  </si>
  <si>
    <t>Staff_cols:Day_care_act, Staff_row:Staff_row191</t>
  </si>
  <si>
    <t>103704791</t>
  </si>
  <si>
    <t>Staff_cols:Day_care_act, Staff_row:Staff_row192</t>
  </si>
  <si>
    <t>103704792</t>
  </si>
  <si>
    <t>Staff_cols:Day_care_act, Staff_row:Staff_row193</t>
  </si>
  <si>
    <t>103704793</t>
  </si>
  <si>
    <t>Staff_cols:Day_care_act, Staff_row:Staff_row194</t>
  </si>
  <si>
    <t>103704794</t>
  </si>
  <si>
    <t>Staff_cols:Day_care_act, Staff_row:Staff_row195</t>
  </si>
  <si>
    <t>103704795</t>
  </si>
  <si>
    <t>Staff_cols:Day_care_act, Staff_row:Staff_row196</t>
  </si>
  <si>
    <t>103704796</t>
  </si>
  <si>
    <t>Staff_cols:Day_care_act, Staff_row:Staff_row197</t>
  </si>
  <si>
    <t>103704797</t>
  </si>
  <si>
    <t>Staff_cols:Day_care_act, Staff_row:Staff_row198</t>
  </si>
  <si>
    <t>103704798</t>
  </si>
  <si>
    <t>Staff_cols:Day_care_act, Staff_row:Staff_row199</t>
  </si>
  <si>
    <t>103704799</t>
  </si>
  <si>
    <t>Staff_cols:Day_care_act, Staff_row:Staff_row2</t>
  </si>
  <si>
    <t>103704800</t>
  </si>
  <si>
    <t>Staff_cols:Day_care_act, Staff_row:Staff_row20</t>
  </si>
  <si>
    <t>103704801</t>
  </si>
  <si>
    <t>Staff_cols:Day_care_act, Staff_row:Staff_row200</t>
  </si>
  <si>
    <t>103704982</t>
  </si>
  <si>
    <t>Staff_cols:Day_care_plan, Staff_row:Staff_row184</t>
  </si>
  <si>
    <t>103704983</t>
  </si>
  <si>
    <t>Staff_cols:Day_care_plan, Staff_row:Staff_row185</t>
  </si>
  <si>
    <t>103704984</t>
  </si>
  <si>
    <t>Staff_cols:Day_care_plan, Staff_row:Staff_row186</t>
  </si>
  <si>
    <t>103704985</t>
  </si>
  <si>
    <t>Staff_cols:Day_care_plan, Staff_row:Staff_row187</t>
  </si>
  <si>
    <t>103704986</t>
  </si>
  <si>
    <t>Staff_cols:Day_care_plan, Staff_row:Staff_row188</t>
  </si>
  <si>
    <t>103704987</t>
  </si>
  <si>
    <t>Staff_cols:Day_care_plan, Staff_row:Staff_row189</t>
  </si>
  <si>
    <t>103704988</t>
  </si>
  <si>
    <t>Staff_cols:Day_care_plan, Staff_row:Staff_row19</t>
  </si>
  <si>
    <t>103704989</t>
  </si>
  <si>
    <t>Staff_cols:Day_care_plan, Staff_row:Staff_row190</t>
  </si>
  <si>
    <t>103704990</t>
  </si>
  <si>
    <t>Staff_cols:Day_care_plan, Staff_row:Staff_row191</t>
  </si>
  <si>
    <t>103704991</t>
  </si>
  <si>
    <t>Staff_cols:Day_care_plan, Staff_row:Staff_row192</t>
  </si>
  <si>
    <t>103704992</t>
  </si>
  <si>
    <t>Staff_cols:Day_care_plan, Staff_row:Staff_row193</t>
  </si>
  <si>
    <t>103704993</t>
  </si>
  <si>
    <t>Staff_cols:Day_care_plan, Staff_row:Staff_row194</t>
  </si>
  <si>
    <t>103704994</t>
  </si>
  <si>
    <t>Staff_cols:Day_care_plan, Staff_row:Staff_row195</t>
  </si>
  <si>
    <t>103704995</t>
  </si>
  <si>
    <t>Staff_cols:Day_care_plan, Staff_row:Staff_row196</t>
  </si>
  <si>
    <t>103704996</t>
  </si>
  <si>
    <t>Staff_cols:Day_care_plan, Staff_row:Staff_row197</t>
  </si>
  <si>
    <t>103704997</t>
  </si>
  <si>
    <t>Staff_cols:Day_care_plan, Staff_row:Staff_row198</t>
  </si>
  <si>
    <t>103704998</t>
  </si>
  <si>
    <t>Staff_cols:Day_care_plan, Staff_row:Staff_row199</t>
  </si>
  <si>
    <t>103704999</t>
  </si>
  <si>
    <t>Staff_cols:Day_care_plan, Staff_row:Staff_row2</t>
  </si>
  <si>
    <t>103705000</t>
  </si>
  <si>
    <t>Staff_cols:Day_care_plan, Staff_row:Staff_row20</t>
  </si>
  <si>
    <t>103705001</t>
  </si>
  <si>
    <t>Staff_cols:Day_care_plan, Staff_row:Staff_row200</t>
  </si>
  <si>
    <t>103705002</t>
  </si>
  <si>
    <t>Staff_cols:Day_care_plan, Staff_row:Staff_row21</t>
  </si>
  <si>
    <t>103706159</t>
  </si>
  <si>
    <t>Staff_cols:Night_nurse_plan, Staff_row:Staff_row163</t>
  </si>
  <si>
    <t>103706160</t>
  </si>
  <si>
    <t>Staff_cols:Night_nurse_plan, Staff_row:Staff_row164</t>
  </si>
  <si>
    <t>103706161</t>
  </si>
  <si>
    <t>Staff_cols:Night_nurse_plan, Staff_row:Staff_row165</t>
  </si>
  <si>
    <t>103706162</t>
  </si>
  <si>
    <t>Staff_cols:Night_nurse_plan, Staff_row:Staff_row166</t>
  </si>
  <si>
    <t>103706163</t>
  </si>
  <si>
    <t>Staff_cols:Night_nurse_plan, Staff_row:Staff_row167</t>
  </si>
  <si>
    <t>103706164</t>
  </si>
  <si>
    <t>Staff_cols:Night_nurse_plan, Staff_row:Staff_row168</t>
  </si>
  <si>
    <t>103706165</t>
  </si>
  <si>
    <t>Staff_cols:Night_nurse_plan, Staff_row:Staff_row169</t>
  </si>
  <si>
    <t>103706166</t>
  </si>
  <si>
    <t>Staff_cols:Night_nurse_plan, Staff_row:Staff_row17</t>
  </si>
  <si>
    <t>103705163</t>
  </si>
  <si>
    <t>Staff_cols:Day_nurse_act, Staff_row:Staff_row167</t>
  </si>
  <si>
    <t>103705164</t>
  </si>
  <si>
    <t>Staff_cols:Day_nurse_act, Staff_row:Staff_row168</t>
  </si>
  <si>
    <t>103705165</t>
  </si>
  <si>
    <t>Staff_cols:Day_nurse_act, Staff_row:Staff_row169</t>
  </si>
  <si>
    <t>103705166</t>
  </si>
  <si>
    <t>Staff_cols:Day_nurse_act, Staff_row:Staff_row17</t>
  </si>
  <si>
    <t>103705167</t>
  </si>
  <si>
    <t>Staff_cols:Day_nurse_act, Staff_row:Staff_row170</t>
  </si>
  <si>
    <t>103705168</t>
  </si>
  <si>
    <t>Staff_cols:Day_nurse_act, Staff_row:Staff_row171</t>
  </si>
  <si>
    <t>103705169</t>
  </si>
  <si>
    <t>Staff_cols:Day_nurse_act, Staff_row:Staff_row172</t>
  </si>
  <si>
    <t>103705170</t>
  </si>
  <si>
    <t>Staff_cols:Day_nurse_act, Staff_row:Staff_row173</t>
  </si>
  <si>
    <t>103705171</t>
  </si>
  <si>
    <t>Staff_cols:Day_nurse_act, Staff_row:Staff_row174</t>
  </si>
  <si>
    <t>103705172</t>
  </si>
  <si>
    <t>Staff_cols:Day_nurse_act, Staff_row:Staff_row175</t>
  </si>
  <si>
    <t>103705394</t>
  </si>
  <si>
    <t>Staff_cols:Day_nurse_plan, Staff_row:Staff_row195</t>
  </si>
  <si>
    <t>103705395</t>
  </si>
  <si>
    <t>Staff_cols:Day_nurse_plan, Staff_row:Staff_row196</t>
  </si>
  <si>
    <t>103705396</t>
  </si>
  <si>
    <t>Staff_cols:Day_nurse_plan, Staff_row:Staff_row197</t>
  </si>
  <si>
    <t>103705397</t>
  </si>
  <si>
    <t>Staff_cols:Day_nurse_plan, Staff_row:Staff_row198</t>
  </si>
  <si>
    <t>103705398</t>
  </si>
  <si>
    <t>Staff_cols:Day_nurse_plan, Staff_row:Staff_row199</t>
  </si>
  <si>
    <t>103705399</t>
  </si>
  <si>
    <t>103703995</t>
  </si>
  <si>
    <t>Staff_cols:Site_name, Staff_row:Staff_row197</t>
  </si>
  <si>
    <t>103703996</t>
  </si>
  <si>
    <t>Staff_cols:Site_name, Staff_row:Staff_row198</t>
  </si>
  <si>
    <t>103703997</t>
  </si>
  <si>
    <t>Staff_cols:Site_name, Staff_row:Staff_row199</t>
  </si>
  <si>
    <t>103703998</t>
  </si>
  <si>
    <t>Staff_cols:Site_name, Staff_row:Staff_row2</t>
  </si>
  <si>
    <t>103703999</t>
  </si>
  <si>
    <t>Staff_cols:Site_name, Staff_row:Staff_row20</t>
  </si>
  <si>
    <t>103704000</t>
  </si>
  <si>
    <t>Staff_cols:Site_name, Staff_row:Staff_row200</t>
  </si>
  <si>
    <t>103704001</t>
  </si>
  <si>
    <t>Staff_cols:Site_name, Staff_row:Staff_row21</t>
  </si>
  <si>
    <t>103704002</t>
  </si>
  <si>
    <t>Staff_cols:Site_name, Staff_row:Staff_row22</t>
  </si>
  <si>
    <t>103704003</t>
  </si>
  <si>
    <t>Staff_cols:Site_name, Staff_row:Staff_row23</t>
  </si>
  <si>
    <t>103704004</t>
  </si>
  <si>
    <t>Staff_cols:Site_name, Staff_row:Staff_row24</t>
  </si>
  <si>
    <t>103704005</t>
  </si>
  <si>
    <t>Staff_cols:Site_name, Staff_row:Staff_row25</t>
  </si>
  <si>
    <t>103704006</t>
  </si>
  <si>
    <t>Staff_cols:Site_name, Staff_row:Staff_row26</t>
  </si>
  <si>
    <t>103704007</t>
  </si>
  <si>
    <t>Staff_cols:Site_name, Staff_row:Staff_row27</t>
  </si>
  <si>
    <t>103704008</t>
  </si>
  <si>
    <t>Staff_cols:Site_name, Staff_row:Staff_row28</t>
  </si>
  <si>
    <t>103704009</t>
  </si>
  <si>
    <t>Staff_cols:Site_name, Staff_row:Staff_row29</t>
  </si>
  <si>
    <t>103704010</t>
  </si>
  <si>
    <t>Staff_cols:Site_name, Staff_row:Staff_row3</t>
  </si>
  <si>
    <t>103704011</t>
  </si>
  <si>
    <t>Staff_cols:Site_name, Staff_row:Staff_row30</t>
  </si>
  <si>
    <t>103704012</t>
  </si>
  <si>
    <t>Staff_cols:Site_name, Staff_row:Staff_row31</t>
  </si>
  <si>
    <t>103704013</t>
  </si>
  <si>
    <t>Staff_cols:Site_name, Staff_row:Staff_row32</t>
  </si>
  <si>
    <t>103704014</t>
  </si>
  <si>
    <t>Staff_cols:Site_name, Staff_row:Staff_row33</t>
  </si>
  <si>
    <t>103704015</t>
  </si>
  <si>
    <t>Staff_cols:Site_name, Staff_row:Staff_row34</t>
  </si>
  <si>
    <t>103704016</t>
  </si>
  <si>
    <t>Staff_cols:Site_name, Staff_row:Staff_row35</t>
  </si>
  <si>
    <t>103704017</t>
  </si>
  <si>
    <t>Staff_cols:Site_name, Staff_row:Staff_row36</t>
  </si>
  <si>
    <t>103704018</t>
  </si>
  <si>
    <t>Staff_cols:Site_name, Staff_row:Staff_row37</t>
  </si>
  <si>
    <t>103704019</t>
  </si>
  <si>
    <t>Staff_cols:Site_name, Staff_row:Staff_row38</t>
  </si>
  <si>
    <t>103704020</t>
  </si>
  <si>
    <t>Staff_cols:Site_name, Staff_row:Staff_row39</t>
  </si>
  <si>
    <t>103704649</t>
  </si>
  <si>
    <t>Staff_cols:Ward, Staff_row:Staff_row65</t>
  </si>
  <si>
    <t>103704650</t>
  </si>
  <si>
    <t>Staff_cols:Ward, Staff_row:Staff_row66</t>
  </si>
  <si>
    <t>103704651</t>
  </si>
  <si>
    <t>Staff_cols:Ward, Staff_row:Staff_row67</t>
  </si>
  <si>
    <t>103704652</t>
  </si>
  <si>
    <t>Staff_cols:Ward, Staff_row:Staff_row68</t>
  </si>
  <si>
    <t>103704653</t>
  </si>
  <si>
    <t>Staff_cols:Ward, Staff_row:Staff_row69</t>
  </si>
  <si>
    <t>103704654</t>
  </si>
  <si>
    <t>Staff_cols:Ward, Staff_row:Staff_row7</t>
  </si>
  <si>
    <t>103704655</t>
  </si>
  <si>
    <t>Staff_cols:Ward, Staff_row:Staff_row70</t>
  </si>
  <si>
    <t>103704656</t>
  </si>
  <si>
    <t>Staff_cols:Ward, Staff_row:Staff_row71</t>
  </si>
  <si>
    <t>103704657</t>
  </si>
  <si>
    <t>Staff_cols:Ward, Staff_row:Staff_row72</t>
  </si>
  <si>
    <t>103704658</t>
  </si>
  <si>
    <t>Staff_cols:Ward, Staff_row:Staff_row73</t>
  </si>
  <si>
    <t>103704659</t>
  </si>
  <si>
    <t>Staff_cols:Ward, Staff_row:Staff_row74</t>
  </si>
  <si>
    <t>103704660</t>
  </si>
  <si>
    <t>Staff_cols:Ward, Staff_row:Staff_row75</t>
  </si>
  <si>
    <t>103704661</t>
  </si>
  <si>
    <t>Staff_cols:Ward, Staff_row:Staff_row76</t>
  </si>
  <si>
    <t>103704662</t>
  </si>
  <si>
    <t>Staff_cols:Ward, Staff_row:Staff_row77</t>
  </si>
  <si>
    <t>103704663</t>
  </si>
  <si>
    <t>Staff_cols:Ward, Staff_row:Staff_row78</t>
  </si>
  <si>
    <t>103704664</t>
  </si>
  <si>
    <t>Staff_cols:Ward, Staff_row:Staff_row79</t>
  </si>
  <si>
    <t>103704665</t>
  </si>
  <si>
    <t>Staff_cols:Ward, Staff_row:Staff_row8</t>
  </si>
  <si>
    <t>103704666</t>
  </si>
  <si>
    <t>Staff_cols:Ward, Staff_row:Staff_row80</t>
  </si>
  <si>
    <t>103704667</t>
  </si>
  <si>
    <t>Staff_cols:Ward, Staff_row:Staff_row81</t>
  </si>
  <si>
    <t>103704668</t>
  </si>
  <si>
    <t>Staff_cols:Ward, Staff_row:Staff_row82</t>
  </si>
  <si>
    <t>103704669</t>
  </si>
  <si>
    <t>Staff_cols:Ward, Staff_row:Staff_row83</t>
  </si>
  <si>
    <t>103704670</t>
  </si>
  <si>
    <t>Staff_cols:Ward, Staff_row:Staff_row84</t>
  </si>
  <si>
    <t>103704671</t>
  </si>
  <si>
    <t>Staff_cols:Ward, Staff_row:Staff_row85</t>
  </si>
  <si>
    <t>103704672</t>
  </si>
  <si>
    <t>Staff_cols:Ward, Staff_row:Staff_row86</t>
  </si>
  <si>
    <t>103704673</t>
  </si>
  <si>
    <t>Staff_cols:Ward, Staff_row:Staff_row87</t>
  </si>
  <si>
    <t>103704674</t>
  </si>
  <si>
    <t>Staff_cols:Ward, Staff_row:Staff_row88</t>
  </si>
  <si>
    <t>103704675</t>
  </si>
  <si>
    <t>Staff_cols:Ward, Staff_row:Staff_row89</t>
  </si>
  <si>
    <t>103704676</t>
  </si>
  <si>
    <t>Staff_cols:Ward, Staff_row:Staff_row9</t>
  </si>
  <si>
    <t>103704677</t>
  </si>
  <si>
    <t>Staff_cols:Ward, Staff_row:Staff_row90</t>
  </si>
  <si>
    <t>103704678</t>
  </si>
  <si>
    <t>Staff_cols:Ward, Staff_row:Staff_row91</t>
  </si>
  <si>
    <t>103704679</t>
  </si>
  <si>
    <t>Staff_cols:Ward, Staff_row:Staff_row92</t>
  </si>
  <si>
    <t>103704680</t>
  </si>
  <si>
    <t>Staff_cols:Ward, Staff_row:Staff_row93</t>
  </si>
  <si>
    <t>103704681</t>
  </si>
  <si>
    <t>Staff_cols:Ward, Staff_row:Staff_row94</t>
  </si>
  <si>
    <t>103704682</t>
  </si>
  <si>
    <t>Staff_cols:Ward, Staff_row:Staff_row95</t>
  </si>
  <si>
    <t>103704683</t>
  </si>
  <si>
    <t>Staff_cols:Ward, Staff_row:Staff_row96</t>
  </si>
  <si>
    <t>103704684</t>
  </si>
  <si>
    <t>Staff_cols:Ward, Staff_row:Staff_row97</t>
  </si>
  <si>
    <t>103704685</t>
  </si>
  <si>
    <t>Staff_cols:Ward, Staff_row:Staff_row98</t>
  </si>
  <si>
    <t>103704686</t>
  </si>
  <si>
    <t>Staff_cols:Ward, Staff_row:Staff_row99</t>
  </si>
  <si>
    <t>103703687</t>
  </si>
  <si>
    <t>Staff_cols:Site_code, Staff_row:Staff_row1</t>
  </si>
  <si>
    <t>103703688</t>
  </si>
  <si>
    <t>Staff_cols:Site_code, Staff_row:Staff_row10</t>
  </si>
  <si>
    <t>103703689</t>
  </si>
  <si>
    <t>Staff_cols:Site_code, Staff_row:Staff_row100</t>
  </si>
  <si>
    <t>103704021</t>
  </si>
  <si>
    <t>Staff_cols:Site_name, Staff_row:Staff_row4</t>
  </si>
  <si>
    <t>103704022</t>
  </si>
  <si>
    <t>Staff_cols:Site_name, Staff_row:Staff_row40</t>
  </si>
  <si>
    <t>103704023</t>
  </si>
  <si>
    <t>Staff_cols:Site_name, Staff_row:Staff_row41</t>
  </si>
  <si>
    <t>103704024</t>
  </si>
  <si>
    <t>Staff_cols:Site_name, Staff_row:Staff_row42</t>
  </si>
  <si>
    <t>103704025</t>
  </si>
  <si>
    <t>Staff_cols:Site_name, Staff_row:Staff_row43</t>
  </si>
  <si>
    <t>103704026</t>
  </si>
  <si>
    <t>Staff_cols:Site_name, Staff_row:Staff_row44</t>
  </si>
  <si>
    <t>103704027</t>
  </si>
  <si>
    <t>Staff_cols:Site_name, Staff_row:Staff_row45</t>
  </si>
  <si>
    <t>103704028</t>
  </si>
  <si>
    <t>Staff_cols:Site_name, Staff_row:Staff_row46</t>
  </si>
  <si>
    <t>103704029</t>
  </si>
  <si>
    <t>Staff_cols:Site_name, Staff_row:Staff_row47</t>
  </si>
  <si>
    <t>103704030</t>
  </si>
  <si>
    <t>Staff_cols:Site_name, Staff_row:Staff_row48</t>
  </si>
  <si>
    <t>103704031</t>
  </si>
  <si>
    <t>Staff_cols:Site_name, Staff_row:Staff_row49</t>
  </si>
  <si>
    <t>103704032</t>
  </si>
  <si>
    <t>Staff_cols:Site_name, Staff_row:Staff_row5</t>
  </si>
  <si>
    <t>103704033</t>
  </si>
  <si>
    <t>Staff_cols:Site_name, Staff_row:Staff_row50</t>
  </si>
  <si>
    <t>103704034</t>
  </si>
  <si>
    <t>Staff_cols:Site_name, Staff_row:Staff_row51</t>
  </si>
  <si>
    <t>103704035</t>
  </si>
  <si>
    <t>Staff_cols:Site_name, Staff_row:Staff_row52</t>
  </si>
  <si>
    <t>103704036</t>
  </si>
  <si>
    <t>Staff_cols:Site_name, Staff_row:Staff_row53</t>
  </si>
  <si>
    <t>103704037</t>
  </si>
  <si>
    <t>Staff_cols:Site_name, Staff_row:Staff_row54</t>
  </si>
  <si>
    <t>103704038</t>
  </si>
  <si>
    <t>Staff_cols:Site_name, Staff_row:Staff_row55</t>
  </si>
  <si>
    <t>103704039</t>
  </si>
  <si>
    <t>Staff_cols:Site_name, Staff_row:Staff_row56</t>
  </si>
  <si>
    <t>103704040</t>
  </si>
  <si>
    <t>Staff_cols:Site_name, Staff_row:Staff_row57</t>
  </si>
  <si>
    <t>103704041</t>
  </si>
  <si>
    <t>Staff_cols:Site_name, Staff_row:Staff_row58</t>
  </si>
  <si>
    <t>103704042</t>
  </si>
  <si>
    <t>Staff_cols:Site_name, Staff_row:Staff_row59</t>
  </si>
  <si>
    <t>103704043</t>
  </si>
  <si>
    <t>Staff_cols:Site_name, Staff_row:Staff_row6</t>
  </si>
  <si>
    <t>103704044</t>
  </si>
  <si>
    <t>Staff_cols:Site_name, Staff_row:Staff_row60</t>
  </si>
  <si>
    <t>103704045</t>
  </si>
  <si>
    <t>Staff_cols:Site_name, Staff_row:Staff_row61</t>
  </si>
  <si>
    <t>103704046</t>
  </si>
  <si>
    <t>Staff_cols:Site_name, Staff_row:Staff_row62</t>
  </si>
  <si>
    <t>103704047</t>
  </si>
  <si>
    <t>Staff_cols:Site_name, Staff_row:Staff_row63</t>
  </si>
  <si>
    <t>103704048</t>
  </si>
  <si>
    <t>Staff_cols:Site_name, Staff_row:Staff_row64</t>
  </si>
  <si>
    <t>103704049</t>
  </si>
  <si>
    <t>Staff_cols:Site_name, Staff_row:Staff_row65</t>
  </si>
  <si>
    <t>103704050</t>
  </si>
  <si>
    <t>Staff_cols:Site_name, Staff_row:Staff_row66</t>
  </si>
  <si>
    <t>103704051</t>
  </si>
  <si>
    <t>Staff_cols:Site_name, Staff_row:Staff_row67</t>
  </si>
  <si>
    <t>103704052</t>
  </si>
  <si>
    <t>Staff_cols:Site_name, Staff_row:Staff_row68</t>
  </si>
  <si>
    <t>103704053</t>
  </si>
  <si>
    <t>Staff_cols:Site_name, Staff_row:Staff_row69</t>
  </si>
  <si>
    <t>103704054</t>
  </si>
  <si>
    <t>Staff_cols:Site_name, Staff_row:Staff_row7</t>
  </si>
  <si>
    <t>103704055</t>
  </si>
  <si>
    <t>Staff_cols:Site_name, Staff_row:Staff_row70</t>
  </si>
  <si>
    <t>103704056</t>
  </si>
  <si>
    <t>Staff_cols:Site_name, Staff_row:Staff_row71</t>
  </si>
  <si>
    <t>103704057</t>
  </si>
  <si>
    <t>Staff_cols:Site_name, Staff_row:Staff_row72</t>
  </si>
  <si>
    <t>103704058</t>
  </si>
  <si>
    <t>Staff_cols:Site_name, Staff_row:Staff_row73</t>
  </si>
  <si>
    <t>103704059</t>
  </si>
  <si>
    <t>Staff_cols:Site_name, Staff_row:Staff_row74</t>
  </si>
  <si>
    <t>103704060</t>
  </si>
  <si>
    <t>Staff_cols:Site_name, Staff_row:Staff_row75</t>
  </si>
  <si>
    <t>103704061</t>
  </si>
  <si>
    <t>Staff_cols:Site_name, Staff_row:Staff_row76</t>
  </si>
  <si>
    <t>103704062</t>
  </si>
  <si>
    <t>Staff_cols:Site_name, Staff_row:Staff_row77</t>
  </si>
  <si>
    <t>103704063</t>
  </si>
  <si>
    <t>Staff_cols:Site_name, Staff_row:Staff_row78</t>
  </si>
  <si>
    <t>103704064</t>
  </si>
  <si>
    <t>Staff_cols:Site_name, Staff_row:Staff_row79</t>
  </si>
  <si>
    <t>103704065</t>
  </si>
  <si>
    <t>Staff_cols:Site_name, Staff_row:Staff_row8</t>
  </si>
  <si>
    <t>103704066</t>
  </si>
  <si>
    <t>Staff_cols:Site_name, Staff_row:Staff_row80</t>
  </si>
  <si>
    <t>103704067</t>
  </si>
  <si>
    <t>Staff_cols:Site_name, Staff_row:Staff_row81</t>
  </si>
  <si>
    <t>103704068</t>
  </si>
  <si>
    <t>Staff_cols:Site_name, Staff_row:Staff_row82</t>
  </si>
  <si>
    <t>103704069</t>
  </si>
  <si>
    <t>Staff_cols:Site_name, Staff_row:Staff_row83</t>
  </si>
  <si>
    <t>103703690</t>
  </si>
  <si>
    <t>Staff_cols:Site_code, Staff_row:Staff_row101</t>
  </si>
  <si>
    <t>103703691</t>
  </si>
  <si>
    <t>Staff_cols:Site_code, Staff_row:Staff_row102</t>
  </si>
  <si>
    <t>103703692</t>
  </si>
  <si>
    <t>Staff_cols:Site_code, Staff_row:Staff_row103</t>
  </si>
  <si>
    <t>103703693</t>
  </si>
  <si>
    <t>Staff_cols:Site_code, Staff_row:Staff_row104</t>
  </si>
  <si>
    <t>Staff_cols:Day_nurse_act, Staff_row:Staff_row187</t>
  </si>
  <si>
    <t>103705186</t>
  </si>
  <si>
    <t>Staff_cols:Day_nurse_act, Staff_row:Staff_row188</t>
  </si>
  <si>
    <t>103705187</t>
  </si>
  <si>
    <t>Staff_cols:Day_nurse_act, Staff_row:Staff_row189</t>
  </si>
  <si>
    <t>103705188</t>
  </si>
  <si>
    <t>Staff_cols:Day_nurse_act, Staff_row:Staff_row19</t>
  </si>
  <si>
    <t>103705189</t>
  </si>
  <si>
    <t>Staff_cols:Day_nurse_act, Staff_row:Staff_row190</t>
  </si>
  <si>
    <t>103705190</t>
  </si>
  <si>
    <t>Staff_cols:Day_nurse_act, Staff_row:Staff_row191</t>
  </si>
  <si>
    <t>103705191</t>
  </si>
  <si>
    <t>Staff_cols:Day_nurse_act, Staff_row:Staff_row192</t>
  </si>
  <si>
    <t>103705192</t>
  </si>
  <si>
    <t>Staff_cols:Day_nurse_act, Staff_row:Staff_row193</t>
  </si>
  <si>
    <t>103705193</t>
  </si>
  <si>
    <t>Staff_cols:Day_nurse_act, Staff_row:Staff_row194</t>
  </si>
  <si>
    <t>103705194</t>
  </si>
  <si>
    <t>Staff_cols:Day_nurse_act, Staff_row:Staff_row195</t>
  </si>
  <si>
    <t>103705195</t>
  </si>
  <si>
    <t>Staff_cols:Day_nurse_act, Staff_row:Staff_row196</t>
  </si>
  <si>
    <t>103705422</t>
  </si>
  <si>
    <t>Staff_cols:Day_nurse_plan, Staff_row:Staff_row4</t>
  </si>
  <si>
    <t>103705423</t>
  </si>
  <si>
    <t>Staff_cols:Day_nurse_plan, Staff_row:Staff_row40</t>
  </si>
  <si>
    <t>103705424</t>
  </si>
  <si>
    <t>Staff_cols:Day_nurse_plan, Staff_row:Staff_row41</t>
  </si>
  <si>
    <t>103705425</t>
  </si>
  <si>
    <t>Staff_cols:Day_nurse_plan, Staff_row:Staff_row42</t>
  </si>
  <si>
    <t>103705426</t>
  </si>
  <si>
    <t>Staff_cols:Day_nurse_plan, Staff_row:Staff_row43</t>
  </si>
  <si>
    <t>103705427</t>
  </si>
  <si>
    <t>Staff_cols:Day_nurse_plan, Staff_row:Staff_row44</t>
  </si>
  <si>
    <t>103705428</t>
  </si>
  <si>
    <t>Staff_cols:Day_nurse_plan, Staff_row:Staff_row45</t>
  </si>
  <si>
    <t>103705429</t>
  </si>
  <si>
    <t>Staff_cols:Day_nurse_plan, Staff_row:Staff_row46</t>
  </si>
  <si>
    <t>103705430</t>
  </si>
  <si>
    <t>Staff_cols:Day_nurse_plan, Staff_row:Staff_row47</t>
  </si>
  <si>
    <t>103705431</t>
  </si>
  <si>
    <t>Staff_cols:Day_nurse_plan, Staff_row:Staff_row48</t>
  </si>
  <si>
    <t>103705432</t>
  </si>
  <si>
    <t>Staff_cols:Day_nurse_plan, Staff_row:Staff_row49</t>
  </si>
  <si>
    <t>103705433</t>
  </si>
  <si>
    <t>Staff_cols:Day_nurse_plan, Staff_row:Staff_row5</t>
  </si>
  <si>
    <t>103705434</t>
  </si>
  <si>
    <t>Staff_cols:Day_nurse_plan, Staff_row:Staff_row50</t>
  </si>
  <si>
    <t>103705435</t>
  </si>
  <si>
    <t>Staff_cols:Day_nurse_plan, Staff_row:Staff_row51</t>
  </si>
  <si>
    <t>103705436</t>
  </si>
  <si>
    <t>Staff_cols:Day_nurse_plan, Staff_row:Staff_row52</t>
  </si>
  <si>
    <t>103705437</t>
  </si>
  <si>
    <t>Staff_cols:Day_nurse_plan, Staff_row:Staff_row53</t>
  </si>
  <si>
    <t>103705438</t>
  </si>
  <si>
    <t>Staff_cols:Day_nurse_plan, Staff_row:Staff_row54</t>
  </si>
  <si>
    <t>103705439</t>
  </si>
  <si>
    <t>Staff_cols:Day_nurse_plan, Staff_row:Staff_row55</t>
  </si>
  <si>
    <t>103705440</t>
  </si>
  <si>
    <t>Staff_cols:Day_nurse_plan, Staff_row:Staff_row56</t>
  </si>
  <si>
    <t>103705441</t>
  </si>
  <si>
    <t>Staff_cols:Day_nurse_plan, Staff_row:Staff_row57</t>
  </si>
  <si>
    <t>103705442</t>
  </si>
  <si>
    <t>Staff_cols:Day_nurse_plan, Staff_row:Staff_row58</t>
  </si>
  <si>
    <t>103705443</t>
  </si>
  <si>
    <t>Staff_cols:Day_nurse_plan, Staff_row:Staff_row59</t>
  </si>
  <si>
    <t>103705444</t>
  </si>
  <si>
    <t>Staff_cols:Day_nurse_plan, Staff_row:Staff_row6</t>
  </si>
  <si>
    <t>103705445</t>
  </si>
  <si>
    <t>Staff_cols:Day_nurse_plan, Staff_row:Staff_row60</t>
  </si>
  <si>
    <t>103705446</t>
  </si>
  <si>
    <t>Staff_cols:Day_nurse_plan, Staff_row:Staff_row61</t>
  </si>
  <si>
    <t>103705447</t>
  </si>
  <si>
    <t>Staff_cols:Day_nurse_plan, Staff_row:Staff_row62</t>
  </si>
  <si>
    <t>103705448</t>
  </si>
  <si>
    <t>Staff_cols:Day_nurse_plan, Staff_row:Staff_row63</t>
  </si>
  <si>
    <t>103705449</t>
  </si>
  <si>
    <t>Staff_cols:Day_nurse_plan, Staff_row:Staff_row64</t>
  </si>
  <si>
    <t>103705539</t>
  </si>
  <si>
    <t>Staff_cols:Night_care_act, Staff_row:Staff_row145</t>
  </si>
  <si>
    <t>103705540</t>
  </si>
  <si>
    <t>Staff_cols:Night_care_act, Staff_row:Staff_row146</t>
  </si>
  <si>
    <t>103705541</t>
  </si>
  <si>
    <t>Staff_cols:Night_care_act, Staff_row:Staff_row147</t>
  </si>
  <si>
    <t>103705542</t>
  </si>
  <si>
    <t>Staff_cols:Night_care_act, Staff_row:Staff_row148</t>
  </si>
  <si>
    <t>103705543</t>
  </si>
  <si>
    <t>Staff_cols:Night_care_act, Staff_row:Staff_row149</t>
  </si>
  <si>
    <t>103705544</t>
  </si>
  <si>
    <t>Staff_cols:Night_care_act, Staff_row:Staff_row15</t>
  </si>
  <si>
    <t>103705545</t>
  </si>
  <si>
    <t>Staff_cols:Night_care_act, Staff_row:Staff_row150</t>
  </si>
  <si>
    <t>103705546</t>
  </si>
  <si>
    <t>Staff_cols:Night_care_act, Staff_row:Staff_row151</t>
  </si>
  <si>
    <t>103705547</t>
  </si>
  <si>
    <t>Staff_cols:Night_care_act, Staff_row:Staff_row152</t>
  </si>
  <si>
    <t>103705548</t>
  </si>
  <si>
    <t>Staff_cols:Night_care_act, Staff_row:Staff_row153</t>
  </si>
  <si>
    <t>103705549</t>
  </si>
  <si>
    <t>Staff_cols:Night_care_act, Staff_row:Staff_row154</t>
  </si>
  <si>
    <t>103705550</t>
  </si>
  <si>
    <t>Staff_cols:Night_care_act, Staff_row:Staff_row155</t>
  </si>
  <si>
    <t>103705551</t>
  </si>
  <si>
    <t>Staff_cols:Night_care_act, Staff_row:Staff_row156</t>
  </si>
  <si>
    <t>103705552</t>
  </si>
  <si>
    <t>Staff_cols:Night_care_act, Staff_row:Staff_row157</t>
  </si>
  <si>
    <t>103705553</t>
  </si>
  <si>
    <t>Staff_cols:Night_care_act, Staff_row:Staff_row158</t>
  </si>
  <si>
    <t>103705554</t>
  </si>
  <si>
    <t>Staff_cols:Night_care_act, Staff_row:Staff_row159</t>
  </si>
  <si>
    <t>103705555</t>
  </si>
  <si>
    <t>Staff_cols:Night_care_act, Staff_row:Staff_row16</t>
  </si>
  <si>
    <t>103705556</t>
  </si>
  <si>
    <t>Staff_cols:Night_care_act, Staff_row:Staff_row160</t>
  </si>
  <si>
    <t>103705557</t>
  </si>
  <si>
    <t>Staff_cols:Night_care_act, Staff_row:Staff_row161</t>
  </si>
  <si>
    <t>103705558</t>
  </si>
  <si>
    <t>Staff_cols:Night_care_act, Staff_row:Staff_row162</t>
  </si>
  <si>
    <t>103705559</t>
  </si>
  <si>
    <t>Staff_cols:Night_care_act, Staff_row:Staff_row163</t>
  </si>
  <si>
    <t>103705780</t>
  </si>
  <si>
    <t>Staff_cols:Night_care_plan, Staff_row:Staff_row182</t>
  </si>
  <si>
    <t>103705781</t>
  </si>
  <si>
    <t>Staff_cols:Night_care_plan, Staff_row:Staff_row183</t>
  </si>
  <si>
    <t>103705782</t>
  </si>
  <si>
    <t>Staff_cols:Night_care_plan, Staff_row:Staff_row184</t>
  </si>
  <si>
    <t>103705783</t>
  </si>
  <si>
    <t>Staff_cols:Night_care_plan, Staff_row:Staff_row185</t>
  </si>
  <si>
    <t>103705784</t>
  </si>
  <si>
    <t>Staff_cols:Night_care_plan, Staff_row:Staff_row186</t>
  </si>
  <si>
    <t>103705785</t>
  </si>
  <si>
    <t>Staff_cols:Night_care_plan, Staff_row:Staff_row187</t>
  </si>
  <si>
    <t>103705786</t>
  </si>
  <si>
    <t>Staff_cols:Night_care_plan, Staff_row:Staff_row188</t>
  </si>
  <si>
    <t>103705787</t>
  </si>
  <si>
    <t>Staff_cols:Night_care_plan, Staff_row:Staff_row189</t>
  </si>
  <si>
    <t>103705788</t>
  </si>
  <si>
    <t>Staff_cols:Night_care_plan, Staff_row:Staff_row19</t>
  </si>
  <si>
    <t>103705789</t>
  </si>
  <si>
    <t>Staff_cols:Night_care_plan, Staff_row:Staff_row190</t>
  </si>
  <si>
    <t>103705790</t>
  </si>
  <si>
    <t>Staff_cols:Night_care_plan, Staff_row:Staff_row191</t>
  </si>
  <si>
    <t>103705791</t>
  </si>
  <si>
    <t>Staff_cols:Night_care_plan, Staff_row:Staff_row192</t>
  </si>
  <si>
    <t>103705792</t>
  </si>
  <si>
    <t>Staff_cols:Night_care_plan, Staff_row:Staff_row193</t>
  </si>
  <si>
    <t>103705793</t>
  </si>
  <si>
    <t>Staff_cols:Night_care_plan, Staff_row:Staff_row194</t>
  </si>
  <si>
    <t>103705794</t>
  </si>
  <si>
    <t>Staff_cols:Night_care_plan, Staff_row:Staff_row195</t>
  </si>
  <si>
    <t>103705795</t>
  </si>
  <si>
    <t>Staff_cols:Night_care_plan, Staff_row:Staff_row196</t>
  </si>
  <si>
    <t>103705796</t>
  </si>
  <si>
    <t>Staff_cols:Night_care_plan, Staff_row:Staff_row197</t>
  </si>
  <si>
    <t>103705797</t>
  </si>
  <si>
    <t>Staff_cols:Night_care_plan, Staff_row:Staff_row198</t>
  </si>
  <si>
    <t>103705798</t>
  </si>
  <si>
    <t>Staff_cols:Night_care_plan, Staff_row:Staff_row199</t>
  </si>
  <si>
    <t>103705799</t>
  </si>
  <si>
    <t>Staff_cols:Night_care_plan, Staff_row:Staff_row2</t>
  </si>
  <si>
    <t>103705800</t>
  </si>
  <si>
    <t>Staff_cols:Night_care_plan, Staff_row:Staff_row20</t>
  </si>
  <si>
    <t>103705801</t>
  </si>
  <si>
    <t>Staff_cols:Night_care_plan, Staff_row:Staff_row200</t>
  </si>
  <si>
    <t>103705802</t>
  </si>
  <si>
    <t>Staff_cols:Night_care_plan, Staff_row:Staff_row21</t>
  </si>
  <si>
    <t>103705026</t>
  </si>
  <si>
    <t>Staff_cols:Day_care_plan, Staff_row:Staff_row43</t>
  </si>
  <si>
    <t>103705027</t>
  </si>
  <si>
    <t>Staff_cols:Day_care_plan, Staff_row:Staff_row44</t>
  </si>
  <si>
    <t>103705967</t>
  </si>
  <si>
    <t>Staff_cols:Night_nurse_act, Staff_row:Staff_row170</t>
  </si>
  <si>
    <t>103705968</t>
  </si>
  <si>
    <t>Staff_cols:Night_nurse_act, Staff_row:Staff_row171</t>
  </si>
  <si>
    <t>103705969</t>
  </si>
  <si>
    <t>Staff_cols:Night_nurse_act, Staff_row:Staff_row172</t>
  </si>
  <si>
    <t>103705970</t>
  </si>
  <si>
    <t>Staff_cols:Night_nurse_act, Staff_row:Staff_row173</t>
  </si>
  <si>
    <t>103705971</t>
  </si>
  <si>
    <t>Staff_cols:Night_nurse_act, Staff_row:Staff_row174</t>
  </si>
  <si>
    <t>103705972</t>
  </si>
  <si>
    <t>Staff_cols:Night_nurse_act, Staff_row:Staff_row175</t>
  </si>
  <si>
    <t>103705973</t>
  </si>
  <si>
    <t>Staff_cols:Night_nurse_act, Staff_row:Staff_row176</t>
  </si>
  <si>
    <t>103705974</t>
  </si>
  <si>
    <t>Staff_cols:Night_nurse_act, Staff_row:Staff_row177</t>
  </si>
  <si>
    <t>103705975</t>
  </si>
  <si>
    <t>Staff_cols:Night_nurse_act, Staff_row:Staff_row178</t>
  </si>
  <si>
    <t>103705976</t>
  </si>
  <si>
    <t>Staff_cols:Night_nurse_act, Staff_row:Staff_row179</t>
  </si>
  <si>
    <t>103705977</t>
  </si>
  <si>
    <t>Staff_cols:Night_nurse_act, Staff_row:Staff_row18</t>
  </si>
  <si>
    <t>103705978</t>
  </si>
  <si>
    <t>Staff_cols:Night_nurse_act, Staff_row:Staff_row180</t>
  </si>
  <si>
    <t>103705979</t>
  </si>
  <si>
    <t>Staff_cols:Night_nurse_act, Staff_row:Staff_row181</t>
  </si>
  <si>
    <t>103705980</t>
  </si>
  <si>
    <t>Staff_cols:Night_nurse_act, Staff_row:Staff_row182</t>
  </si>
  <si>
    <t>103705981</t>
  </si>
  <si>
    <t>Staff_cols:Night_nurse_act, Staff_row:Staff_row183</t>
  </si>
  <si>
    <t>103705982</t>
  </si>
  <si>
    <t>Staff_cols:Night_nurse_act, Staff_row:Staff_row184</t>
  </si>
  <si>
    <t>103705983</t>
  </si>
  <si>
    <t>Staff_cols:Night_nurse_act, Staff_row:Staff_row185</t>
  </si>
  <si>
    <t>103705984</t>
  </si>
  <si>
    <t>Staff_cols:Night_nurse_act, Staff_row:Staff_row186</t>
  </si>
  <si>
    <t>103705985</t>
  </si>
  <si>
    <t>Staff_cols:Night_nurse_act, Staff_row:Staff_row187</t>
  </si>
  <si>
    <t>103705986</t>
  </si>
  <si>
    <t>Staff_cols:Night_nurse_act, Staff_row:Staff_row188</t>
  </si>
  <si>
    <t>103705987</t>
  </si>
  <si>
    <t>Staff_cols:Night_nurse_act, Staff_row:Staff_row189</t>
  </si>
  <si>
    <t>103705988</t>
  </si>
  <si>
    <t>Staff_cols:Night_nurse_act, Staff_row:Staff_row19</t>
  </si>
  <si>
    <t>103705196</t>
  </si>
  <si>
    <t>Staff_cols:Site_code, Staff_row:Staff_row168</t>
  </si>
  <si>
    <t>103703764</t>
  </si>
  <si>
    <t>Staff_cols:Site_code, Staff_row:Staff_row169</t>
  </si>
  <si>
    <t>103703765</t>
  </si>
  <si>
    <t>Staff_cols:Site_code, Staff_row:Staff_row17</t>
  </si>
  <si>
    <t>103703766</t>
  </si>
  <si>
    <t>Staff_cols:Site_code, Staff_row:Staff_row170</t>
  </si>
  <si>
    <t>103703767</t>
  </si>
  <si>
    <t>Staff_cols:Site_code, Staff_row:Staff_row171</t>
  </si>
  <si>
    <t>103703768</t>
  </si>
  <si>
    <t>Staff_cols:Site_code, Staff_row:Staff_row172</t>
  </si>
  <si>
    <t>103703769</t>
  </si>
  <si>
    <t>Staff_cols:Site_code, Staff_row:Staff_row173</t>
  </si>
  <si>
    <t>103704117</t>
  </si>
  <si>
    <t>Staff_cols:Spec1, Staff_row:Staff_row126</t>
  </si>
  <si>
    <t>103704118</t>
  </si>
  <si>
    <t>Staff_cols:Spec1, Staff_row:Staff_row127</t>
  </si>
  <si>
    <t>103704119</t>
  </si>
  <si>
    <t>Staff_cols:Spec1, Staff_row:Staff_row128</t>
  </si>
  <si>
    <t>103704120</t>
  </si>
  <si>
    <t>Staff_cols:Spec1, Staff_row:Staff_row129</t>
  </si>
  <si>
    <t>103704121</t>
  </si>
  <si>
    <t>Staff_cols:Spec1, Staff_row:Staff_row13</t>
  </si>
  <si>
    <t>103704122</t>
  </si>
  <si>
    <t>Staff_cols:Spec1, Staff_row:Staff_row130</t>
  </si>
  <si>
    <t>103704123</t>
  </si>
  <si>
    <t>Staff_cols:Spec1, Staff_row:Staff_row131</t>
  </si>
  <si>
    <t>103704124</t>
  </si>
  <si>
    <t>Staff_cols:Spec1, Staff_row:Staff_row132</t>
  </si>
  <si>
    <t>103704125</t>
  </si>
  <si>
    <t>Staff_cols:Spec1, Staff_row:Staff_row133</t>
  </si>
  <si>
    <t>103704126</t>
  </si>
  <si>
    <t>Staff_cols:Spec1, Staff_row:Staff_row134</t>
  </si>
  <si>
    <t>103704127</t>
  </si>
  <si>
    <t>Staff_cols:Spec1, Staff_row:Staff_row135</t>
  </si>
  <si>
    <t>103704128</t>
  </si>
  <si>
    <t>Staff_cols:Spec1, Staff_row:Staff_row136</t>
  </si>
  <si>
    <t>103704129</t>
  </si>
  <si>
    <t>Staff_cols:Spec1, Staff_row:Staff_row137</t>
  </si>
  <si>
    <t>103704130</t>
  </si>
  <si>
    <t>Staff_cols:Spec1, Staff_row:Staff_row138</t>
  </si>
  <si>
    <t>103704131</t>
  </si>
  <si>
    <t>Staff_cols:Spec1, Staff_row:Staff_row139</t>
  </si>
  <si>
    <t>103704132</t>
  </si>
  <si>
    <t>Staff_cols:Spec1, Staff_row:Staff_row14</t>
  </si>
  <si>
    <t>103704133</t>
  </si>
  <si>
    <t>Staff_cols:Spec1, Staff_row:Staff_row140</t>
  </si>
  <si>
    <t>103704134</t>
  </si>
  <si>
    <t>Staff_cols:Spec1, Staff_row:Staff_row141</t>
  </si>
  <si>
    <t>103704135</t>
  </si>
  <si>
    <t>Staff_cols:Spec1, Staff_row:Staff_row142</t>
  </si>
  <si>
    <t>103704136</t>
  </si>
  <si>
    <t>Staff_cols:Spec1, Staff_row:Staff_row143</t>
  </si>
  <si>
    <t>103704137</t>
  </si>
  <si>
    <t>Staff_cols:Spec1, Staff_row:Staff_row144</t>
  </si>
  <si>
    <t>103704138</t>
  </si>
  <si>
    <t>Staff_cols:Spec1, Staff_row:Staff_row145</t>
  </si>
  <si>
    <t>103704139</t>
  </si>
  <si>
    <t>Staff_cols:Spec1, Staff_row:Staff_row146</t>
  </si>
  <si>
    <t>103704140</t>
  </si>
  <si>
    <t>Staff_cols:Spec1, Staff_row:Staff_row147</t>
  </si>
  <si>
    <t>103704141</t>
  </si>
  <si>
    <t>Staff_cols:Spec1, Staff_row:Staff_row148</t>
  </si>
  <si>
    <t>103704142</t>
  </si>
  <si>
    <t>Staff_cols:Spec1, Staff_row:Staff_row149</t>
  </si>
  <si>
    <t>103704143</t>
  </si>
  <si>
    <t>Staff_cols:Spec1, Staff_row:Staff_row15</t>
  </si>
  <si>
    <t>103704144</t>
  </si>
  <si>
    <t>Staff_cols:Spec1, Staff_row:Staff_row150</t>
  </si>
  <si>
    <t>103704145</t>
  </si>
  <si>
    <t>Staff_cols:Spec1, Staff_row:Staff_row151</t>
  </si>
  <si>
    <t>103704146</t>
  </si>
  <si>
    <t>Staff_cols:Spec1, Staff_row:Staff_row152</t>
  </si>
  <si>
    <t>103704147</t>
  </si>
  <si>
    <t>Staff_cols:Spec1, Staff_row:Staff_row153</t>
  </si>
  <si>
    <t>103704148</t>
  </si>
  <si>
    <t>Staff_cols:Spec1, Staff_row:Staff_row154</t>
  </si>
  <si>
    <t>103704149</t>
  </si>
  <si>
    <t>Staff_cols:Spec1, Staff_row:Staff_row155</t>
  </si>
  <si>
    <t>103704150</t>
  </si>
  <si>
    <t>Staff_cols:Spec1, Staff_row:Staff_row156</t>
  </si>
  <si>
    <t>103704151</t>
  </si>
  <si>
    <t>Staff_cols:Spec1, Staff_row:Staff_row157</t>
  </si>
  <si>
    <t>103704152</t>
  </si>
  <si>
    <t>Staff_cols:Spec1, Staff_row:Staff_row158</t>
  </si>
  <si>
    <t>103704153</t>
  </si>
  <si>
    <t>Staff_cols:Spec1, Staff_row:Staff_row159</t>
  </si>
  <si>
    <t>103704154</t>
  </si>
  <si>
    <t>Staff_cols:Spec1, Staff_row:Staff_row16</t>
  </si>
  <si>
    <t>103704155</t>
  </si>
  <si>
    <t>Staff_cols:Spec1, Staff_row:Staff_row160</t>
  </si>
  <si>
    <t>103704156</t>
  </si>
  <si>
    <t>Staff_cols:Spec1, Staff_row:Staff_row161</t>
  </si>
  <si>
    <t>103704157</t>
  </si>
  <si>
    <t>Staff_cols:Spec1, Staff_row:Staff_row162</t>
  </si>
  <si>
    <t>103704158</t>
  </si>
  <si>
    <t>Staff_cols:Spec1, Staff_row:Staff_row163</t>
  </si>
  <si>
    <t>103704159</t>
  </si>
  <si>
    <t>Staff_cols:Spec1, Staff_row:Staff_row164</t>
  </si>
  <si>
    <t>103703770</t>
  </si>
  <si>
    <t>Staff_cols:Site_code, Staff_row:Staff_row174</t>
  </si>
  <si>
    <t>103703771</t>
  </si>
  <si>
    <t>Staff_cols:Site_code, Staff_row:Staff_row175</t>
  </si>
  <si>
    <t>103703772</t>
  </si>
  <si>
    <t>Staff_cols:Site_code, Staff_row:Staff_row176</t>
  </si>
  <si>
    <t>103703773</t>
  </si>
  <si>
    <t>Staff_cols:Site_code, Staff_row:Staff_row177</t>
  </si>
  <si>
    <t>103703774</t>
  </si>
  <si>
    <t>Staff_cols:Site_code, Staff_row:Staff_row178</t>
  </si>
  <si>
    <t>103703775</t>
  </si>
  <si>
    <t>Staff_cols:Site_code, Staff_row:Staff_row179</t>
  </si>
  <si>
    <t>103703776</t>
  </si>
  <si>
    <t>Staff_cols:Site_code, Staff_row:Staff_row18</t>
  </si>
  <si>
    <t>103703777</t>
  </si>
  <si>
    <t>Staff_cols:Site_code, Staff_row:Staff_row180</t>
  </si>
  <si>
    <t>103703778</t>
  </si>
  <si>
    <t>Staff_cols:Site_code, Staff_row:Staff_row181</t>
  </si>
  <si>
    <t>103703779</t>
  </si>
  <si>
    <t>Staff_cols:Site_code, Staff_row:Staff_row182</t>
  </si>
  <si>
    <t>103703780</t>
  </si>
  <si>
    <t>Staff_cols:Site_code, Staff_row:Staff_row183</t>
  </si>
  <si>
    <t>103703781</t>
  </si>
  <si>
    <t>Staff_cols:Site_code, Staff_row:Staff_row184</t>
  </si>
  <si>
    <t>103703782</t>
  </si>
  <si>
    <t>Staff_cols:Site_code, Staff_row:Staff_row185</t>
  </si>
  <si>
    <t>103703783</t>
  </si>
  <si>
    <t>Staff_cols:Site_code, Staff_row:Staff_row186</t>
  </si>
  <si>
    <t>103703784</t>
  </si>
  <si>
    <t>Staff_cols:Site_code, Staff_row:Staff_row187</t>
  </si>
  <si>
    <t>103703785</t>
  </si>
  <si>
    <t>Staff_cols:Site_code, Staff_row:Staff_row188</t>
  </si>
  <si>
    <t>103703786</t>
  </si>
  <si>
    <t>Staff_cols:Site_code, Staff_row:Staff_row189</t>
  </si>
  <si>
    <t>103703787</t>
  </si>
  <si>
    <t>Staff_cols:Site_code, Staff_row:Staff_row19</t>
  </si>
  <si>
    <t>103703788</t>
  </si>
  <si>
    <t>Staff_cols:Site_code, Staff_row:Staff_row190</t>
  </si>
  <si>
    <t>103703789</t>
  </si>
  <si>
    <t>Staff_cols:Site_code, Staff_row:Staff_row191</t>
  </si>
  <si>
    <t>103703790</t>
  </si>
  <si>
    <t>Staff_cols:Site_code, Staff_row:Staff_row192</t>
  </si>
  <si>
    <t>103703791</t>
  </si>
  <si>
    <t>Staff_cols:Site_code, Staff_row:Staff_row193</t>
  </si>
  <si>
    <t>103703792</t>
  </si>
  <si>
    <t>Staff_cols:Site_code, Staff_row:Staff_row194</t>
  </si>
  <si>
    <t>103703793</t>
  </si>
  <si>
    <t>Staff_cols:Site_code, Staff_row:Staff_row195</t>
  </si>
  <si>
    <t>103703794</t>
  </si>
  <si>
    <t>Staff_cols:Site_code, Staff_row:Staff_row196</t>
  </si>
  <si>
    <t>103703795</t>
  </si>
  <si>
    <t>Staff_cols:Site_code, Staff_row:Staff_row197</t>
  </si>
  <si>
    <t>103703796</t>
  </si>
  <si>
    <t>Staff_cols:Site_code, Staff_row:Staff_row198</t>
  </si>
  <si>
    <t>103703797</t>
  </si>
  <si>
    <t>Staff_cols:Site_code, Staff_row:Staff_row199</t>
  </si>
  <si>
    <t>103703798</t>
  </si>
  <si>
    <t>Staff_cols:Site_code, Staff_row:Staff_row2</t>
  </si>
  <si>
    <t>103703799</t>
  </si>
  <si>
    <t>Staff_cols:Site_code, Staff_row:Staff_row20</t>
  </si>
  <si>
    <t>103703800</t>
  </si>
  <si>
    <t>Staff_cols:Site_code, Staff_row:Staff_row200</t>
  </si>
  <si>
    <t>103703801</t>
  </si>
  <si>
    <t>Staff_cols:Site_code, Staff_row:Staff_row21</t>
  </si>
  <si>
    <t>103703802</t>
  </si>
  <si>
    <t>Staff_cols:Site_code, Staff_row:Staff_row22</t>
  </si>
  <si>
    <t>103703803</t>
  </si>
  <si>
    <t>Staff_cols:Site_code, Staff_row:Staff_row23</t>
  </si>
  <si>
    <t>103703804</t>
  </si>
  <si>
    <t>Staff_cols:Site_code, Staff_row:Staff_row24</t>
  </si>
  <si>
    <t>103703805</t>
  </si>
  <si>
    <t>Staff_cols:Site_code, Staff_row:Staff_row25</t>
  </si>
  <si>
    <t>103703806</t>
  </si>
  <si>
    <t>Staff_cols:Site_code, Staff_row:Staff_row26</t>
  </si>
  <si>
    <t>103703807</t>
  </si>
  <si>
    <t>Staff_cols:Site_code, Staff_row:Staff_row27</t>
  </si>
  <si>
    <t>103703808</t>
  </si>
  <si>
    <t>Staff_cols:Site_code, Staff_row:Staff_row28</t>
  </si>
  <si>
    <t>103703809</t>
  </si>
  <si>
    <t>Staff_cols:Site_code, Staff_row:Staff_row29</t>
  </si>
  <si>
    <t>103703810</t>
  </si>
  <si>
    <t>Staff_cols:Site_code, Staff_row:Staff_row3</t>
  </si>
  <si>
    <t>103703811</t>
  </si>
  <si>
    <t>Staff_cols:Site_code, Staff_row:Staff_row30</t>
  </si>
  <si>
    <t>103703812</t>
  </si>
  <si>
    <t>Staff_cols:Site_code, Staff_row:Staff_row31</t>
  </si>
  <si>
    <t>103703813</t>
  </si>
  <si>
    <t>Staff_cols:Site_code, Staff_row:Staff_row32</t>
  </si>
  <si>
    <t>103704160</t>
  </si>
  <si>
    <t>Staff_cols:Spec1, Staff_row:Staff_row165</t>
  </si>
  <si>
    <t>103704161</t>
  </si>
  <si>
    <t>Staff_cols:Spec1, Staff_row:Staff_row166</t>
  </si>
  <si>
    <t>103704162</t>
  </si>
  <si>
    <t>Staff_cols:Spec1, Staff_row:Staff_row167</t>
  </si>
  <si>
    <t>103704163</t>
  </si>
  <si>
    <t>Staff_cols:Spec1, Staff_row:Staff_row168</t>
  </si>
  <si>
    <t>103704164</t>
  </si>
  <si>
    <t>Staff_cols:Spec1, Staff_row:Staff_row169</t>
  </si>
  <si>
    <t>103704165</t>
  </si>
  <si>
    <t>Staff_cols:Spec1, Staff_row:Staff_row17</t>
  </si>
  <si>
    <t>103704166</t>
  </si>
  <si>
    <t>Staff_cols:Spec1, Staff_row:Staff_row170</t>
  </si>
  <si>
    <t>103704167</t>
  </si>
  <si>
    <t>Staff_cols:Spec1, Staff_row:Staff_row171</t>
  </si>
  <si>
    <t>103704168</t>
  </si>
  <si>
    <t>Staff_cols:Spec1, Staff_row:Staff_row172</t>
  </si>
  <si>
    <t>103704169</t>
  </si>
  <si>
    <t>Staff_cols:Spec1, Staff_row:Staff_row173</t>
  </si>
  <si>
    <t>103704170</t>
  </si>
  <si>
    <t>Staff_cols:Spec1, Staff_row:Staff_row174</t>
  </si>
  <si>
    <t>103704171</t>
  </si>
  <si>
    <t>Staff_cols:Spec1, Staff_row:Staff_row175</t>
  </si>
  <si>
    <t>103704172</t>
  </si>
  <si>
    <t>Staff_cols:Spec1, Staff_row:Staff_row176</t>
  </si>
  <si>
    <t>103704173</t>
  </si>
  <si>
    <t>Staff_cols:Spec1, Staff_row:Staff_row177</t>
  </si>
  <si>
    <t>103704174</t>
  </si>
  <si>
    <t>Staff_cols:Spec1, Staff_row:Staff_row178</t>
  </si>
  <si>
    <t>103704175</t>
  </si>
  <si>
    <t>Staff_cols:Spec1, Staff_row:Staff_row179</t>
  </si>
  <si>
    <t>103704176</t>
  </si>
  <si>
    <t>Staff_cols:Spec1, Staff_row:Staff_row18</t>
  </si>
  <si>
    <t>103704177</t>
  </si>
  <si>
    <t>Staff_cols:Spec1, Staff_row:Staff_row180</t>
  </si>
  <si>
    <t>103704178</t>
  </si>
  <si>
    <t>Staff_cols:Spec1, Staff_row:Staff_row181</t>
  </si>
  <si>
    <t>103704179</t>
  </si>
  <si>
    <t>Staff_cols:Spec1, Staff_row:Staff_row182</t>
  </si>
  <si>
    <t>103704180</t>
  </si>
  <si>
    <t>Staff_cols:Spec1, Staff_row:Staff_row183</t>
  </si>
  <si>
    <t>103704181</t>
  </si>
  <si>
    <t>Staff_cols:Spec1, Staff_row:Staff_row184</t>
  </si>
  <si>
    <t>103704182</t>
  </si>
  <si>
    <t>Staff_cols:Spec1, Staff_row:Staff_row185</t>
  </si>
  <si>
    <t>103704183</t>
  </si>
  <si>
    <t>103706171</t>
  </si>
  <si>
    <t>Staff_cols:Night_nurse_plan, Staff_row:Staff_row174</t>
  </si>
  <si>
    <t>103706172</t>
  </si>
  <si>
    <t>Staff_cols:Night_nurse_plan, Staff_row:Staff_row175</t>
  </si>
  <si>
    <t>103706173</t>
  </si>
  <si>
    <t>Staff_cols:Night_nurse_plan, Staff_row:Staff_row176</t>
  </si>
  <si>
    <t>103706174</t>
  </si>
  <si>
    <t>Staff_cols:Night_nurse_plan, Staff_row:Staff_row177</t>
  </si>
  <si>
    <t>103706175</t>
  </si>
  <si>
    <t>Staff_cols:Night_nurse_plan, Staff_row:Staff_row178</t>
  </si>
  <si>
    <t>103706176</t>
  </si>
  <si>
    <t>Staff_cols:Night_nurse_plan, Staff_row:Staff_row179</t>
  </si>
  <si>
    <t>103706177</t>
  </si>
  <si>
    <t>Staff_cols:Night_nurse_plan, Staff_row:Staff_row18</t>
  </si>
  <si>
    <t>103706178</t>
  </si>
  <si>
    <t>Staff_cols:Night_nurse_plan, Staff_row:Staff_row180</t>
  </si>
  <si>
    <t>103706179</t>
  </si>
  <si>
    <t>Staff_cols:Night_nurse_plan, Staff_row:Staff_row181</t>
  </si>
  <si>
    <t>103706180</t>
  </si>
  <si>
    <t>Staff_cols:Night_nurse_plan, Staff_row:Staff_row182</t>
  </si>
  <si>
    <t>103706181</t>
  </si>
  <si>
    <t>Staff_cols:Night_nurse_plan, Staff_row:Staff_row183</t>
  </si>
  <si>
    <t>103706182</t>
  </si>
  <si>
    <t>Staff_cols:Night_nurse_plan, Staff_row:Staff_row184</t>
  </si>
  <si>
    <t>103706183</t>
  </si>
  <si>
    <t>Staff_cols:Night_nurse_plan, Staff_row:Staff_row185</t>
  </si>
  <si>
    <t>103706184</t>
  </si>
  <si>
    <t>Staff_cols:Night_nurse_plan, Staff_row:Staff_row186</t>
  </si>
  <si>
    <t>103705464</t>
  </si>
  <si>
    <t>Staff_cols:Day_nurse_plan, Staff_row:Staff_row78</t>
  </si>
  <si>
    <t>103705465</t>
  </si>
  <si>
    <t>Staff_cols:Day_nurse_plan, Staff_row:Staff_row79</t>
  </si>
  <si>
    <t>103705466</t>
  </si>
  <si>
    <t>Staff_cols:Day_nurse_plan, Staff_row:Staff_row8</t>
  </si>
  <si>
    <t>103705467</t>
  </si>
  <si>
    <t>Staff_cols:Day_nurse_plan, Staff_row:Staff_row80</t>
  </si>
  <si>
    <t>103705468</t>
  </si>
  <si>
    <t>Staff_cols:Day_nurse_plan, Staff_row:Staff_row81</t>
  </si>
  <si>
    <t>103705469</t>
  </si>
  <si>
    <t>Staff_cols:Day_nurse_plan, Staff_row:Staff_row82</t>
  </si>
  <si>
    <t>103705470</t>
  </si>
  <si>
    <t>Staff_cols:Day_nurse_plan, Staff_row:Staff_row83</t>
  </si>
  <si>
    <t>103705471</t>
  </si>
  <si>
    <t>Staff_cols:Day_nurse_plan, Staff_row:Staff_row84</t>
  </si>
  <si>
    <t>103705472</t>
  </si>
  <si>
    <t>Staff_cols:Day_nurse_plan, Staff_row:Staff_row85</t>
  </si>
  <si>
    <t>103705473</t>
  </si>
  <si>
    <t>Staff_cols:Day_nurse_plan, Staff_row:Staff_row86</t>
  </si>
  <si>
    <t>103705474</t>
  </si>
  <si>
    <t>Staff_cols:Day_nurse_plan, Staff_row:Staff_row87</t>
  </si>
  <si>
    <t>103705475</t>
  </si>
  <si>
    <t>Staff_cols:Day_nurse_plan, Staff_row:Staff_row88</t>
  </si>
  <si>
    <t>103705476</t>
  </si>
  <si>
    <t>Staff_cols:Day_nurse_plan, Staff_row:Staff_row89</t>
  </si>
  <si>
    <t>103705477</t>
  </si>
  <si>
    <t>Staff_cols:Day_nurse_plan, Staff_row:Staff_row9</t>
  </si>
  <si>
    <t>103705478</t>
  </si>
  <si>
    <t>Staff_cols:Day_nurse_plan, Staff_row:Staff_row90</t>
  </si>
  <si>
    <t>103705479</t>
  </si>
  <si>
    <t>Staff_cols:Day_nurse_plan, Staff_row:Staff_row91</t>
  </si>
  <si>
    <t>103705480</t>
  </si>
  <si>
    <t>Staff_cols:Day_nurse_plan, Staff_row:Staff_row92</t>
  </si>
  <si>
    <t>103705481</t>
  </si>
  <si>
    <t>Staff_cols:Day_nurse_plan, Staff_row:Staff_row93</t>
  </si>
  <si>
    <t>103705482</t>
  </si>
  <si>
    <t>Staff_cols:Day_nurse_plan, Staff_row:Staff_row94</t>
  </si>
  <si>
    <t>103705483</t>
  </si>
  <si>
    <t>Staff_cols:Day_nurse_plan, Staff_row:Staff_row95</t>
  </si>
  <si>
    <t>103705484</t>
  </si>
  <si>
    <t>Staff_cols:Day_nurse_plan, Staff_row:Staff_row96</t>
  </si>
  <si>
    <t>103705485</t>
  </si>
  <si>
    <t>Staff_cols:Day_nurse_plan, Staff_row:Staff_row97</t>
  </si>
  <si>
    <t>103705486</t>
  </si>
  <si>
    <t>Staff_cols:Day_nurse_plan, Staff_row:Staff_row98</t>
  </si>
  <si>
    <t>103705576</t>
  </si>
  <si>
    <t>Staff_cols:Night_care_act, Staff_row:Staff_row179</t>
  </si>
  <si>
    <t>103705577</t>
  </si>
  <si>
    <t>Staff_cols:Night_care_act, Staff_row:Staff_row18</t>
  </si>
  <si>
    <t>103705578</t>
  </si>
  <si>
    <t>Staff_cols:Night_care_act, Staff_row:Staff_row180</t>
  </si>
  <si>
    <t>103705579</t>
  </si>
  <si>
    <t>Staff_cols:Night_care_act, Staff_row:Staff_row181</t>
  </si>
  <si>
    <t>103705580</t>
  </si>
  <si>
    <t>Staff_cols:Night_care_act, Staff_row:Staff_row182</t>
  </si>
  <si>
    <t>103705581</t>
  </si>
  <si>
    <t>Staff_cols:Night_care_act, Staff_row:Staff_row183</t>
  </si>
  <si>
    <t>103705582</t>
  </si>
  <si>
    <t>Staff_cols:Night_care_act, Staff_row:Staff_row184</t>
  </si>
  <si>
    <t>103705583</t>
  </si>
  <si>
    <t>Staff_cols:Night_care_act, Staff_row:Staff_row185</t>
  </si>
  <si>
    <t>103705584</t>
  </si>
  <si>
    <t>Staff_cols:Night_care_act, Staff_row:Staff_row186</t>
  </si>
  <si>
    <t>103705585</t>
  </si>
  <si>
    <t>Staff_cols:Night_care_act, Staff_row:Staff_row187</t>
  </si>
  <si>
    <t>103705586</t>
  </si>
  <si>
    <t>Staff_cols:Night_care_act, Staff_row:Staff_row188</t>
  </si>
  <si>
    <t>103705587</t>
  </si>
  <si>
    <t>Staff_cols:Night_care_act, Staff_row:Staff_row189</t>
  </si>
  <si>
    <t>103705588</t>
  </si>
  <si>
    <t>Staff_cols:Night_care_act, Staff_row:Staff_row19</t>
  </si>
  <si>
    <t>103705589</t>
  </si>
  <si>
    <t>SPRINGWELL</t>
  </si>
  <si>
    <t>RMY52</t>
  </si>
  <si>
    <t>COLEGATE</t>
  </si>
  <si>
    <t>RMY55</t>
  </si>
  <si>
    <t>STEPPING OUT</t>
  </si>
  <si>
    <t>RMY56</t>
  </si>
  <si>
    <t>KINGS JUBILEE</t>
  </si>
  <si>
    <t>RMY60</t>
  </si>
  <si>
    <t>NORFOLK AND NORWICH UNIVERSITY HOSPITAL</t>
  </si>
  <si>
    <t>RMY61</t>
  </si>
  <si>
    <t>NORTH WALSHAM COTTAGE HOSPITAL</t>
  </si>
  <si>
    <t>RMY70</t>
  </si>
  <si>
    <t>PATRICK STEAD HOSPITAL</t>
  </si>
  <si>
    <t>RMY71</t>
  </si>
  <si>
    <t>BECCLES AND DISTRICT HOSPITAL</t>
  </si>
  <si>
    <t>RMY72</t>
  </si>
  <si>
    <t>SOUTHWOLD HOSPITAL</t>
  </si>
  <si>
    <t>RMY77</t>
  </si>
  <si>
    <t>CROMER HOSPITAL</t>
  </si>
  <si>
    <t>RMY83</t>
  </si>
  <si>
    <t>JAMES PAGET HOSPITAL</t>
  </si>
  <si>
    <t>RMY84</t>
  </si>
  <si>
    <t>ELIZABETH FRY BUILDING</t>
  </si>
  <si>
    <t>RMY85</t>
  </si>
  <si>
    <t>MERIDEAN EAST</t>
  </si>
  <si>
    <t>RMY89</t>
  </si>
  <si>
    <t>NOR CAS LOWESTOFT AND WAVENEY</t>
  </si>
  <si>
    <t>RMYMA</t>
  </si>
  <si>
    <t>NEWMARKET HOSPITAL</t>
  </si>
  <si>
    <t>RMYME</t>
  </si>
  <si>
    <t>KEEBLES YARD</t>
  </si>
  <si>
    <t>RMYMF</t>
  </si>
  <si>
    <t>ST. LEONARDS HOSPITAL</t>
  </si>
  <si>
    <t>RMYMP</t>
  </si>
  <si>
    <t>VIOLET HILL DAY HOSPITAL</t>
  </si>
  <si>
    <t>RMYMR</t>
  </si>
  <si>
    <t>HARTISMERE HOSPITAL</t>
  </si>
  <si>
    <t>RMYMV</t>
  </si>
  <si>
    <t>ST CLEMENTS HOSPITAL</t>
  </si>
  <si>
    <t>RMYPC</t>
  </si>
  <si>
    <t>HOLYWELLS</t>
  </si>
  <si>
    <t>RRDA1</t>
  </si>
  <si>
    <t>COLCHESTER - THE BRAMBLES</t>
  </si>
  <si>
    <t>RRDA2</t>
  </si>
  <si>
    <t>CLACTON - EAGLEHURST</t>
  </si>
  <si>
    <t>RRDAC</t>
  </si>
  <si>
    <t>CHELMSFORD - THE ROWANS</t>
  </si>
  <si>
    <t>RRDAE</t>
  </si>
  <si>
    <t>CHELMSFORD - UNITS 4 &amp; 5A, CORNELL ESTATE</t>
  </si>
  <si>
    <t>RRDAF</t>
  </si>
  <si>
    <t>WITHAM - NEW IVY CHIMNEYS</t>
  </si>
  <si>
    <t>RRDAG</t>
  </si>
  <si>
    <t>MALDON - ST PETERS HOSPITAL</t>
  </si>
  <si>
    <t>RRDAY</t>
  </si>
  <si>
    <t>CHELMSFORD - PITFIELDS</t>
  </si>
  <si>
    <t>RRDCG</t>
  </si>
  <si>
    <t>COLCHESTER GENERAL HOSPITAL</t>
  </si>
  <si>
    <t>RRDD4</t>
  </si>
  <si>
    <t>BRAINTREE - THE GABLES</t>
  </si>
  <si>
    <t>RRDDL</t>
  </si>
  <si>
    <t>WITHAM - OLD IVY CHIMNEYS</t>
  </si>
  <si>
    <t>RRDDP</t>
  </si>
  <si>
    <t>DUKES PRIORY HOSPITAL</t>
  </si>
  <si>
    <t>RRDE0</t>
  </si>
  <si>
    <t>COLCHESTER - BIRCHWOOD</t>
  </si>
  <si>
    <t>RRDE1</t>
  </si>
  <si>
    <t>COLCHESTER - THE LAKES</t>
  </si>
  <si>
    <t>RRDE3</t>
  </si>
  <si>
    <t>COLCHESTER - LONGVIEW</t>
  </si>
  <si>
    <t>RRDEE</t>
  </si>
  <si>
    <t>HARWICH &amp; DISTRICT HOSPITAL</t>
  </si>
  <si>
    <t>RRDGL</t>
  </si>
  <si>
    <t>CHELMSFORD - ST GILES COTTAGE</t>
  </si>
  <si>
    <t>RRDHD</t>
  </si>
  <si>
    <t>EPPING - ST MARGARETS HOSPITAL</t>
  </si>
  <si>
    <t>RRDPP</t>
  </si>
  <si>
    <t>CHELMSFORD - SOUTH WOODHAM FERRERS CLINCS</t>
  </si>
  <si>
    <t>R1A02</t>
  </si>
  <si>
    <t>QUEEN ELIZABETH HOSPITAL</t>
  </si>
  <si>
    <t>R1A03</t>
  </si>
  <si>
    <t>R1A05</t>
  </si>
  <si>
    <t>BEACONSIDE AUTISM BASE</t>
  </si>
  <si>
    <t>R1A06</t>
  </si>
  <si>
    <t>WASELY HIGH AUTISM BASE</t>
  </si>
  <si>
    <t>R1A14</t>
  </si>
  <si>
    <t>RIVENDELL</t>
  </si>
  <si>
    <t>R1A1A</t>
  </si>
  <si>
    <t>PHYSIO UNIT THORNTON</t>
  </si>
  <si>
    <t>R1A1C</t>
  </si>
  <si>
    <t>WOODSIDE</t>
  </si>
  <si>
    <t>R1A1F</t>
  </si>
  <si>
    <t>THE FIRS REST HOME</t>
  </si>
  <si>
    <t>R1A1G</t>
  </si>
  <si>
    <t>TESCO ST PETERS</t>
  </si>
  <si>
    <t>R1A1N</t>
  </si>
  <si>
    <t>NEW CROSS HOSPITAL</t>
  </si>
  <si>
    <t>R1A1P</t>
  </si>
  <si>
    <t>EVESHAM COMMUNITY HOSPITAL</t>
  </si>
  <si>
    <t>R1A1Q</t>
  </si>
  <si>
    <t>WORCESTER INTERMEDIATE CARE UNIT (WICU)</t>
  </si>
  <si>
    <t>R1A1V</t>
  </si>
  <si>
    <t>WATERSIDE MENTAL HEALTH DAY HOSPITAL</t>
  </si>
  <si>
    <t>R1A1X</t>
  </si>
  <si>
    <t>ARROWSIDE UNIT (ALEXANDRA HOSPITAL)</t>
  </si>
  <si>
    <t>R1A21</t>
  </si>
  <si>
    <t>WILDMOOR MILL FARM</t>
  </si>
  <si>
    <t>R1A31</t>
  </si>
  <si>
    <t>WALKWOOD MIDDLE AUTISM BASE</t>
  </si>
  <si>
    <t>R1A37</t>
  </si>
  <si>
    <t>ORCHARD PLACE</t>
  </si>
  <si>
    <t>R1A43</t>
  </si>
  <si>
    <t>TESCO REDDITCH</t>
  </si>
  <si>
    <t>R1A44</t>
  </si>
  <si>
    <t>THE WOODLANDS</t>
  </si>
  <si>
    <t>R1A49</t>
  </si>
  <si>
    <t>HILL CREST MENTAL HEALTH UNIT</t>
  </si>
  <si>
    <t>R1A55</t>
  </si>
  <si>
    <t>WALSGRAVE HOSPITAL</t>
  </si>
  <si>
    <t>R1A56</t>
  </si>
  <si>
    <t>RUSSELLS HALL HOSPITAL</t>
  </si>
  <si>
    <t>R1A60</t>
  </si>
  <si>
    <t>PUPIL REFERRAL UNIT</t>
  </si>
  <si>
    <t>R1A66</t>
  </si>
  <si>
    <t>R1A67</t>
  </si>
  <si>
    <t>TESCO KIDDERMINSTER</t>
  </si>
  <si>
    <t>R1A76</t>
  </si>
  <si>
    <t>COMMUNITY VENUE</t>
  </si>
  <si>
    <t>R1A82</t>
  </si>
  <si>
    <t>CROWNGATE PHYSIOTHERAPY</t>
  </si>
  <si>
    <t>R1A89</t>
  </si>
  <si>
    <t>HOME FARM TRUST</t>
  </si>
  <si>
    <t>R1A94</t>
  </si>
  <si>
    <t>COMMUNITY FIRST</t>
  </si>
  <si>
    <t>R1AA1</t>
  </si>
  <si>
    <t>TESCO WARNDON</t>
  </si>
  <si>
    <t>R1AA6</t>
  </si>
  <si>
    <t>PHYSIO UNIT ROSEHILL</t>
  </si>
  <si>
    <t>R1AAD</t>
  </si>
  <si>
    <t>TOUCHSTONE UNIT</t>
  </si>
  <si>
    <t>R1AAE</t>
  </si>
  <si>
    <t>LINK HORTICULTURIAL NURSERIES - SHELTERED EMPLOYMENT</t>
  </si>
  <si>
    <t>R1AAL</t>
  </si>
  <si>
    <t>ALEXANDRA HOSPITAL</t>
  </si>
  <si>
    <t>R1AAN</t>
  </si>
  <si>
    <t>TENBURY COMMUNITY HOSPITAL</t>
  </si>
  <si>
    <t>R1ACC</t>
  </si>
  <si>
    <t>NEW HAVEN (MENTAL HEALTH UNIT)</t>
  </si>
  <si>
    <t>R1ACE</t>
  </si>
  <si>
    <t>ESTATES BUILDING</t>
  </si>
  <si>
    <t>R1ACF</t>
  </si>
  <si>
    <t>NEW BROOK</t>
  </si>
  <si>
    <t>R1ACG</t>
  </si>
  <si>
    <t>R1ACH</t>
  </si>
  <si>
    <t>SILVERBIRCH</t>
  </si>
  <si>
    <t>R1ACW</t>
  </si>
  <si>
    <t>PERSHORE HOSPITAL</t>
  </si>
  <si>
    <t>R1ADC</t>
  </si>
  <si>
    <t>MALVERN COMMUNITY HOSPITAL</t>
  </si>
  <si>
    <t>R1ADE</t>
  </si>
  <si>
    <t>HOMEWARD BOUND UNIT</t>
  </si>
  <si>
    <t>R1ADM</t>
  </si>
  <si>
    <t>POSTNATAL UNIT</t>
  </si>
  <si>
    <t>R1ADN</t>
  </si>
  <si>
    <t>RIVERBANK NEONATAL UNIT</t>
  </si>
  <si>
    <t>R1ADP</t>
  </si>
  <si>
    <t>WORCESTERSHIRE ROYAL HOSPITAL</t>
  </si>
  <si>
    <t>R1ADV</t>
  </si>
  <si>
    <t>COMMUNITY UNIT</t>
  </si>
  <si>
    <t>R1ADW</t>
  </si>
  <si>
    <t>ELGAR UNIT</t>
  </si>
  <si>
    <t>R1ADY</t>
  </si>
  <si>
    <t>ACONBURY UNIT</t>
  </si>
  <si>
    <t>R1AEC</t>
  </si>
  <si>
    <t>WULSTAN UNIT</t>
  </si>
  <si>
    <t>R1AED</t>
  </si>
  <si>
    <t>WULSTAN UNIT REHABILITATION</t>
  </si>
  <si>
    <t>R1AEM</t>
  </si>
  <si>
    <t>PARKSIDE MIDDLE AUTISM BASE</t>
  </si>
  <si>
    <t>R1AFT</t>
  </si>
  <si>
    <t>DROITWICH SPA PRIVATE HOSPITAL</t>
  </si>
  <si>
    <t>R1AGK</t>
  </si>
  <si>
    <t>OT STORES</t>
  </si>
  <si>
    <t>R1AHC</t>
  </si>
  <si>
    <t>BATCHLEY FIRST NURSERY PLUS</t>
  </si>
  <si>
    <t>R1AHF</t>
  </si>
  <si>
    <t>MATCHBOROUGH FIRST NURSERY PLUS</t>
  </si>
  <si>
    <t>R1AHL</t>
  </si>
  <si>
    <t>KEMPSEY PARISH HALL</t>
  </si>
  <si>
    <t>R1AHM</t>
  </si>
  <si>
    <t>TIMBERDINE HOME RESIDENTIAL CARE</t>
  </si>
  <si>
    <t>R1AHV</t>
  </si>
  <si>
    <t>LICKEY LANGUAGE UNIT</t>
  </si>
  <si>
    <t>R1AHX</t>
  </si>
  <si>
    <t>R1AHY</t>
  </si>
  <si>
    <t>WHCT HEALTHCARE FEATHERSTONE</t>
  </si>
  <si>
    <t>R1AJV</t>
  </si>
  <si>
    <t>Staff_cols:Night_nurse_plan, Staff_row:Staff_row192</t>
  </si>
  <si>
    <t>103706192</t>
  </si>
  <si>
    <t>Staff_cols:Night_nurse_plan, Staff_row:Staff_row193</t>
  </si>
  <si>
    <t>103706193</t>
  </si>
  <si>
    <t>Staff_cols:Night_nurse_plan, Staff_row:Staff_row194</t>
  </si>
  <si>
    <t>103706194</t>
  </si>
  <si>
    <t>Staff_cols:Night_nurse_plan, Staff_row:Staff_row195</t>
  </si>
  <si>
    <t>103706195</t>
  </si>
  <si>
    <t>Staff_cols:Night_nurse_plan, Staff_row:Staff_row196</t>
  </si>
  <si>
    <t>103706196</t>
  </si>
  <si>
    <t>Staff_cols:Night_nurse_plan, Staff_row:Staff_row197</t>
  </si>
  <si>
    <t>103706197</t>
  </si>
  <si>
    <t>Staff_cols:Night_nurse_plan, Staff_row:Staff_row198</t>
  </si>
  <si>
    <t>103706198</t>
  </si>
  <si>
    <t>Staff_cols:Night_nurse_plan, Staff_row:Staff_row199</t>
  </si>
  <si>
    <t>103706199</t>
  </si>
  <si>
    <t>Staff_cols:Night_nurse_plan, Staff_row:Staff_row2</t>
  </si>
  <si>
    <t>103706200</t>
  </si>
  <si>
    <t>Staff_cols:Night_nurse_plan, Staff_row:Staff_row20</t>
  </si>
  <si>
    <t>103706201</t>
  </si>
  <si>
    <t>Staff_cols:Night_nurse_plan, Staff_row:Staff_row200</t>
  </si>
  <si>
    <t>103706202</t>
  </si>
  <si>
    <t>Staff_cols:Night_nurse_plan, Staff_row:Staff_row21</t>
  </si>
  <si>
    <t>103706203</t>
  </si>
  <si>
    <t>Staff_cols:Night_nurse_plan, Staff_row:Staff_row22</t>
  </si>
  <si>
    <t>103706204</t>
  </si>
  <si>
    <t>Staff_cols:Night_nurse_plan, Staff_row:Staff_row23</t>
  </si>
  <si>
    <t>103706205</t>
  </si>
  <si>
    <t>Staff_cols:Night_nurse_plan, Staff_row:Staff_row24</t>
  </si>
  <si>
    <t>103706206</t>
  </si>
  <si>
    <t>Staff_cols:Night_nurse_plan, Staff_row:Staff_row25</t>
  </si>
  <si>
    <t>103706207</t>
  </si>
  <si>
    <t>Staff_cols:Night_nurse_plan, Staff_row:Staff_row26</t>
  </si>
  <si>
    <t>103705487</t>
  </si>
  <si>
    <t>Staff_cols:Day_nurse_plan, Staff_row:Staff_row99</t>
  </si>
  <si>
    <t>103705488</t>
  </si>
  <si>
    <t>Staff_cols:Night_care_act, Staff_row:Staff_row1</t>
  </si>
  <si>
    <t>103705489</t>
  </si>
  <si>
    <t>Staff_cols:Night_care_act, Staff_row:Staff_row10</t>
  </si>
  <si>
    <t>103705490</t>
  </si>
  <si>
    <t>Staff_cols:Night_care_act, Staff_row:Staff_row100</t>
  </si>
  <si>
    <t>103705491</t>
  </si>
  <si>
    <t>Staff_cols:Night_care_act, Staff_row:Staff_row101</t>
  </si>
  <si>
    <t>103705492</t>
  </si>
  <si>
    <t>Staff_cols:Night_care_act, Staff_row:Staff_row102</t>
  </si>
  <si>
    <t>103705493</t>
  </si>
  <si>
    <t>Staff_cols:Night_care_act, Staff_row:Staff_row103</t>
  </si>
  <si>
    <t>103705494</t>
  </si>
  <si>
    <t>Staff_cols:Night_care_act, Staff_row:Staff_row104</t>
  </si>
  <si>
    <t>103705495</t>
  </si>
  <si>
    <t>Staff_cols:Night_care_act, Staff_row:Staff_row105</t>
  </si>
  <si>
    <t>103705496</t>
  </si>
  <si>
    <t>Staff_cols:Night_care_act, Staff_row:Staff_row106</t>
  </si>
  <si>
    <t>103705497</t>
  </si>
  <si>
    <t>Staff_cols:Night_care_act, Staff_row:Staff_row107</t>
  </si>
  <si>
    <t>103705498</t>
  </si>
  <si>
    <t>Staff_cols:Night_care_act, Staff_row:Staff_row108</t>
  </si>
  <si>
    <t>103705499</t>
  </si>
  <si>
    <t>Staff_cols:Night_care_act, Staff_row:Staff_row109</t>
  </si>
  <si>
    <t>103705595</t>
  </si>
  <si>
    <t>Staff_cols:Night_care_act, Staff_row:Staff_row196</t>
  </si>
  <si>
    <t>103705596</t>
  </si>
  <si>
    <t>Staff_cols:Night_care_act, Staff_row:Staff_row197</t>
  </si>
  <si>
    <t>103705597</t>
  </si>
  <si>
    <t>Staff_cols:Night_care_act, Staff_row:Staff_row198</t>
  </si>
  <si>
    <t>103705598</t>
  </si>
  <si>
    <t>Staff_cols:Night_care_act, Staff_row:Staff_row199</t>
  </si>
  <si>
    <t>103705599</t>
  </si>
  <si>
    <t>Staff_cols:Night_care_act, Staff_row:Staff_row2</t>
  </si>
  <si>
    <t>103705600</t>
  </si>
  <si>
    <t>Staff_cols:Night_care_act, Staff_row:Staff_row20</t>
  </si>
  <si>
    <t>103705601</t>
  </si>
  <si>
    <t>Staff_cols:Night_care_act, Staff_row:Staff_row200</t>
  </si>
  <si>
    <t>103705602</t>
  </si>
  <si>
    <t>Staff_cols:Night_care_act, Staff_row:Staff_row21</t>
  </si>
  <si>
    <t>103705603</t>
  </si>
  <si>
    <t>Staff_cols:Night_care_act, Staff_row:Staff_row22</t>
  </si>
  <si>
    <t>103705604</t>
  </si>
  <si>
    <t>Staff_cols:Night_care_act, Staff_row:Staff_row23</t>
  </si>
  <si>
    <t>103705605</t>
  </si>
  <si>
    <t>Staff_cols:Night_care_act, Staff_row:Staff_row24</t>
  </si>
  <si>
    <t>103705606</t>
  </si>
  <si>
    <t>Staff_cols:Night_care_act, Staff_row:Staff_row25</t>
  </si>
  <si>
    <t>103705607</t>
  </si>
  <si>
    <t>Staff_cols:Night_care_act, Staff_row:Staff_row26</t>
  </si>
  <si>
    <t>103705608</t>
  </si>
  <si>
    <t>Staff_cols:Night_care_act, Staff_row:Staff_row27</t>
  </si>
  <si>
    <t>103705609</t>
  </si>
  <si>
    <t>Staff_cols:Night_care_act, Staff_row:Staff_row28</t>
  </si>
  <si>
    <t>103705610</t>
  </si>
  <si>
    <t>Staff_cols:Night_care_act, Staff_row:Staff_row29</t>
  </si>
  <si>
    <t>103705611</t>
  </si>
  <si>
    <t>Staff_cols:Night_care_act, Staff_row:Staff_row3</t>
  </si>
  <si>
    <t>103705612</t>
  </si>
  <si>
    <t>Staff_cols:Night_care_act, Staff_row:Staff_row30</t>
  </si>
  <si>
    <t>103705613</t>
  </si>
  <si>
    <t>Staff_cols:Night_care_act, Staff_row:Staff_row31</t>
  </si>
  <si>
    <t>103705614</t>
  </si>
  <si>
    <t>Staff_cols:Night_care_act, Staff_row:Staff_row32</t>
  </si>
  <si>
    <t>103705615</t>
  </si>
  <si>
    <t>Staff_cols:Night_care_act, Staff_row:Staff_row33</t>
  </si>
  <si>
    <t>103705830</t>
  </si>
  <si>
    <t>Staff_cols:Night_care_plan, Staff_row:Staff_row47</t>
  </si>
  <si>
    <t>103705831</t>
  </si>
  <si>
    <t>Staff_cols:Night_care_plan, Staff_row:Staff_row48</t>
  </si>
  <si>
    <t>103705832</t>
  </si>
  <si>
    <t>Staff_cols:Night_care_plan, Staff_row:Staff_row49</t>
  </si>
  <si>
    <t>103705833</t>
  </si>
  <si>
    <t>Staff_cols:Night_care_plan, Staff_row:Staff_row5</t>
  </si>
  <si>
    <t>103704824</t>
  </si>
  <si>
    <t>Staff_cols:Day_nurse_act, Staff_row:Staff_row133</t>
  </si>
  <si>
    <t>103705127</t>
  </si>
  <si>
    <t>Staff_cols:Day_nurse_act, Staff_row:Staff_row134</t>
  </si>
  <si>
    <t>103705128</t>
  </si>
  <si>
    <t>Staff_cols:Day_nurse_act, Staff_row:Staff_row135</t>
  </si>
  <si>
    <t>103705129</t>
  </si>
  <si>
    <t>Staff_cols:Day_nurse_act, Staff_row:Staff_row136</t>
  </si>
  <si>
    <t>103705130</t>
  </si>
  <si>
    <t>Staff_cols:Day_nurse_act, Staff_row:Staff_row137</t>
  </si>
  <si>
    <t>103705131</t>
  </si>
  <si>
    <t>Staff_cols:Day_nurse_act, Staff_row:Staff_row138</t>
  </si>
  <si>
    <t>103705132</t>
  </si>
  <si>
    <t>Staff_cols:Day_nurse_act, Staff_row:Staff_row139</t>
  </si>
  <si>
    <t>103705133</t>
  </si>
  <si>
    <t>Staff_cols:Day_nurse_act, Staff_row:Staff_row14</t>
  </si>
  <si>
    <t>103705134</t>
  </si>
  <si>
    <t>Staff_cols:Day_nurse_act, Staff_row:Staff_row140</t>
  </si>
  <si>
    <t>103705135</t>
  </si>
  <si>
    <t>Staff_cols:Day_nurse_act, Staff_row:Staff_row141</t>
  </si>
  <si>
    <t>103705136</t>
  </si>
  <si>
    <t>Staff_cols:Day_nurse_act, Staff_row:Staff_row142</t>
  </si>
  <si>
    <t>103705137</t>
  </si>
  <si>
    <t>Staff_cols:Day_nurse_act, Staff_row:Staff_row143</t>
  </si>
  <si>
    <t>103706278</t>
  </si>
  <si>
    <t>Staff_cols:Night_nurse_plan, Staff_row:Staff_row90</t>
  </si>
  <si>
    <t>103706279</t>
  </si>
  <si>
    <t>Staff_cols:Night_nurse_plan, Staff_row:Staff_row91</t>
  </si>
  <si>
    <t>103706280</t>
  </si>
  <si>
    <t>Staff_cols:Night_nurse_plan, Staff_row:Staff_row92</t>
  </si>
  <si>
    <t>103706281</t>
  </si>
  <si>
    <t>Staff_cols:Night_nurse_plan, Staff_row:Staff_row93</t>
  </si>
  <si>
    <t>103706282</t>
  </si>
  <si>
    <t>Staff_cols:Night_nurse_plan, Staff_row:Staff_row94</t>
  </si>
  <si>
    <t>103706283</t>
  </si>
  <si>
    <t>Staff_cols:Night_nurse_plan, Staff_row:Staff_row95</t>
  </si>
  <si>
    <t>103706284</t>
  </si>
  <si>
    <t>Staff_cols:Night_nurse_plan, Staff_row:Staff_row96</t>
  </si>
  <si>
    <t>103706285</t>
  </si>
  <si>
    <t>Staff_cols:Night_nurse_plan, Staff_row:Staff_row97</t>
  </si>
  <si>
    <t>103706286</t>
  </si>
  <si>
    <t>Staff_cols:Night_nurse_plan, Staff_row:Staff_row98</t>
  </si>
  <si>
    <t>103706287</t>
  </si>
  <si>
    <t>Staff_cols:Night_nurse_plan, Staff_row:Staff_row99</t>
  </si>
  <si>
    <t>103705299</t>
  </si>
  <si>
    <t>Staff_cols:Day_nurse_plan, Staff_row:Staff_row109</t>
  </si>
  <si>
    <t>103705300</t>
  </si>
  <si>
    <t>Staff_cols:Day_nurse_plan, Staff_row:Staff_row11</t>
  </si>
  <si>
    <t>103705301</t>
  </si>
  <si>
    <t>Staff_cols:Day_nurse_plan, Staff_row:Staff_row110</t>
  </si>
  <si>
    <t>103705302</t>
  </si>
  <si>
    <t>Staff_cols:Day_nurse_plan, Staff_row:Staff_row111</t>
  </si>
  <si>
    <t>103705303</t>
  </si>
  <si>
    <t>Staff_cols:Day_nurse_plan, Staff_row:Staff_row112</t>
  </si>
  <si>
    <t>103705710</t>
  </si>
  <si>
    <t>Staff_cols:Night_care_plan, Staff_row:Staff_row119</t>
  </si>
  <si>
    <t>103705711</t>
  </si>
  <si>
    <t>Staff_cols:Night_care_plan, Staff_row:Staff_row12</t>
  </si>
  <si>
    <t>103705712</t>
  </si>
  <si>
    <t>Staff_cols:Night_care_plan, Staff_row:Staff_row120</t>
  </si>
  <si>
    <t>103705713</t>
  </si>
  <si>
    <t>Staff_cols:Night_care_plan, Staff_row:Staff_row121</t>
  </si>
  <si>
    <t>103705714</t>
  </si>
  <si>
    <t>Staff_cols:Night_care_plan, Staff_row:Staff_row122</t>
  </si>
  <si>
    <t>103705715</t>
  </si>
  <si>
    <t>Staff_cols:Night_care_plan, Staff_row:Staff_row123</t>
  </si>
  <si>
    <t>103705716</t>
  </si>
  <si>
    <t>Staff_cols:Night_care_plan, Staff_row:Staff_row124</t>
  </si>
  <si>
    <t>103705717</t>
  </si>
  <si>
    <t>Staff_cols:Night_care_plan, Staff_row:Staff_row125</t>
  </si>
  <si>
    <t>103705718</t>
  </si>
  <si>
    <t>Staff_cols:Night_care_plan, Staff_row:Staff_row126</t>
  </si>
  <si>
    <t>103705719</t>
  </si>
  <si>
    <t>Staff_cols:Night_care_plan, Staff_row:Staff_row127</t>
  </si>
  <si>
    <t>103705720</t>
  </si>
  <si>
    <t>Staff_cols:Night_care_plan, Staff_row:Staff_row128</t>
  </si>
  <si>
    <t>103705721</t>
  </si>
  <si>
    <t>Staff_cols:Night_care_plan, Staff_row:Staff_row129</t>
  </si>
  <si>
    <t>103705722</t>
  </si>
  <si>
    <t>Staff_cols:Night_care_plan, Staff_row:Staff_row13</t>
  </si>
  <si>
    <t>103705723</t>
  </si>
  <si>
    <t>Staff_cols:Night_care_plan, Staff_row:Staff_row130</t>
  </si>
  <si>
    <t>103705724</t>
  </si>
  <si>
    <t>Staff_cols:Night_care_plan, Staff_row:Staff_row131</t>
  </si>
  <si>
    <t>103705725</t>
  </si>
  <si>
    <t>Staff_cols:Night_care_plan, Staff_row:Staff_row132</t>
  </si>
  <si>
    <t>103705726</t>
  </si>
  <si>
    <t>Staff_cols:Night_care_plan, Staff_row:Staff_row133</t>
  </si>
  <si>
    <t>103705727</t>
  </si>
  <si>
    <t>Staff_cols:Night_care_plan, Staff_row:Staff_row134</t>
  </si>
  <si>
    <t>103705728</t>
  </si>
  <si>
    <t>Staff_cols:Night_care_plan, Staff_row:Staff_row135</t>
  </si>
  <si>
    <t>103705729</t>
  </si>
  <si>
    <t>Staff_cols:Night_care_plan, Staff_row:Staff_row136</t>
  </si>
  <si>
    <t>103705730</t>
  </si>
  <si>
    <t>Staff_cols:Night_care_plan, Staff_row:Staff_row137</t>
  </si>
  <si>
    <t>103705731</t>
  </si>
  <si>
    <t>Staff_cols:Night_care_plan, Staff_row:Staff_row138</t>
  </si>
  <si>
    <t>103705732</t>
  </si>
  <si>
    <t>Staff_cols:Night_care_plan, Staff_row:Staff_row139</t>
  </si>
  <si>
    <t>103705733</t>
  </si>
  <si>
    <t>Staff_cols:Night_care_plan, Staff_row:Staff_row14</t>
  </si>
  <si>
    <t>103705734</t>
  </si>
  <si>
    <t>Staff_cols:Night_care_plan, Staff_row:Staff_row140</t>
  </si>
  <si>
    <t>103705735</t>
  </si>
  <si>
    <t>Staff_cols:Night_care_plan, Staff_row:Staff_row141</t>
  </si>
  <si>
    <t>103705736</t>
  </si>
  <si>
    <t>Staff_cols:Night_care_plan, Staff_row:Staff_row142</t>
  </si>
  <si>
    <t>103705737</t>
  </si>
  <si>
    <t>Staff_cols:Night_care_plan, Staff_row:Staff_row143</t>
  </si>
  <si>
    <t>103704946</t>
  </si>
  <si>
    <t>Staff_cols:Day_care_plan, Staff_row:Staff_row151</t>
  </si>
  <si>
    <t>103704947</t>
  </si>
  <si>
    <t>Staff_cols:Day_care_plan, Staff_row:Staff_row152</t>
  </si>
  <si>
    <t>103704948</t>
  </si>
  <si>
    <t>Staff_cols:Day_care_plan, Staff_row:Staff_row153</t>
  </si>
  <si>
    <t>103704949</t>
  </si>
  <si>
    <t>Staff_cols:Day_care_plan, Staff_row:Staff_row154</t>
  </si>
  <si>
    <t>103704950</t>
  </si>
  <si>
    <t>Staff_cols:Day_care_plan, Staff_row:Staff_row155</t>
  </si>
  <si>
    <t>103704951</t>
  </si>
  <si>
    <t>Staff_cols:Day_care_plan, Staff_row:Staff_row156</t>
  </si>
  <si>
    <t>103704952</t>
  </si>
  <si>
    <t>Staff_cols:Day_care_plan, Staff_row:Staff_row157</t>
  </si>
  <si>
    <t>103704953</t>
  </si>
  <si>
    <t>Staff_cols:Day_care_plan, Staff_row:Staff_row158</t>
  </si>
  <si>
    <t>103704954</t>
  </si>
  <si>
    <t>Staff_cols:Day_care_plan, Staff_row:Staff_row159</t>
  </si>
  <si>
    <t>103704955</t>
  </si>
  <si>
    <t>Staff_cols:Day_care_plan, Staff_row:Staff_row16</t>
  </si>
  <si>
    <t>103704956</t>
  </si>
  <si>
    <t>Staff_cols:Day_care_plan, Staff_row:Staff_row160</t>
  </si>
  <si>
    <t>103704957</t>
  </si>
  <si>
    <t>Staff_cols:Day_care_plan, Staff_row:Staff_row161</t>
  </si>
  <si>
    <t>103704958</t>
  </si>
  <si>
    <t>Staff_cols:Day_care_plan, Staff_row:Staff_row162</t>
  </si>
  <si>
    <t>103704959</t>
  </si>
  <si>
    <t>Staff_cols:Day_care_plan, Staff_row:Staff_row163</t>
  </si>
  <si>
    <t>103705901</t>
  </si>
  <si>
    <t>Staff_cols:Night_nurse_act, Staff_row:Staff_row110</t>
  </si>
  <si>
    <t>103705902</t>
  </si>
  <si>
    <t>Staff_cols:Night_nurse_act, Staff_row:Staff_row111</t>
  </si>
  <si>
    <t>103705903</t>
  </si>
  <si>
    <t>Staff_cols:Night_nurse_act, Staff_row:Staff_row112</t>
  </si>
  <si>
    <t>103705904</t>
  </si>
  <si>
    <t>Staff_cols:Night_nurse_act, Staff_row:Staff_row113</t>
  </si>
  <si>
    <t>103705905</t>
  </si>
  <si>
    <t>Staff_cols:Night_nurse_act, Staff_row:Staff_row114</t>
  </si>
  <si>
    <t>103705906</t>
  </si>
  <si>
    <t>Staff_cols:Night_nurse_act, Staff_row:Staff_row115</t>
  </si>
  <si>
    <t>103705907</t>
  </si>
  <si>
    <t>Staff_cols:Night_nurse_act, Staff_row:Staff_row116</t>
  </si>
  <si>
    <t>103705908</t>
  </si>
  <si>
    <t>Staff_cols:Night_nurse_act, Staff_row:Staff_row117</t>
  </si>
  <si>
    <t>103705909</t>
  </si>
  <si>
    <t>Staff_cols:Night_nurse_act, Staff_row:Staff_row118</t>
  </si>
  <si>
    <t>103705910</t>
  </si>
  <si>
    <t>Staff_cols:Night_nurse_act, Staff_row:Staff_row119</t>
  </si>
  <si>
    <t>103705911</t>
  </si>
  <si>
    <t>Staff_cols:Night_nurse_act, Staff_row:Staff_row12</t>
  </si>
  <si>
    <t>103705912</t>
  </si>
  <si>
    <t>Staff_cols:Night_nurse_act, Staff_row:Staff_row120</t>
  </si>
  <si>
    <t>103705913</t>
  </si>
  <si>
    <t>Staff_cols:Night_nurse_act, Staff_row:Staff_row121</t>
  </si>
  <si>
    <t>103705914</t>
  </si>
  <si>
    <t>Staff_cols:Night_nurse_act, Staff_row:Staff_row122</t>
  </si>
  <si>
    <t>103705915</t>
  </si>
  <si>
    <t>Staff_cols:Night_nurse_act, Staff_row:Staff_row123</t>
  </si>
  <si>
    <t>103705916</t>
  </si>
  <si>
    <t>Staff_cols:Night_nurse_act, Staff_row:Staff_row124</t>
  </si>
  <si>
    <t>103705917</t>
  </si>
  <si>
    <t>Staff_cols:Night_nurse_act, Staff_row:Staff_row125</t>
  </si>
  <si>
    <t>103705918</t>
  </si>
  <si>
    <t>Staff_cols:Night_nurse_act, Staff_row:Staff_row126</t>
  </si>
  <si>
    <t>103705919</t>
  </si>
  <si>
    <t>Staff_cols:Night_nurse_act, Staff_row:Staff_row127</t>
  </si>
  <si>
    <t>103705920</t>
  </si>
  <si>
    <t>Staff_cols:Night_nurse_act, Staff_row:Staff_row128</t>
  </si>
  <si>
    <t>103705138</t>
  </si>
  <si>
    <t>Staff_cols:Day_nurse_act, Staff_row:Staff_row144</t>
  </si>
  <si>
    <t>103705139</t>
  </si>
  <si>
    <t>Staff_cols:Day_nurse_act, Staff_row:Staff_row145</t>
  </si>
  <si>
    <t>103705140</t>
  </si>
  <si>
    <t>Staff_cols:Day_nurse_act, Staff_row:Staff_row146</t>
  </si>
  <si>
    <t>103705141</t>
  </si>
  <si>
    <t>Staff_cols:Day_nurse_act, Staff_row:Staff_row147</t>
  </si>
  <si>
    <t>103705142</t>
  </si>
  <si>
    <t>Staff_cols:Day_nurse_act, Staff_row:Staff_row148</t>
  </si>
  <si>
    <t>103705143</t>
  </si>
  <si>
    <t>Staff_cols:Day_nurse_act, Staff_row:Staff_row149</t>
  </si>
  <si>
    <t>103705144</t>
  </si>
  <si>
    <t>Staff_cols:Day_nurse_act, Staff_row:Staff_row15</t>
  </si>
  <si>
    <t>103705145</t>
  </si>
  <si>
    <t>Staff_cols:Day_nurse_act, Staff_row:Staff_row150</t>
  </si>
  <si>
    <t>103705146</t>
  </si>
  <si>
    <t>Staff_cols:Day_nurse_act, Staff_row:Staff_row151</t>
  </si>
  <si>
    <t>103705147</t>
  </si>
  <si>
    <t>Staff_cols:Day_nurse_act, Staff_row:Staff_row152</t>
  </si>
  <si>
    <t>103705148</t>
  </si>
  <si>
    <t>Staff_cols:Day_nurse_act, Staff_row:Staff_row153</t>
  </si>
  <si>
    <t>103705149</t>
  </si>
  <si>
    <t>Staff_cols:Day_nurse_act, Staff_row:Staff_row154</t>
  </si>
  <si>
    <t>103705150</t>
  </si>
  <si>
    <t>Staff_cols:Day_nurse_act, Staff_row:Staff_row155</t>
  </si>
  <si>
    <t>103705151</t>
  </si>
  <si>
    <t>Staff_cols:Day_nurse_act, Staff_row:Staff_row156</t>
  </si>
  <si>
    <t>103705152</t>
  </si>
  <si>
    <t>Staff_cols:Day_nurse_act, Staff_row:Staff_row157</t>
  </si>
  <si>
    <t>103705153</t>
  </si>
  <si>
    <t>Staff_cols:Day_nurse_act, Staff_row:Staff_row158</t>
  </si>
  <si>
    <t>103705154</t>
  </si>
  <si>
    <t>Staff_cols:Day_nurse_act, Staff_row:Staff_row159</t>
  </si>
  <si>
    <t>103705155</t>
  </si>
  <si>
    <t>Staff_cols:Day_nurse_act, Staff_row:Staff_row16</t>
  </si>
  <si>
    <t>Staff_cols:Day_care_act, Staff_row:Staff_row77</t>
  </si>
  <si>
    <t>103704864</t>
  </si>
  <si>
    <t>Staff_cols:Day_care_act, Staff_row:Staff_row78</t>
  </si>
  <si>
    <t>103704865</t>
  </si>
  <si>
    <t>Staff_cols:Day_care_act, Staff_row:Staff_row79</t>
  </si>
  <si>
    <t>103704866</t>
  </si>
  <si>
    <t>Staff_cols:Day_care_act, Staff_row:Staff_row8</t>
  </si>
  <si>
    <t>103704867</t>
  </si>
  <si>
    <t>Staff_cols:Day_care_act, Staff_row:Staff_row80</t>
  </si>
  <si>
    <t>103704868</t>
  </si>
  <si>
    <t>Staff_cols:Day_care_act, Staff_row:Staff_row81</t>
  </si>
  <si>
    <t>103704869</t>
  </si>
  <si>
    <t>Staff_cols:Day_care_act, Staff_row:Staff_row82</t>
  </si>
  <si>
    <t>103704870</t>
  </si>
  <si>
    <t>Staff_cols:Day_care_act, Staff_row:Staff_row83</t>
  </si>
  <si>
    <t>103704871</t>
  </si>
  <si>
    <t>Staff_cols:Day_care_act, Staff_row:Staff_row84</t>
  </si>
  <si>
    <t>103704872</t>
  </si>
  <si>
    <t>Staff_cols:Day_care_act, Staff_row:Staff_row85</t>
  </si>
  <si>
    <t>103704873</t>
  </si>
  <si>
    <t>Staff_cols:Day_care_act, Staff_row:Staff_row86</t>
  </si>
  <si>
    <t>103704874</t>
  </si>
  <si>
    <t>Staff_cols:Day_care_act, Staff_row:Staff_row87</t>
  </si>
  <si>
    <t>103704875</t>
  </si>
  <si>
    <t>Staff_cols:Day_care_act, Staff_row:Staff_row88</t>
  </si>
  <si>
    <t>103704876</t>
  </si>
  <si>
    <t>Staff_cols:Day_care_act, Staff_row:Staff_row89</t>
  </si>
  <si>
    <t>103705055</t>
  </si>
  <si>
    <t>Staff_cols:Day_care_plan, Staff_row:Staff_row7</t>
  </si>
  <si>
    <t>103705056</t>
  </si>
  <si>
    <t>Staff_cols:Day_care_plan, Staff_row:Staff_row70</t>
  </si>
  <si>
    <t>103705057</t>
  </si>
  <si>
    <t>Staff_cols:Day_care_plan, Staff_row:Staff_row71</t>
  </si>
  <si>
    <t>103705058</t>
  </si>
  <si>
    <t>Staff_cols:Day_care_plan, Staff_row:Staff_row72</t>
  </si>
  <si>
    <t>103705059</t>
  </si>
  <si>
    <t>Staff_cols:Day_care_plan, Staff_row:Staff_row73</t>
  </si>
  <si>
    <t>103705060</t>
  </si>
  <si>
    <t>Staff_cols:Day_care_plan, Staff_row:Staff_row74</t>
  </si>
  <si>
    <t>103705061</t>
  </si>
  <si>
    <t>Staff_cols:Day_care_plan, Staff_row:Staff_row75</t>
  </si>
  <si>
    <t>103705062</t>
  </si>
  <si>
    <t>Staff_cols:Day_care_plan, Staff_row:Staff_row76</t>
  </si>
  <si>
    <t>103705063</t>
  </si>
  <si>
    <t>Staff_cols:Day_care_plan, Staff_row:Staff_row77</t>
  </si>
  <si>
    <t>103705064</t>
  </si>
  <si>
    <t>Staff_cols:Day_care_plan, Staff_row:Staff_row78</t>
  </si>
  <si>
    <t>103705065</t>
  </si>
  <si>
    <t>Staff_cols:Day_care_plan, Staff_row:Staff_row79</t>
  </si>
  <si>
    <t>103705066</t>
  </si>
  <si>
    <t>Staff_cols:Day_care_plan, Staff_row:Staff_row8</t>
  </si>
  <si>
    <t>103705067</t>
  </si>
  <si>
    <t>Staff_cols:Day_care_plan, Staff_row:Staff_row80</t>
  </si>
  <si>
    <t>103705068</t>
  </si>
  <si>
    <t>Staff_cols:Day_care_plan, Staff_row:Staff_row81</t>
  </si>
  <si>
    <t>103705069</t>
  </si>
  <si>
    <t>Staff_cols:Day_care_plan, Staff_row:Staff_row82</t>
  </si>
  <si>
    <t>103705070</t>
  </si>
  <si>
    <t>Staff_cols:Day_care_plan, Staff_row:Staff_row83</t>
  </si>
  <si>
    <t>103705071</t>
  </si>
  <si>
    <t>Staff_cols:Day_care_plan, Staff_row:Staff_row84</t>
  </si>
  <si>
    <t>103705072</t>
  </si>
  <si>
    <t>Staff_cols:Day_care_plan, Staff_row:Staff_row85</t>
  </si>
  <si>
    <t>103705073</t>
  </si>
  <si>
    <t>Staff_cols:Day_care_plan, Staff_row:Staff_row86</t>
  </si>
  <si>
    <t>103705074</t>
  </si>
  <si>
    <t>Staff_cols:Day_care_plan, Staff_row:Staff_row87</t>
  </si>
  <si>
    <t>103706225</t>
  </si>
  <si>
    <t>Staff_cols:Night_nurse_plan, Staff_row:Staff_row42</t>
  </si>
  <si>
    <t>103706226</t>
  </si>
  <si>
    <t>Staff_cols:Night_nurse_plan, Staff_row:Staff_row43</t>
  </si>
  <si>
    <t>103706227</t>
  </si>
  <si>
    <t>Staff_cols:Night_nurse_plan, Staff_row:Staff_row44</t>
  </si>
  <si>
    <t>103706228</t>
  </si>
  <si>
    <t>Staff_cols:Night_nurse_plan, Staff_row:Staff_row45</t>
  </si>
  <si>
    <t>103706229</t>
  </si>
  <si>
    <t>Staff_cols:Night_nurse_plan, Staff_row:Staff_row46</t>
  </si>
  <si>
    <t>103706230</t>
  </si>
  <si>
    <t>Staff_cols:Night_nurse_plan, Staff_row:Staff_row47</t>
  </si>
  <si>
    <t>103706231</t>
  </si>
  <si>
    <t>Staff_cols:Night_nurse_plan, Staff_row:Staff_row48</t>
  </si>
  <si>
    <t>103706232</t>
  </si>
  <si>
    <t>Staff_cols:Night_nurse_plan, Staff_row:Staff_row49</t>
  </si>
  <si>
    <t>103705231</t>
  </si>
  <si>
    <t>Staff_cols:Day_nurse_act, Staff_row:Staff_row48</t>
  </si>
  <si>
    <t>103705232</t>
  </si>
  <si>
    <t>Staff_cols:Day_nurse_act, Staff_row:Staff_row49</t>
  </si>
  <si>
    <t>103705233</t>
  </si>
  <si>
    <t>Staff_cols:Day_nurse_act, Staff_row:Staff_row5</t>
  </si>
  <si>
    <t>103705234</t>
  </si>
  <si>
    <t>Staff_cols:Day_nurse_act, Staff_row:Staff_row50</t>
  </si>
  <si>
    <t>103705235</t>
  </si>
  <si>
    <t>Staff_cols:Day_nurse_act, Staff_row:Staff_row51</t>
  </si>
  <si>
    <t>103705236</t>
  </si>
  <si>
    <t>Staff_cols:Day_nurse_act, Staff_row:Staff_row52</t>
  </si>
  <si>
    <t>103705237</t>
  </si>
  <si>
    <t>Staff_cols:Day_nurse_act, Staff_row:Staff_row53</t>
  </si>
  <si>
    <t>103705238</t>
  </si>
  <si>
    <t>Staff_cols:Day_nurse_act, Staff_row:Staff_row54</t>
  </si>
  <si>
    <t>103705239</t>
  </si>
  <si>
    <t>Staff_cols:Day_nurse_act, Staff_row:Staff_row55</t>
  </si>
  <si>
    <t>103705240</t>
  </si>
  <si>
    <t>Staff_cols:Day_nurse_act, Staff_row:Staff_row56</t>
  </si>
  <si>
    <t>103705241</t>
  </si>
  <si>
    <t>Staff_cols:Day_nurse_act, Staff_row:Staff_row57</t>
  </si>
  <si>
    <t>103705242</t>
  </si>
  <si>
    <t>Staff_cols:Day_nurse_act, Staff_row:Staff_row58</t>
  </si>
  <si>
    <t>103705243</t>
  </si>
  <si>
    <t>Staff_cols:Day_nurse_act, Staff_row:Staff_row59</t>
  </si>
  <si>
    <t>103705643</t>
  </si>
  <si>
    <t>Staff_cols:Night_care_act, Staff_row:Staff_row59</t>
  </si>
  <si>
    <t>103705644</t>
  </si>
  <si>
    <t>Staff_cols:Night_care_act, Staff_row:Staff_row6</t>
  </si>
  <si>
    <t>103705645</t>
  </si>
  <si>
    <t>Staff_cols:Night_care_act, Staff_row:Staff_row60</t>
  </si>
  <si>
    <t>103705646</t>
  </si>
  <si>
    <t>Staff_cols:Night_care_act, Staff_row:Staff_row61</t>
  </si>
  <si>
    <t>103705647</t>
  </si>
  <si>
    <t>Staff_cols:Night_care_act, Staff_row:Staff_row62</t>
  </si>
  <si>
    <t>103705648</t>
  </si>
  <si>
    <t>Staff_cols:Night_care_act, Staff_row:Staff_row63</t>
  </si>
  <si>
    <t>103705649</t>
  </si>
  <si>
    <t>Staff_cols:Night_care_act, Staff_row:Staff_row64</t>
  </si>
  <si>
    <t>103705650</t>
  </si>
  <si>
    <t>Staff_cols:Night_care_act, Staff_row:Staff_row65</t>
  </si>
  <si>
    <t>103705651</t>
  </si>
  <si>
    <t>Staff_cols:Night_care_act, Staff_row:Staff_row66</t>
  </si>
  <si>
    <t>103705652</t>
  </si>
  <si>
    <t>Staff_cols:Night_care_act, Staff_row:Staff_row67</t>
  </si>
  <si>
    <t>103705653</t>
  </si>
  <si>
    <t>Staff_cols:Night_care_act, Staff_row:Staff_row68</t>
  </si>
  <si>
    <t>103705654</t>
  </si>
  <si>
    <t>Staff_cols:Night_care_act, Staff_row:Staff_row69</t>
  </si>
  <si>
    <t>103705655</t>
  </si>
  <si>
    <t>Staff_cols:Night_care_act, Staff_row:Staff_row7</t>
  </si>
  <si>
    <t>103705656</t>
  </si>
  <si>
    <t>Staff_cols:Night_care_act, Staff_row:Staff_row70</t>
  </si>
  <si>
    <t>103705657</t>
  </si>
  <si>
    <t>Staff_cols:Night_care_act, Staff_row:Staff_row71</t>
  </si>
  <si>
    <t>103705658</t>
  </si>
  <si>
    <t>Staff_cols:Night_care_act, Staff_row:Staff_row72</t>
  </si>
  <si>
    <t>103705659</t>
  </si>
  <si>
    <t>Staff_cols:Night_care_act, Staff_row:Staff_row73</t>
  </si>
  <si>
    <t>103705660</t>
  </si>
  <si>
    <t>Staff_cols:Night_care_act, Staff_row:Staff_row74</t>
  </si>
  <si>
    <t>103705661</t>
  </si>
  <si>
    <t>Staff_cols:Night_care_act, Staff_row:Staff_row75</t>
  </si>
  <si>
    <t>103705662</t>
  </si>
  <si>
    <t>Staff_cols:Night_care_act, Staff_row:Staff_row76</t>
  </si>
  <si>
    <t>103705663</t>
  </si>
  <si>
    <t>Staff_cols:Night_care_act, Staff_row:Staff_row77</t>
  </si>
  <si>
    <t>103705664</t>
  </si>
  <si>
    <t>Staff_cols:Night_care_act, Staff_row:Staff_row78</t>
  </si>
  <si>
    <t>103705665</t>
  </si>
  <si>
    <t>Staff_cols:Night_care_act, Staff_row:Staff_row79</t>
  </si>
  <si>
    <t>103705666</t>
  </si>
  <si>
    <t>Staff_cols:Night_care_act, Staff_row:Staff_row8</t>
  </si>
  <si>
    <t>103705667</t>
  </si>
  <si>
    <t>Staff_cols:Night_care_act, Staff_row:Staff_row80</t>
  </si>
  <si>
    <t>103704877</t>
  </si>
  <si>
    <t>Staff_cols:Day_care_act, Staff_row:Staff_row9</t>
  </si>
  <si>
    <t>103704878</t>
  </si>
  <si>
    <t>Staff_cols:Day_care_act, Staff_row:Staff_row90</t>
  </si>
  <si>
    <t>103704879</t>
  </si>
  <si>
    <t>Staff_cols:Day_care_act, Staff_row:Staff_row91</t>
  </si>
  <si>
    <t>103704880</t>
  </si>
  <si>
    <t>Staff_cols:Day_care_act, Staff_row:Staff_row92</t>
  </si>
  <si>
    <t>103704881</t>
  </si>
  <si>
    <t>Staff_cols:Day_care_act, Staff_row:Staff_row93</t>
  </si>
  <si>
    <t>103704882</t>
  </si>
  <si>
    <t>Staff_cols:Day_care_act, Staff_row:Staff_row94</t>
  </si>
  <si>
    <t>103704883</t>
  </si>
  <si>
    <t>Staff_cols:Day_care_act, Staff_row:Staff_row95</t>
  </si>
  <si>
    <t>103704884</t>
  </si>
  <si>
    <t>Staff_cols:Day_care_act, Staff_row:Staff_row96</t>
  </si>
  <si>
    <t>103704885</t>
  </si>
  <si>
    <t>Staff_cols:Day_care_act, Staff_row:Staff_row97</t>
  </si>
  <si>
    <t>103704886</t>
  </si>
  <si>
    <t>Staff_cols:Day_care_act, Staff_row:Staff_row98</t>
  </si>
  <si>
    <t>103704887</t>
  </si>
  <si>
    <t>Staff_cols:Day_care_act, Staff_row:Staff_row99</t>
  </si>
  <si>
    <t>103704888</t>
  </si>
  <si>
    <t>Staff_cols:Day_care_plan, Staff_row:Staff_row1</t>
  </si>
  <si>
    <t>103704889</t>
  </si>
  <si>
    <t>Staff_cols:Day_care_plan, Staff_row:Staff_row10</t>
  </si>
  <si>
    <t>103704890</t>
  </si>
  <si>
    <t>Staff_cols:Day_care_plan, Staff_row:Staff_row100</t>
  </si>
  <si>
    <t>103704891</t>
  </si>
  <si>
    <t>Staff_cols:Day_care_plan, Staff_row:Staff_row101</t>
  </si>
  <si>
    <t>103704892</t>
  </si>
  <si>
    <t>Staff_cols:Day_care_plan, Staff_row:Staff_row102</t>
  </si>
  <si>
    <t>103705834</t>
  </si>
  <si>
    <t>Staff_cols:Night_care_plan, Staff_row:Staff_row50</t>
  </si>
  <si>
    <t>103705835</t>
  </si>
  <si>
    <t>Staff_cols:Night_care_plan, Staff_row:Staff_row51</t>
  </si>
  <si>
    <t>103705836</t>
  </si>
  <si>
    <t>Staff_cols:Night_care_plan, Staff_row:Staff_row52</t>
  </si>
  <si>
    <t>103705837</t>
  </si>
  <si>
    <t>Staff_cols:Night_care_plan, Staff_row:Staff_row53</t>
  </si>
  <si>
    <t>103705838</t>
  </si>
  <si>
    <t>Staff_cols:Night_care_plan, Staff_row:Staff_row54</t>
  </si>
  <si>
    <t>103705839</t>
  </si>
  <si>
    <t>Staff_cols:Night_care_plan, Staff_row:Staff_row55</t>
  </si>
  <si>
    <t>103705840</t>
  </si>
  <si>
    <t>Staff_cols:Night_care_plan, Staff_row:Staff_row56</t>
  </si>
  <si>
    <t>103705075</t>
  </si>
  <si>
    <t>Staff_cols:Day_care_plan, Staff_row:Staff_row88</t>
  </si>
  <si>
    <t>103705076</t>
  </si>
  <si>
    <t>Staff_cols:Day_care_plan, Staff_row:Staff_row89</t>
  </si>
  <si>
    <t>103705077</t>
  </si>
  <si>
    <t>Staff_cols:Day_care_plan, Staff_row:Staff_row9</t>
  </si>
  <si>
    <t>103705078</t>
  </si>
  <si>
    <t>Staff_cols:Day_care_plan, Staff_row:Staff_row90</t>
  </si>
  <si>
    <t>103705079</t>
  </si>
  <si>
    <t>Staff_cols:Day_care_plan, Staff_row:Staff_row91</t>
  </si>
  <si>
    <t>103705080</t>
  </si>
  <si>
    <t>Staff_cols:Day_care_plan, Staff_row:Staff_row92</t>
  </si>
  <si>
    <t>103705081</t>
  </si>
  <si>
    <t>Staff_cols:Day_care_plan, Staff_row:Staff_row93</t>
  </si>
  <si>
    <t>Staff_cols:Night_nurse_act, Staff_row:Staff_row152</t>
  </si>
  <si>
    <t>103706109</t>
  </si>
  <si>
    <t>Staff_cols:Night_nurse_plan, Staff_row:Staff_row118</t>
  </si>
  <si>
    <t>103706110</t>
  </si>
  <si>
    <t>Staff_cols:Night_nurse_plan, Staff_row:Staff_row119</t>
  </si>
  <si>
    <t>103706111</t>
  </si>
  <si>
    <t>Staff_cols:Night_nurse_plan, Staff_row:Staff_row12</t>
  </si>
  <si>
    <t>103706112</t>
  </si>
  <si>
    <t>Staff_cols:Night_nurse_plan, Staff_row:Staff_row120</t>
  </si>
  <si>
    <t>103706113</t>
  </si>
  <si>
    <t>Staff_cols:Night_nurse_plan, Staff_row:Staff_row121</t>
  </si>
  <si>
    <t>103706114</t>
  </si>
  <si>
    <t>Staff_cols:Night_nurse_plan, Staff_row:Staff_row122</t>
  </si>
  <si>
    <t>103706115</t>
  </si>
  <si>
    <t>Staff_cols:Night_nurse_plan, Staff_row:Staff_row123</t>
  </si>
  <si>
    <t>103706116</t>
  </si>
  <si>
    <t>Staff_cols:Night_nurse_plan, Staff_row:Staff_row124</t>
  </si>
  <si>
    <t>103706117</t>
  </si>
  <si>
    <t>Staff_cols:Night_nurse_plan, Staff_row:Staff_row125</t>
  </si>
  <si>
    <t>103706118</t>
  </si>
  <si>
    <t>Staff_cols:Night_nurse_plan, Staff_row:Staff_row126</t>
  </si>
  <si>
    <t>103706119</t>
  </si>
  <si>
    <t>Staff_cols:Night_nurse_plan, Staff_row:Staff_row127</t>
  </si>
  <si>
    <t>103706120</t>
  </si>
  <si>
    <t>Staff_cols:Night_nurse_plan, Staff_row:Staff_row128</t>
  </si>
  <si>
    <t>103706121</t>
  </si>
  <si>
    <t>Staff_cols:Night_nurse_plan, Staff_row:Staff_row129</t>
  </si>
  <si>
    <t>103706122</t>
  </si>
  <si>
    <t>Staff_cols:Night_nurse_plan, Staff_row:Staff_row13</t>
  </si>
  <si>
    <t>103706123</t>
  </si>
  <si>
    <t>Staff_cols:Night_nurse_plan, Staff_row:Staff_row130</t>
  </si>
  <si>
    <t>103706124</t>
  </si>
  <si>
    <t>Staff_cols:Night_nurse_plan, Staff_row:Staff_row131</t>
  </si>
  <si>
    <t>103706125</t>
  </si>
  <si>
    <t>Staff_cols:Night_nurse_plan, Staff_row:Staff_row132</t>
  </si>
  <si>
    <t>103706126</t>
  </si>
  <si>
    <t>Staff_cols:Night_nurse_plan, Staff_row:Staff_row133</t>
  </si>
  <si>
    <t>103706127</t>
  </si>
  <si>
    <t>Staff_cols:Night_nurse_plan, Staff_row:Staff_row134</t>
  </si>
  <si>
    <t>103706128</t>
  </si>
  <si>
    <t>Staff_cols:Night_nurse_plan, Staff_row:Staff_row135</t>
  </si>
  <si>
    <t>103706129</t>
  </si>
  <si>
    <t>Staff_cols:Night_nurse_plan, Staff_row:Staff_row136</t>
  </si>
  <si>
    <t>103706130</t>
  </si>
  <si>
    <t>Staff_cols:Night_nurse_plan, Staff_row:Staff_row137</t>
  </si>
  <si>
    <t>103705341</t>
  </si>
  <si>
    <t>Staff_cols:Day_nurse_plan, Staff_row:Staff_row147</t>
  </si>
  <si>
    <t>103705342</t>
  </si>
  <si>
    <t>Staff_cols:Day_nurse_plan, Staff_row:Staff_row148</t>
  </si>
  <si>
    <t>103705343</t>
  </si>
  <si>
    <t>Staff_cols:Day_nurse_plan, Staff_row:Staff_row149</t>
  </si>
  <si>
    <t>103705344</t>
  </si>
  <si>
    <t>Staff_cols:Day_nurse_plan, Staff_row:Staff_row15</t>
  </si>
  <si>
    <t>103705345</t>
  </si>
  <si>
    <t>Staff_cols:Day_nurse_plan, Staff_row:Staff_row150</t>
  </si>
  <si>
    <t>103705346</t>
  </si>
  <si>
    <t>Staff_cols:Day_nurse_plan, Staff_row:Staff_row151</t>
  </si>
  <si>
    <t>103705347</t>
  </si>
  <si>
    <t>Staff_cols:Day_nurse_plan, Staff_row:Staff_row152</t>
  </si>
  <si>
    <t>103705348</t>
  </si>
  <si>
    <t>Staff_cols:Day_nurse_plan, Staff_row:Staff_row153</t>
  </si>
  <si>
    <t>103705349</t>
  </si>
  <si>
    <t>Staff_cols:Day_nurse_plan, Staff_row:Staff_row154</t>
  </si>
  <si>
    <t>103705350</t>
  </si>
  <si>
    <t>Staff_cols:Day_nurse_plan, Staff_row:Staff_row155</t>
  </si>
  <si>
    <t>103705351</t>
  </si>
  <si>
    <t>Staff_cols:Day_nurse_plan, Staff_row:Staff_row156</t>
  </si>
  <si>
    <t>103705352</t>
  </si>
  <si>
    <t>Staff_cols:Day_nurse_plan, Staff_row:Staff_row157</t>
  </si>
  <si>
    <t>103705353</t>
  </si>
  <si>
    <t>Staff_cols:Day_nurse_plan, Staff_row:Staff_row158</t>
  </si>
  <si>
    <t>103705354</t>
  </si>
  <si>
    <t>Staff_cols:Day_nurse_plan, Staff_row:Staff_row159</t>
  </si>
  <si>
    <t>103705355</t>
  </si>
  <si>
    <t>Staff_cols:Day_nurse_plan, Staff_row:Staff_row16</t>
  </si>
  <si>
    <t>103705356</t>
  </si>
  <si>
    <t>Staff_cols:Day_nurse_plan, Staff_row:Staff_row160</t>
  </si>
  <si>
    <t>103705357</t>
  </si>
  <si>
    <t>Staff_cols:Day_nurse_plan, Staff_row:Staff_row161</t>
  </si>
  <si>
    <t>103705358</t>
  </si>
  <si>
    <t>Staff_cols:Day_nurse_plan, Staff_row:Staff_row162</t>
  </si>
  <si>
    <t>103705359</t>
  </si>
  <si>
    <t>Staff_cols:Day_nurse_plan, Staff_row:Staff_row163</t>
  </si>
  <si>
    <t>103705360</t>
  </si>
  <si>
    <t>Staff_cols:Day_nurse_plan, Staff_row:Staff_row164</t>
  </si>
  <si>
    <t>103705361</t>
  </si>
  <si>
    <t>Staff_cols:Day_nurse_plan, Staff_row:Staff_row165</t>
  </si>
  <si>
    <t>103705362</t>
  </si>
  <si>
    <t>Staff_cols:Day_nurse_plan, Staff_row:Staff_row166</t>
  </si>
  <si>
    <t>103705765</t>
  </si>
  <si>
    <t>Staff_cols:Night_care_plan, Staff_row:Staff_row169</t>
  </si>
  <si>
    <t>103705766</t>
  </si>
  <si>
    <t>Staff_cols:Night_care_plan, Staff_row:Staff_row17</t>
  </si>
  <si>
    <t>103704756</t>
  </si>
  <si>
    <t>Staff_cols:Day_care_act, Staff_row:Staff_row160</t>
  </si>
  <si>
    <t>103704757</t>
  </si>
  <si>
    <t>Staff_cols:Day_care_act, Staff_row:Staff_row161</t>
  </si>
  <si>
    <t>103704758</t>
  </si>
  <si>
    <t>Staff_cols:Day_care_act, Staff_row:Staff_row162</t>
  </si>
  <si>
    <t>103704759</t>
  </si>
  <si>
    <t>Staff_cols:Day_care_act, Staff_row:Staff_row163</t>
  </si>
  <si>
    <t>103704760</t>
  </si>
  <si>
    <t>Staff_cols:Day_care_act, Staff_row:Staff_row164</t>
  </si>
  <si>
    <t>103704761</t>
  </si>
  <si>
    <t>Staff_cols:Day_care_act, Staff_row:Staff_row165</t>
  </si>
  <si>
    <t>103704762</t>
  </si>
  <si>
    <t>Staff_cols:Day_care_act, Staff_row:Staff_row166</t>
  </si>
  <si>
    <t>103704763</t>
  </si>
  <si>
    <t>Staff_cols:Day_care_act, Staff_row:Staff_row167</t>
  </si>
  <si>
    <t>103704764</t>
  </si>
  <si>
    <t>Staff_cols:Day_care_act, Staff_row:Staff_row168</t>
  </si>
  <si>
    <t>103704765</t>
  </si>
  <si>
    <t>Staff_cols:Day_care_act, Staff_row:Staff_row169</t>
  </si>
  <si>
    <t>103704766</t>
  </si>
  <si>
    <t>Staff_cols:Day_care_act, Staff_row:Staff_row17</t>
  </si>
  <si>
    <t>103704767</t>
  </si>
  <si>
    <t>Staff_cols:Day_care_act, Staff_row:Staff_row170</t>
  </si>
  <si>
    <t>103704768</t>
  </si>
  <si>
    <t>Staff_cols:Day_care_act, Staff_row:Staff_row171</t>
  </si>
  <si>
    <t>103704769</t>
  </si>
  <si>
    <t>Staff_cols:Day_care_act, Staff_row:Staff_row172</t>
  </si>
  <si>
    <t>103704770</t>
  </si>
  <si>
    <t>Staff_cols:Day_care_act, Staff_row:Staff_row173</t>
  </si>
  <si>
    <t>103704771</t>
  </si>
  <si>
    <t>Staff_cols:Day_care_act, Staff_row:Staff_row174</t>
  </si>
  <si>
    <t>103704772</t>
  </si>
  <si>
    <t>Staff_cols:Day_care_act, Staff_row:Staff_row175</t>
  </si>
  <si>
    <t>103704773</t>
  </si>
  <si>
    <t>Staff_cols:Day_care_act, Staff_row:Staff_row176</t>
  </si>
  <si>
    <t>103704774</t>
  </si>
  <si>
    <t>Staff_cols:Day_care_act, Staff_row:Staff_row177</t>
  </si>
  <si>
    <t>103704775</t>
  </si>
  <si>
    <t>Staff_cols:Day_care_act, Staff_row:Staff_row178</t>
  </si>
  <si>
    <t>103705948</t>
  </si>
  <si>
    <t>Staff_cols:Night_nurse_act, Staff_row:Staff_row153</t>
  </si>
  <si>
    <t>103705949</t>
  </si>
  <si>
    <t>Staff_cols:Night_nurse_act, Staff_row:Staff_row154</t>
  </si>
  <si>
    <t>103705950</t>
  </si>
  <si>
    <t>Staff_cols:Night_nurse_act, Staff_row:Staff_row155</t>
  </si>
  <si>
    <t>103705951</t>
  </si>
  <si>
    <t>Staff_cols:Night_nurse_act, Staff_row:Staff_row156</t>
  </si>
  <si>
    <t>103705952</t>
  </si>
  <si>
    <t>Staff_cols:Night_nurse_act, Staff_row:Staff_row157</t>
  </si>
  <si>
    <t>103705953</t>
  </si>
  <si>
    <t>Staff_cols:Night_nurse_act, Staff_row:Staff_row158</t>
  </si>
  <si>
    <t>103705954</t>
  </si>
  <si>
    <t>Staff_cols:Night_nurse_act, Staff_row:Staff_row159</t>
  </si>
  <si>
    <t>103705955</t>
  </si>
  <si>
    <t>Staff_cols:Night_nurse_act, Staff_row:Staff_row16</t>
  </si>
  <si>
    <t>103705956</t>
  </si>
  <si>
    <t>Staff_cols:Night_nurse_act, Staff_row:Staff_row160</t>
  </si>
  <si>
    <t>103705957</t>
  </si>
  <si>
    <t>Staff_cols:Night_nurse_act, Staff_row:Staff_row161</t>
  </si>
  <si>
    <t>103705958</t>
  </si>
  <si>
    <t>Staff_cols:Night_nurse_act, Staff_row:Staff_row162</t>
  </si>
  <si>
    <t>103705959</t>
  </si>
  <si>
    <t>Staff_cols:Night_nurse_act, Staff_row:Staff_row163</t>
  </si>
  <si>
    <t>103705960</t>
  </si>
  <si>
    <t>Staff_cols:Night_nurse_act, Staff_row:Staff_row164</t>
  </si>
  <si>
    <t>103705961</t>
  </si>
  <si>
    <t>Staff_cols:Night_nurse_act, Staff_row:Staff_row165</t>
  </si>
  <si>
    <t>103705962</t>
  </si>
  <si>
    <t>Staff_cols:Night_nurse_act, Staff_row:Staff_row166</t>
  </si>
  <si>
    <t>103705963</t>
  </si>
  <si>
    <t>Staff_cols:Night_nurse_act, Staff_row:Staff_row167</t>
  </si>
  <si>
    <t>103705964</t>
  </si>
  <si>
    <t>Staff_cols:Night_nurse_act, Staff_row:Staff_row168</t>
  </si>
  <si>
    <t>103705965</t>
  </si>
  <si>
    <t>Staff_cols:Night_nurse_act, Staff_row:Staff_row169</t>
  </si>
  <si>
    <t>103705966</t>
  </si>
  <si>
    <t>Staff_cols:Night_nurse_act, Staff_row:Staff_row17</t>
  </si>
  <si>
    <t>103704960</t>
  </si>
  <si>
    <t>Staff_cols:Day_care_plan, Staff_row:Staff_row164</t>
  </si>
  <si>
    <t>103704961</t>
  </si>
  <si>
    <t>Staff_cols:Day_care_plan, Staff_row:Staff_row165</t>
  </si>
  <si>
    <t>103704962</t>
  </si>
  <si>
    <t>Staff_cols:Day_care_plan, Staff_row:Staff_row166</t>
  </si>
  <si>
    <t>103704963</t>
  </si>
  <si>
    <t>Staff_cols:Day_care_plan, Staff_row:Staff_row167</t>
  </si>
  <si>
    <t>103704964</t>
  </si>
  <si>
    <t>Staff_cols:Day_care_plan, Staff_row:Staff_row168</t>
  </si>
  <si>
    <t>103704965</t>
  </si>
  <si>
    <t>Staff_cols:Day_care_plan, Staff_row:Staff_row169</t>
  </si>
  <si>
    <t>103704966</t>
  </si>
  <si>
    <t>Staff_cols:Day_care_plan, Staff_row:Staff_row17</t>
  </si>
  <si>
    <t>103704967</t>
  </si>
  <si>
    <t>Staff_cols:Day_care_plan, Staff_row:Staff_row170</t>
  </si>
  <si>
    <t>103704968</t>
  </si>
  <si>
    <t>Staff_cols:Day_care_plan, Staff_row:Staff_row171</t>
  </si>
  <si>
    <t>103704969</t>
  </si>
  <si>
    <t>Staff_cols:Day_care_plan, Staff_row:Staff_row172</t>
  </si>
  <si>
    <t>103704970</t>
  </si>
  <si>
    <t>Staff_cols:Day_care_plan, Staff_row:Staff_row173</t>
  </si>
  <si>
    <t>103704971</t>
  </si>
  <si>
    <t>Staff_cols:Day_care_plan, Staff_row:Staff_row174</t>
  </si>
  <si>
    <t>103704972</t>
  </si>
  <si>
    <t>Staff_cols:Day_care_plan, Staff_row:Staff_row175</t>
  </si>
  <si>
    <t>103704973</t>
  </si>
  <si>
    <t>Staff_cols:Day_care_plan, Staff_row:Staff_row176</t>
  </si>
  <si>
    <t>103704974</t>
  </si>
  <si>
    <t>Staff_cols:Day_care_plan, Staff_row:Staff_row177</t>
  </si>
  <si>
    <t>103704975</t>
  </si>
  <si>
    <t>Staff_cols:Day_care_plan, Staff_row:Staff_row178</t>
  </si>
  <si>
    <t>103704976</t>
  </si>
  <si>
    <t>Staff_cols:Day_care_plan, Staff_row:Staff_row179</t>
  </si>
  <si>
    <t>103704977</t>
  </si>
  <si>
    <t>Staff_cols:Day_care_plan, Staff_row:Staff_row18</t>
  </si>
  <si>
    <t>103704978</t>
  </si>
  <si>
    <t>Staff_cols:Day_care_plan, Staff_row:Staff_row180</t>
  </si>
  <si>
    <t>103704979</t>
  </si>
  <si>
    <t>Staff_cols:Day_nurse_act, Staff_row:Staff_row87</t>
  </si>
  <si>
    <t>103705275</t>
  </si>
  <si>
    <t>Staff_cols:Day_nurse_act, Staff_row:Staff_row88</t>
  </si>
  <si>
    <t>103705276</t>
  </si>
  <si>
    <t>Staff_cols:Day_nurse_act, Staff_row:Staff_row89</t>
  </si>
  <si>
    <t>103705277</t>
  </si>
  <si>
    <t>Staff_cols:Day_nurse_act, Staff_row:Staff_row9</t>
  </si>
  <si>
    <t>103705278</t>
  </si>
  <si>
    <t>Staff_cols:Day_nurse_act, Staff_row:Staff_row90</t>
  </si>
  <si>
    <t>103705279</t>
  </si>
  <si>
    <t>Staff_cols:Day_nurse_act, Staff_row:Staff_row91</t>
  </si>
  <si>
    <t>103705280</t>
  </si>
  <si>
    <t>Staff_cols:Day_nurse_act, Staff_row:Staff_row92</t>
  </si>
  <si>
    <t>103705281</t>
  </si>
  <si>
    <t>Staff_cols:Day_nurse_act, Staff_row:Staff_row93</t>
  </si>
  <si>
    <t>103705282</t>
  </si>
  <si>
    <t>Staff_cols:Day_nurse_act, Staff_row:Staff_row94</t>
  </si>
  <si>
    <t>103705283</t>
  </si>
  <si>
    <t>Staff_cols:Day_nurse_act, Staff_row:Staff_row95</t>
  </si>
  <si>
    <t>103705284</t>
  </si>
  <si>
    <t>Staff_cols:Day_nurse_act, Staff_row:Staff_row96</t>
  </si>
  <si>
    <t>103705285</t>
  </si>
  <si>
    <t>Staff_cols:Day_nurse_act, Staff_row:Staff_row97</t>
  </si>
  <si>
    <t>103705689</t>
  </si>
  <si>
    <t>Staff_cols:Night_care_plan, Staff_row:Staff_row10</t>
  </si>
  <si>
    <t>103705690</t>
  </si>
  <si>
    <t>Staff_cols:Night_care_plan, Staff_row:Staff_row100</t>
  </si>
  <si>
    <t>103705691</t>
  </si>
  <si>
    <t>Staff_cols:Night_care_plan, Staff_row:Staff_row101</t>
  </si>
  <si>
    <t>103705692</t>
  </si>
  <si>
    <t>Staff_cols:Night_care_plan, Staff_row:Staff_row102</t>
  </si>
  <si>
    <t>103705693</t>
  </si>
  <si>
    <t>Staff_cols:Night_care_plan, Staff_row:Staff_row103</t>
  </si>
  <si>
    <t>103705694</t>
  </si>
  <si>
    <t>Staff_cols:Night_care_plan, Staff_row:Staff_row104</t>
  </si>
  <si>
    <t>103705695</t>
  </si>
  <si>
    <t>Staff_cols:Night_care_plan, Staff_row:Staff_row105</t>
  </si>
  <si>
    <t>103705696</t>
  </si>
  <si>
    <t>Staff_cols:Night_care_plan, Staff_row:Staff_row106</t>
  </si>
  <si>
    <t>103705697</t>
  </si>
  <si>
    <t>Staff_cols:Night_care_plan, Staff_row:Staff_row107</t>
  </si>
  <si>
    <t>103705698</t>
  </si>
  <si>
    <t>Staff_cols:Night_care_plan, Staff_row:Staff_row108</t>
  </si>
  <si>
    <t>103705699</t>
  </si>
  <si>
    <t>Staff_cols:Night_care_plan, Staff_row:Staff_row109</t>
  </si>
  <si>
    <t>103705700</t>
  </si>
  <si>
    <t>Staff_cols:Night_care_plan, Staff_row:Staff_row11</t>
  </si>
  <si>
    <t>103704688</t>
  </si>
  <si>
    <t>Staff_cols:Day_care_act, Staff_row:Staff_row1</t>
  </si>
  <si>
    <t>103704689</t>
  </si>
  <si>
    <t>Staff_cols:Day_care_act, Staff_row:Staff_row10</t>
  </si>
  <si>
    <t>103704690</t>
  </si>
  <si>
    <t>Staff_cols:Day_care_act, Staff_row:Staff_row100</t>
  </si>
  <si>
    <t>103704691</t>
  </si>
  <si>
    <t>Staff_cols:Day_care_act, Staff_row:Staff_row101</t>
  </si>
  <si>
    <t>103704692</t>
  </si>
  <si>
    <t>Staff_cols:Day_care_act, Staff_row:Staff_row102</t>
  </si>
  <si>
    <t>103705860</t>
  </si>
  <si>
    <t>Staff_cols:Night_care_plan, Staff_row:Staff_row74</t>
  </si>
  <si>
    <t>103705861</t>
  </si>
  <si>
    <t>Staff_cols:Night_care_plan, Staff_row:Staff_row75</t>
  </si>
  <si>
    <t>103705862</t>
  </si>
  <si>
    <t>Staff_cols:Night_care_plan, Staff_row:Staff_row76</t>
  </si>
  <si>
    <t>103705863</t>
  </si>
  <si>
    <t>Staff_cols:Night_care_plan, Staff_row:Staff_row77</t>
  </si>
  <si>
    <t>103705864</t>
  </si>
  <si>
    <t>Staff_cols:Night_care_plan, Staff_row:Staff_row78</t>
  </si>
  <si>
    <t>103705865</t>
  </si>
  <si>
    <t>Staff_cols:Night_care_plan, Staff_row:Staff_row79</t>
  </si>
  <si>
    <t>103705866</t>
  </si>
  <si>
    <t>Staff_cols:Night_care_plan, Staff_row:Staff_row8</t>
  </si>
  <si>
    <t>103705867</t>
  </si>
  <si>
    <t>Staff_cols:Night_care_plan, Staff_row:Staff_row80</t>
  </si>
  <si>
    <t>103705868</t>
  </si>
  <si>
    <t>Staff_cols:Night_care_plan, Staff_row:Staff_row81</t>
  </si>
  <si>
    <t>103705869</t>
  </si>
  <si>
    <t>Staff_cols:Night_care_plan, Staff_row:Staff_row82</t>
  </si>
  <si>
    <t>103705870</t>
  </si>
  <si>
    <t>Staff_cols:Night_care_plan, Staff_row:Staff_row83</t>
  </si>
  <si>
    <t>103705871</t>
  </si>
  <si>
    <t>Staff_cols:Night_care_plan, Staff_row:Staff_row84</t>
  </si>
  <si>
    <t>103705872</t>
  </si>
  <si>
    <t>Staff_cols:Night_care_plan, Staff_row:Staff_row85</t>
  </si>
  <si>
    <t>103705873</t>
  </si>
  <si>
    <t>Staff_cols:Night_care_plan, Staff_row:Staff_row86</t>
  </si>
  <si>
    <t>103705874</t>
  </si>
  <si>
    <t>Staff_cols:Night_care_plan, Staff_row:Staff_row87</t>
  </si>
  <si>
    <t>103705875</t>
  </si>
  <si>
    <t>Staff_cols:Night_care_plan, Staff_row:Staff_row88</t>
  </si>
  <si>
    <t>103705876</t>
  </si>
  <si>
    <t>Staff_cols:Night_care_plan, Staff_row:Staff_row89</t>
  </si>
  <si>
    <t>103705877</t>
  </si>
  <si>
    <t>Staff_cols:Night_care_plan, Staff_row:Staff_row9</t>
  </si>
  <si>
    <t>103705878</t>
  </si>
  <si>
    <t>Staff_cols:Night_care_plan, Staff_row:Staff_row90</t>
  </si>
  <si>
    <t>103705879</t>
  </si>
  <si>
    <t>PENNINE 3 - BIRCH HILL HOSPITAL</t>
  </si>
  <si>
    <t>RT253</t>
  </si>
  <si>
    <t>PSYCHOLOGICAL THERAPY - STOCKPORT</t>
  </si>
  <si>
    <t>RT264</t>
  </si>
  <si>
    <t>CHILD &amp; ADOLESCENT UNIT - BIRCHILL HOSPITAL</t>
  </si>
  <si>
    <t>RT265</t>
  </si>
  <si>
    <t>CHILD &amp; ADOLESCENT UNIT - FAIRFIELD GENERAL HOSPITAL</t>
  </si>
  <si>
    <t>RT267</t>
  </si>
  <si>
    <t>MENTAL HEALTH UNIT - STEPPING HILL HOSPITAL</t>
  </si>
  <si>
    <t>RT270</t>
  </si>
  <si>
    <t>CHILD PSYCHOLOGY, REFLECTIONS</t>
  </si>
  <si>
    <t>RT271</t>
  </si>
  <si>
    <t>DEPARTMENT OF PSYCHOLOGICAL MEDICINE</t>
  </si>
  <si>
    <t>RT274</t>
  </si>
  <si>
    <t>RT284</t>
  </si>
  <si>
    <t>OLDER PEOPLE'S DAY HOSPITAL</t>
  </si>
  <si>
    <t>RT287</t>
  </si>
  <si>
    <t>UNIT 8, THE LANDINGS</t>
  </si>
  <si>
    <t>RT292</t>
  </si>
  <si>
    <t>TEENAGE PSYCHOLOGY</t>
  </si>
  <si>
    <t>RT294</t>
  </si>
  <si>
    <t>PSYCHOLOGY</t>
  </si>
  <si>
    <t>RT2C1</t>
  </si>
  <si>
    <t>BUTLER GREEN</t>
  </si>
  <si>
    <t>RT2C3</t>
  </si>
  <si>
    <t>BEALY COMMUNITY HOSPITAL</t>
  </si>
  <si>
    <t>RT2D4</t>
  </si>
  <si>
    <t>ELMS SQUARE</t>
  </si>
  <si>
    <t>RT2E2</t>
  </si>
  <si>
    <t>YPAS</t>
  </si>
  <si>
    <t>RT2E7</t>
  </si>
  <si>
    <t>SOUTHLINK</t>
  </si>
  <si>
    <t>RT2F7</t>
  </si>
  <si>
    <t>CHEW VALE</t>
  </si>
  <si>
    <t>RT2F9</t>
  </si>
  <si>
    <t>FAILSWORTH PCRC</t>
  </si>
  <si>
    <t>RT2G2</t>
  </si>
  <si>
    <t>ALKRINGTON LIFT</t>
  </si>
  <si>
    <t>RT2G5</t>
  </si>
  <si>
    <t>CROFT SHIFA</t>
  </si>
  <si>
    <t>RT2HQ</t>
  </si>
  <si>
    <t>PENNINE CARE NHS TRUST</t>
  </si>
  <si>
    <t>RT2J2</t>
  </si>
  <si>
    <t>TRIPLE H</t>
  </si>
  <si>
    <t>RT2K3</t>
  </si>
  <si>
    <t>LE BURNS UNIT</t>
  </si>
  <si>
    <t>RT2K4</t>
  </si>
  <si>
    <t>PROSPECT PLACE</t>
  </si>
  <si>
    <t>RT2M3</t>
  </si>
  <si>
    <t>GRANGE VIEW</t>
  </si>
  <si>
    <t>RT2M7</t>
  </si>
  <si>
    <t>ETHEROW BUILDING</t>
  </si>
  <si>
    <t>RT503</t>
  </si>
  <si>
    <t>LEICESTERSHIRE PARTNERSHIP NHS TRUST (UNIVERSITY HOSPITALS)</t>
  </si>
  <si>
    <t>RT512</t>
  </si>
  <si>
    <t>COGNITIVE BEHAVIOURAL THERAPY</t>
  </si>
  <si>
    <t>RT51A</t>
  </si>
  <si>
    <t>MHSOP 11 (EPMA)</t>
  </si>
  <si>
    <t>RT51D</t>
  </si>
  <si>
    <t>LD 4 (EPMA)</t>
  </si>
  <si>
    <t>RT51E</t>
  </si>
  <si>
    <t>MHSOP 18</t>
  </si>
  <si>
    <t>RT51G</t>
  </si>
  <si>
    <t>MHSOP 18 (EPMA)</t>
  </si>
  <si>
    <t>RT521</t>
  </si>
  <si>
    <t>BELVOIR INTENSIVE CARE UNIT</t>
  </si>
  <si>
    <t>RT522</t>
  </si>
  <si>
    <t>BRACKEN BUILDING</t>
  </si>
  <si>
    <t>RT52A</t>
  </si>
  <si>
    <t>MHSOP 12</t>
  </si>
  <si>
    <t>RT52C</t>
  </si>
  <si>
    <t>EATING DISORDERS 1</t>
  </si>
  <si>
    <t>RT52D</t>
  </si>
  <si>
    <t>LD 5</t>
  </si>
  <si>
    <t>RT53A</t>
  </si>
  <si>
    <t>MHSOP 12 (EPMA)</t>
  </si>
  <si>
    <t>RT53C</t>
  </si>
  <si>
    <t>EATING DISORDERS 4</t>
  </si>
  <si>
    <t>RT53D</t>
  </si>
  <si>
    <t>LD 5 (EPMA)</t>
  </si>
  <si>
    <t>RT54A</t>
  </si>
  <si>
    <t>MHSOP 13</t>
  </si>
  <si>
    <t>RT54C</t>
  </si>
  <si>
    <t>EATING DISORDERS 4 (EPMA)</t>
  </si>
  <si>
    <t>RT54D</t>
  </si>
  <si>
    <t>LD 6</t>
  </si>
  <si>
    <t>RT553</t>
  </si>
  <si>
    <t>LEICESTER FRITH HOSPITAL</t>
  </si>
  <si>
    <t>RT554</t>
  </si>
  <si>
    <t>LEICESTER FRITH (ALFRED HILL)</t>
  </si>
  <si>
    <t>RT555</t>
  </si>
  <si>
    <t>LEICESTER FRITH (BALDWIN UNIT)</t>
  </si>
  <si>
    <t>RT558</t>
  </si>
  <si>
    <t>LEICESTER FRITH (FOSSE PRINT UNIT)</t>
  </si>
  <si>
    <t>RT559</t>
  </si>
  <si>
    <t>LEICESTER FRITH (FURTHER EDUCATION BUILDING)</t>
  </si>
  <si>
    <t>RT55A</t>
  </si>
  <si>
    <t>MHSOP 13 (EPMA)</t>
  </si>
  <si>
    <t>RT55C</t>
  </si>
  <si>
    <t>LD 2</t>
  </si>
  <si>
    <t>RT55D</t>
  </si>
  <si>
    <t>LD 6 (EPMA)</t>
  </si>
  <si>
    <t>RT561</t>
  </si>
  <si>
    <t>LEICESTER FRITH (THE LAURELS)</t>
  </si>
  <si>
    <t>RT562</t>
  </si>
  <si>
    <t>LEICESTER FRITH (REHABILITATION BUILDING)</t>
  </si>
  <si>
    <t>RT563</t>
  </si>
  <si>
    <t>LEICESTER FRITH (SNOOZLEUM)</t>
  </si>
  <si>
    <t>RT564</t>
  </si>
  <si>
    <t>LEICESTER FRITH (THE TREATMENT UNIT)</t>
  </si>
  <si>
    <t>RT565</t>
  </si>
  <si>
    <t>TOWERS HOSPITAL (DAISY PEAKE BUILDING)</t>
  </si>
  <si>
    <t>RT56A</t>
  </si>
  <si>
    <t>MHSOP 14</t>
  </si>
  <si>
    <t>RT56C</t>
  </si>
  <si>
    <t>LD 2 (EPMA)</t>
  </si>
  <si>
    <t>RT56D</t>
  </si>
  <si>
    <t>LD 7 (EPMA)</t>
  </si>
  <si>
    <t>RT57A</t>
  </si>
  <si>
    <t>MHSOP 14 (EPMA)</t>
  </si>
  <si>
    <t>RT57C</t>
  </si>
  <si>
    <t>LD 3</t>
  </si>
  <si>
    <t>RT57D</t>
  </si>
  <si>
    <t>PSYCHOTHERAPY 3</t>
  </si>
  <si>
    <t>RT582</t>
  </si>
  <si>
    <t>TREATMENT AND RECOVERY</t>
  </si>
  <si>
    <t>RT58C</t>
  </si>
  <si>
    <t>LD 3 (EPMA)</t>
  </si>
  <si>
    <t>RT58D</t>
  </si>
  <si>
    <t>PSYCHOTHERAPY 3 (EPMA)</t>
  </si>
  <si>
    <t>RT598</t>
  </si>
  <si>
    <t>MHSOP BENNION</t>
  </si>
  <si>
    <t>RT599</t>
  </si>
  <si>
    <t>MHSOP BEECHWOOD</t>
  </si>
  <si>
    <t>RT59C</t>
  </si>
  <si>
    <t>LD 4</t>
  </si>
  <si>
    <t>RT5A1</t>
  </si>
  <si>
    <t>MHSOP 2</t>
  </si>
  <si>
    <t>RT5A2</t>
  </si>
  <si>
    <t>MHSOP 2 (EPMA)</t>
  </si>
  <si>
    <t>RT5A3</t>
  </si>
  <si>
    <t>MHSOP 3</t>
  </si>
  <si>
    <t>RT5A4</t>
  </si>
  <si>
    <t>MHSOP 3 (EPMA)</t>
  </si>
  <si>
    <t>RT5A5</t>
  </si>
  <si>
    <t>MHSOP 4</t>
  </si>
  <si>
    <t>RT5A6</t>
  </si>
  <si>
    <t>MHSOP 4 (EPMA)</t>
  </si>
  <si>
    <t>RT5A7</t>
  </si>
  <si>
    <t>MHSOP 5</t>
  </si>
  <si>
    <t>RT5A9</t>
  </si>
  <si>
    <t>MHSOP 11</t>
  </si>
  <si>
    <t>RT5AD</t>
  </si>
  <si>
    <t>LOCAL COUNTER FRAUD SPECIALIST</t>
  </si>
  <si>
    <t>RT5AN</t>
  </si>
  <si>
    <t>TOWERS HOSPITAL</t>
  </si>
  <si>
    <t>RT5AP</t>
  </si>
  <si>
    <t>BRANDON MENTAL HEALTH UNIT</t>
  </si>
  <si>
    <t>RT5BF</t>
  </si>
  <si>
    <t>GRASMERE</t>
  </si>
  <si>
    <t>RT5BP</t>
  </si>
  <si>
    <t>GLENFRITH UNIT FOR LEARNING DISABILITIES</t>
  </si>
  <si>
    <t>RT5BX</t>
  </si>
  <si>
    <t>GORSE HILL HOSPITAL</t>
  </si>
  <si>
    <t>RT5C9</t>
  </si>
  <si>
    <t>CHARNWOOD 1</t>
  </si>
  <si>
    <t>RT5CA</t>
  </si>
  <si>
    <t>TURNER RISE</t>
  </si>
  <si>
    <t>RT5CN</t>
  </si>
  <si>
    <t>THERAPEUTIC COMMUNITY</t>
  </si>
  <si>
    <t>RT5D1</t>
  </si>
  <si>
    <t>CHARNWOOD 1 (EPMA)</t>
  </si>
  <si>
    <t>RT5D2</t>
  </si>
  <si>
    <t>CHARNWOOD 2</t>
  </si>
  <si>
    <t>RT5D3</t>
  </si>
  <si>
    <t>CHARNWOOD 2 (EPMA)</t>
  </si>
  <si>
    <t>RT5D4</t>
  </si>
  <si>
    <t>CHARNWOOD 3</t>
  </si>
  <si>
    <t>RT5D5</t>
  </si>
  <si>
    <t>CHARNWOOD 3 (EPMA)</t>
  </si>
  <si>
    <t>RT5D6</t>
  </si>
  <si>
    <t>CHARNWOOD 4</t>
  </si>
  <si>
    <t>RT5D7</t>
  </si>
  <si>
    <t>CHARNWOOD 4 (EPMA)</t>
  </si>
  <si>
    <t>RT5D8</t>
  </si>
  <si>
    <t>CITY CENTRAL 1</t>
  </si>
  <si>
    <t>RT5D9</t>
  </si>
  <si>
    <t>CITY CENTRAL 1 (EPMA)</t>
  </si>
  <si>
    <t>RT5E1</t>
  </si>
  <si>
    <t>CITY CENTRAL 2</t>
  </si>
  <si>
    <t>RT5E2</t>
  </si>
  <si>
    <t>CITY CENTRAL 2 (EPMA)</t>
  </si>
  <si>
    <t>RT5E3</t>
  </si>
  <si>
    <t>CITY CENTRAL 3</t>
  </si>
  <si>
    <t>RT5E4</t>
  </si>
  <si>
    <t>CITY CENTRAL 3 (EPMA)</t>
  </si>
  <si>
    <t>RT5E5</t>
  </si>
  <si>
    <t>CITY EAST 1</t>
  </si>
  <si>
    <t>RT5E6</t>
  </si>
  <si>
    <t>CITY EAST 1 (EPMA)</t>
  </si>
  <si>
    <t>RT5E7</t>
  </si>
  <si>
    <t>CITY EAST 2</t>
  </si>
  <si>
    <t>RT5E8</t>
  </si>
  <si>
    <t>CITY EAST 2 (EPMA)</t>
  </si>
  <si>
    <t>RT5E9</t>
  </si>
  <si>
    <t>CITY EAST 3</t>
  </si>
  <si>
    <t>RT5F1</t>
  </si>
  <si>
    <t>103704700</t>
  </si>
  <si>
    <t>Staff_cols:Day_care_act, Staff_row:Staff_row11</t>
  </si>
  <si>
    <t>103704701</t>
  </si>
  <si>
    <t>Staff_cols:Day_care_act, Staff_row:Staff_row110</t>
  </si>
  <si>
    <t>103704702</t>
  </si>
  <si>
    <t>Staff_cols:Day_care_act, Staff_row:Staff_row111</t>
  </si>
  <si>
    <t>103704703</t>
  </si>
  <si>
    <t>Staff_cols:Day_care_act, Staff_row:Staff_row112</t>
  </si>
  <si>
    <t>103704704</t>
  </si>
  <si>
    <t>Staff_cols:Day_care_act, Staff_row:Staff_row113</t>
  </si>
  <si>
    <t>103704705</t>
  </si>
  <si>
    <t>Staff_cols:Day_care_act, Staff_row:Staff_row114</t>
  </si>
  <si>
    <t>103704706</t>
  </si>
  <si>
    <t>Staff_cols:Day_care_act, Staff_row:Staff_row115</t>
  </si>
  <si>
    <t>103704707</t>
  </si>
  <si>
    <t>Staff_cols:Day_care_act, Staff_row:Staff_row116</t>
  </si>
  <si>
    <t>103704708</t>
  </si>
  <si>
    <t>Staff_cols:Day_care_act, Staff_row:Staff_row117</t>
  </si>
  <si>
    <t>103704709</t>
  </si>
  <si>
    <t>Staff_cols:Day_care_act, Staff_row:Staff_row118</t>
  </si>
  <si>
    <t>103704710</t>
  </si>
  <si>
    <t>Staff_cols:Day_care_act, Staff_row:Staff_row119</t>
  </si>
  <si>
    <t>103704711</t>
  </si>
  <si>
    <t>Staff_cols:Day_care_act, Staff_row:Staff_row12</t>
  </si>
  <si>
    <t>103704712</t>
  </si>
  <si>
    <t>Staff_cols:Day_care_act, Staff_row:Staff_row120</t>
  </si>
  <si>
    <t>103704713</t>
  </si>
  <si>
    <t>Staff_cols:Day_care_act, Staff_row:Staff_row121</t>
  </si>
  <si>
    <t>103704714</t>
  </si>
  <si>
    <t>Staff_cols:Day_care_act, Staff_row:Staff_row122</t>
  </si>
  <si>
    <t>103704715</t>
  </si>
  <si>
    <t>Staff_cols:Day_care_act, Staff_row:Staff_row123</t>
  </si>
  <si>
    <t>103704716</t>
  </si>
  <si>
    <t>Staff_cols:Day_care_act, Staff_row:Staff_row124</t>
  </si>
  <si>
    <t>103704717</t>
  </si>
  <si>
    <t>Staff_cols:Day_care_act, Staff_row:Staff_row125</t>
  </si>
  <si>
    <t>103704718</t>
  </si>
  <si>
    <t>Staff_cols:Day_care_act, Staff_row:Staff_row126</t>
  </si>
  <si>
    <t>103704719</t>
  </si>
  <si>
    <t>Staff_cols:Day_care_act, Staff_row:Staff_row127</t>
  </si>
  <si>
    <t>103704720</t>
  </si>
  <si>
    <t>Staff_cols:Day_care_act, Staff_row:Staff_row128</t>
  </si>
  <si>
    <t>103704721</t>
  </si>
  <si>
    <t>Staff_cols:Day_care_act, Staff_row:Staff_row129</t>
  </si>
  <si>
    <t>103704722</t>
  </si>
  <si>
    <t>Staff_cols:Day_care_act, Staff_row:Staff_row13</t>
  </si>
  <si>
    <t>103704723</t>
  </si>
  <si>
    <t>Staff_cols:Day_care_act, Staff_row:Staff_row130</t>
  </si>
  <si>
    <t>103704724</t>
  </si>
  <si>
    <t>Staff_cols:Day_care_act, Staff_row:Staff_row131</t>
  </si>
  <si>
    <t>103704725</t>
  </si>
  <si>
    <t>Staff_cols:Day_care_act, Staff_row:Staff_row132</t>
  </si>
  <si>
    <t>103704726</t>
  </si>
  <si>
    <t>Staff_cols:Day_care_act, Staff_row:Staff_row133</t>
  </si>
  <si>
    <t>103704727</t>
  </si>
  <si>
    <t>Staff_cols:Day_care_act, Staff_row:Staff_row134</t>
  </si>
  <si>
    <t>103705884</t>
  </si>
  <si>
    <t>Staff_cols:Night_care_plan, Staff_row:Staff_row96</t>
  </si>
  <si>
    <t>103705885</t>
  </si>
  <si>
    <t>Staff_cols:Night_care_plan, Staff_row:Staff_row97</t>
  </si>
  <si>
    <t>103705886</t>
  </si>
  <si>
    <t>Staff_cols:Night_care_plan, Staff_row:Staff_row98</t>
  </si>
  <si>
    <t>103705887</t>
  </si>
  <si>
    <t>Staff_cols:Night_care_plan, Staff_row:Staff_row99</t>
  </si>
  <si>
    <t>103705888</t>
  </si>
  <si>
    <t>Staff_cols:Night_nurse_act, Staff_row:Staff_row1</t>
  </si>
  <si>
    <t>103705889</t>
  </si>
  <si>
    <t>Staff_cols:Night_nurse_act, Staff_row:Staff_row10</t>
  </si>
  <si>
    <t>103705890</t>
  </si>
  <si>
    <t>Staff_cols:Night_nurse_act, Staff_row:Staff_row100</t>
  </si>
  <si>
    <t>103705891</t>
  </si>
  <si>
    <t>Staff_cols:Night_nurse_act, Staff_row:Staff_row101</t>
  </si>
  <si>
    <t>103705892</t>
  </si>
  <si>
    <t>Staff_cols:Night_nurse_act, Staff_row:Staff_row102</t>
  </si>
  <si>
    <t>103705893</t>
  </si>
  <si>
    <t>Staff_cols:Night_nurse_act, Staff_row:Staff_row103</t>
  </si>
  <si>
    <t>103705894</t>
  </si>
  <si>
    <t>Staff_cols:Night_nurse_act, Staff_row:Staff_row104</t>
  </si>
  <si>
    <t>103705895</t>
  </si>
  <si>
    <t>Staff_cols:Night_nurse_act, Staff_row:Staff_row105</t>
  </si>
  <si>
    <t>103705896</t>
  </si>
  <si>
    <t>Staff_cols:Night_nurse_act, Staff_row:Staff_row106</t>
  </si>
  <si>
    <t>103705897</t>
  </si>
  <si>
    <t>Staff_cols:Night_nurse_act, Staff_row:Staff_row107</t>
  </si>
  <si>
    <t>103705898</t>
  </si>
  <si>
    <t>Staff_cols:Night_nurse_act, Staff_row:Staff_row108</t>
  </si>
  <si>
    <t>103705899</t>
  </si>
  <si>
    <t>Staff_cols:Night_nurse_act, Staff_row:Staff_row109</t>
  </si>
  <si>
    <t>103705900</t>
  </si>
  <si>
    <t>Staff_cols:Night_nurse_act, Staff_row:Staff_row11</t>
  </si>
  <si>
    <t>103704893</t>
  </si>
  <si>
    <t>Staff_cols:Day_care_plan, Staff_row:Staff_row103</t>
  </si>
  <si>
    <t>103704894</t>
  </si>
  <si>
    <t>Staff_cols:Day_care_plan, Staff_row:Staff_row104</t>
  </si>
  <si>
    <t>103704895</t>
  </si>
  <si>
    <t>Staff_cols:Day_care_plan, Staff_row:Staff_row105</t>
  </si>
  <si>
    <t>103704896</t>
  </si>
  <si>
    <t>Staff_cols:Day_care_plan, Staff_row:Staff_row106</t>
  </si>
  <si>
    <t>103704897</t>
  </si>
  <si>
    <t>Staff_cols:Day_care_plan, Staff_row:Staff_row107</t>
  </si>
  <si>
    <t>103704898</t>
  </si>
  <si>
    <t>Staff_cols:Day_care_plan, Staff_row:Staff_row108</t>
  </si>
  <si>
    <t>103704899</t>
  </si>
  <si>
    <t>Staff_cols:Day_care_plan, Staff_row:Staff_row109</t>
  </si>
  <si>
    <t>103706076</t>
  </si>
  <si>
    <t>Staff_cols:Night_nurse_act, Staff_row:Staff_row89</t>
  </si>
  <si>
    <t>103706077</t>
  </si>
  <si>
    <t>Staff_cols:Night_nurse_act, Staff_row:Staff_row9</t>
  </si>
  <si>
    <t>103706078</t>
  </si>
  <si>
    <t>Staff_cols:Night_nurse_act, Staff_row:Staff_row90</t>
  </si>
  <si>
    <t>103706079</t>
  </si>
  <si>
    <t>Staff_cols:Night_nurse_act, Staff_row:Staff_row91</t>
  </si>
  <si>
    <t>103706080</t>
  </si>
  <si>
    <t>Staff_cols:Day_nurse_plan, Staff_row:Staff_row2</t>
  </si>
  <si>
    <t>103705400</t>
  </si>
  <si>
    <t>Staff_cols:Day_nurse_plan, Staff_row:Staff_row20</t>
  </si>
  <si>
    <t>103705401</t>
  </si>
  <si>
    <t>Staff_cols:Day_nurse_plan, Staff_row:Staff_row200</t>
  </si>
  <si>
    <t>103705402</t>
  </si>
  <si>
    <t>Staff_cols:Day_nurse_plan, Staff_row:Staff_row21</t>
  </si>
  <si>
    <t>103705403</t>
  </si>
  <si>
    <t>Staff_cols:Day_nurse_plan, Staff_row:Staff_row22</t>
  </si>
  <si>
    <t>103705404</t>
  </si>
  <si>
    <t>Staff_cols:Day_nurse_plan, Staff_row:Staff_row23</t>
  </si>
  <si>
    <t>103705405</t>
  </si>
  <si>
    <t>Staff_cols:Day_nurse_plan, Staff_row:Staff_row24</t>
  </si>
  <si>
    <t>103705406</t>
  </si>
  <si>
    <t>Staff_cols:Day_nurse_plan, Staff_row:Staff_row25</t>
  </si>
  <si>
    <t>103705407</t>
  </si>
  <si>
    <t>Staff_cols:Day_nurse_plan, Staff_row:Staff_row26</t>
  </si>
  <si>
    <t>103705408</t>
  </si>
  <si>
    <t>Staff_cols:Day_nurse_plan, Staff_row:Staff_row27</t>
  </si>
  <si>
    <t>103705409</t>
  </si>
  <si>
    <t>Staff_cols:Day_nurse_plan, Staff_row:Staff_row28</t>
  </si>
  <si>
    <t>103705410</t>
  </si>
  <si>
    <t>Staff_cols:Day_nurse_plan, Staff_row:Staff_row29</t>
  </si>
  <si>
    <t>103705411</t>
  </si>
  <si>
    <t>Staff_cols:Day_nurse_plan, Staff_row:Staff_row3</t>
  </si>
  <si>
    <t>103705412</t>
  </si>
  <si>
    <t>Staff_cols:Day_nurse_plan, Staff_row:Staff_row30</t>
  </si>
  <si>
    <t>103705413</t>
  </si>
  <si>
    <t>Staff_cols:Day_nurse_plan, Staff_row:Staff_row31</t>
  </si>
  <si>
    <t>103705414</t>
  </si>
  <si>
    <t>Staff_cols:Day_nurse_plan, Staff_row:Staff_row32</t>
  </si>
  <si>
    <t>103705415</t>
  </si>
  <si>
    <t>Staff_cols:Day_nurse_plan, Staff_row:Staff_row33</t>
  </si>
  <si>
    <t>103705416</t>
  </si>
  <si>
    <t>Staff_cols:Day_nurse_plan, Staff_row:Staff_row34</t>
  </si>
  <si>
    <t>103705417</t>
  </si>
  <si>
    <t>Staff_cols:Day_nurse_plan, Staff_row:Staff_row35</t>
  </si>
  <si>
    <t>103705418</t>
  </si>
  <si>
    <t>Staff_cols:Day_nurse_plan, Staff_row:Staff_row36</t>
  </si>
  <si>
    <t>103705419</t>
  </si>
  <si>
    <t>Staff_cols:Day_nurse_plan, Staff_row:Staff_row37</t>
  </si>
  <si>
    <t>103705420</t>
  </si>
  <si>
    <t>Staff_cols:Day_nurse_plan, Staff_row:Staff_row38</t>
  </si>
  <si>
    <t>103705421</t>
  </si>
  <si>
    <t>Staff_cols:Day_nurse_plan, Staff_row:Staff_row39</t>
  </si>
  <si>
    <t>103705523</t>
  </si>
  <si>
    <t>Staff_cols:Night_care_act, Staff_row:Staff_row130</t>
  </si>
  <si>
    <t>103705524</t>
  </si>
  <si>
    <t>Staff_cols:Night_care_act, Staff_row:Staff_row131</t>
  </si>
  <si>
    <t>103705525</t>
  </si>
  <si>
    <t>Staff_cols:Night_care_act, Staff_row:Staff_row132</t>
  </si>
  <si>
    <t>103705526</t>
  </si>
  <si>
    <t>Staff_cols:Night_care_act, Staff_row:Staff_row133</t>
  </si>
  <si>
    <t>103705527</t>
  </si>
  <si>
    <t>Staff_cols:Night_care_act, Staff_row:Staff_row134</t>
  </si>
  <si>
    <t>103705528</t>
  </si>
  <si>
    <t>Staff_cols:Night_care_act, Staff_row:Staff_row135</t>
  </si>
  <si>
    <t>103705529</t>
  </si>
  <si>
    <t>Staff_cols:Night_care_act, Staff_row:Staff_row136</t>
  </si>
  <si>
    <t>103705530</t>
  </si>
  <si>
    <t>Staff_cols:Night_care_act, Staff_row:Staff_row137</t>
  </si>
  <si>
    <t>103705531</t>
  </si>
  <si>
    <t>Staff_cols:Night_care_act, Staff_row:Staff_row138</t>
  </si>
  <si>
    <t>103705532</t>
  </si>
  <si>
    <t>Staff_cols:Night_care_act, Staff_row:Staff_row139</t>
  </si>
  <si>
    <t>103705533</t>
  </si>
  <si>
    <t>Staff_cols:Night_care_act, Staff_row:Staff_row14</t>
  </si>
  <si>
    <t>103705534</t>
  </si>
  <si>
    <t>Staff_cols:Night_care_act, Staff_row:Staff_row140</t>
  </si>
  <si>
    <t>103705535</t>
  </si>
  <si>
    <t>Staff_cols:Night_care_act, Staff_row:Staff_row141</t>
  </si>
  <si>
    <t>103705536</t>
  </si>
  <si>
    <t>Staff_cols:Night_care_act, Staff_row:Staff_row142</t>
  </si>
  <si>
    <t>103705537</t>
  </si>
  <si>
    <t>Staff_cols:Night_care_act, Staff_row:Staff_row143</t>
  </si>
  <si>
    <t>103705538</t>
  </si>
  <si>
    <t>Staff_cols:Night_care_act, Staff_row:Staff_row144</t>
  </si>
  <si>
    <t>103704802</t>
  </si>
  <si>
    <t>Staff_cols:Day_care_act, Staff_row:Staff_row21</t>
  </si>
  <si>
    <t>103704803</t>
  </si>
  <si>
    <t>Staff_cols:Day_care_act, Staff_row:Staff_row22</t>
  </si>
  <si>
    <t>103704804</t>
  </si>
  <si>
    <t>Staff_cols:Day_care_act, Staff_row:Staff_row23</t>
  </si>
  <si>
    <t>103704805</t>
  </si>
  <si>
    <t>Staff_cols:Day_care_act, Staff_row:Staff_row24</t>
  </si>
  <si>
    <t>103704806</t>
  </si>
  <si>
    <t>Staff_cols:Day_care_act, Staff_row:Staff_row25</t>
  </si>
  <si>
    <t>103704807</t>
  </si>
  <si>
    <t>Staff_cols:Day_care_act, Staff_row:Staff_row26</t>
  </si>
  <si>
    <t>103704808</t>
  </si>
  <si>
    <t>Staff_cols:Day_care_act, Staff_row:Staff_row27</t>
  </si>
  <si>
    <t>103704809</t>
  </si>
  <si>
    <t>Staff_cols:Day_care_act, Staff_row:Staff_row28</t>
  </si>
  <si>
    <t>103704810</t>
  </si>
  <si>
    <t>Staff_cols:Day_care_act, Staff_row:Staff_row29</t>
  </si>
  <si>
    <t>103704811</t>
  </si>
  <si>
    <t>Staff_cols:Day_care_act, Staff_row:Staff_row3</t>
  </si>
  <si>
    <t>103704812</t>
  </si>
  <si>
    <t>Staff_cols:Day_care_act, Staff_row:Staff_row30</t>
  </si>
  <si>
    <t>103704813</t>
  </si>
  <si>
    <t>Staff_cols:Day_care_act, Staff_row:Staff_row31</t>
  </si>
  <si>
    <t>103704814</t>
  </si>
  <si>
    <t>Staff_cols:Day_care_act, Staff_row:Staff_row32</t>
  </si>
  <si>
    <t>103704815</t>
  </si>
  <si>
    <t>Staff_cols:Day_care_act, Staff_row:Staff_row33</t>
  </si>
  <si>
    <t>103704816</t>
  </si>
  <si>
    <t>Staff_cols:Day_care_act, Staff_row:Staff_row34</t>
  </si>
  <si>
    <t>103704817</t>
  </si>
  <si>
    <t>Staff_cols:Day_care_act, Staff_row:Staff_row35</t>
  </si>
  <si>
    <t>103704818</t>
  </si>
  <si>
    <t>Staff_cols:Day_care_act, Staff_row:Staff_row36</t>
  </si>
  <si>
    <t>103704819</t>
  </si>
  <si>
    <t>Staff_cols:Day_care_act, Staff_row:Staff_row37</t>
  </si>
  <si>
    <t>103704820</t>
  </si>
  <si>
    <t>Staff_cols:Day_care_act, Staff_row:Staff_row38</t>
  </si>
  <si>
    <t>103704821</t>
  </si>
  <si>
    <t>Staff_cols:Day_care_act, Staff_row:Staff_row39</t>
  </si>
  <si>
    <t>103704822</t>
  </si>
  <si>
    <t>Staff_cols:Day_care_act, Staff_row:Staff_row4</t>
  </si>
  <si>
    <t>103704823</t>
  </si>
  <si>
    <t>Staff_cols:Day_care_act, Staff_row:Staff_row40</t>
  </si>
  <si>
    <t>103705767</t>
  </si>
  <si>
    <t>Staff_cols:Night_care_plan, Staff_row:Staff_row170</t>
  </si>
  <si>
    <t>103705768</t>
  </si>
  <si>
    <t>Staff_cols:Night_care_plan, Staff_row:Staff_row171</t>
  </si>
  <si>
    <t>103705769</t>
  </si>
  <si>
    <t>Staff_cols:Night_care_plan, Staff_row:Staff_row172</t>
  </si>
  <si>
    <t>103705770</t>
  </si>
  <si>
    <t>Staff_cols:Night_care_plan, Staff_row:Staff_row173</t>
  </si>
  <si>
    <t>103705771</t>
  </si>
  <si>
    <t>Staff_cols:Night_care_plan, Staff_row:Staff_row174</t>
  </si>
  <si>
    <t>103705772</t>
  </si>
  <si>
    <t>Staff_cols:Night_care_plan, Staff_row:Staff_row175</t>
  </si>
  <si>
    <t>103705773</t>
  </si>
  <si>
    <t>Staff_cols:Night_care_plan, Staff_row:Staff_row176</t>
  </si>
  <si>
    <t>103705774</t>
  </si>
  <si>
    <t>Staff_cols:Night_care_plan, Staff_row:Staff_row177</t>
  </si>
  <si>
    <t>103705775</t>
  </si>
  <si>
    <t>Staff_cols:Night_care_plan, Staff_row:Staff_row178</t>
  </si>
  <si>
    <t>103705776</t>
  </si>
  <si>
    <t>Staff_cols:Night_care_plan, Staff_row:Staff_row179</t>
  </si>
  <si>
    <t>103705777</t>
  </si>
  <si>
    <t>Staff_cols:Night_care_plan, Staff_row:Staff_row18</t>
  </si>
  <si>
    <t>103705778</t>
  </si>
  <si>
    <t>Staff_cols:Night_care_plan, Staff_row:Staff_row180</t>
  </si>
  <si>
    <t>103705779</t>
  </si>
  <si>
    <t>Staff_cols:Night_care_plan, Staff_row:Staff_row181</t>
  </si>
  <si>
    <t>103705003</t>
  </si>
  <si>
    <t>Staff_cols:Day_care_plan, Staff_row:Staff_row22</t>
  </si>
  <si>
    <t>103705004</t>
  </si>
  <si>
    <t>Staff_cols:Day_care_plan, Staff_row:Staff_row23</t>
  </si>
  <si>
    <t>103705005</t>
  </si>
  <si>
    <t>Staff_cols:Day_care_plan, Staff_row:Staff_row24</t>
  </si>
  <si>
    <t>103705006</t>
  </si>
  <si>
    <t>Staff_cols:Day_care_plan, Staff_row:Staff_row25</t>
  </si>
  <si>
    <t>103705007</t>
  </si>
  <si>
    <t>Staff_cols:Day_care_plan, Staff_row:Staff_row26</t>
  </si>
  <si>
    <t>103705008</t>
  </si>
  <si>
    <t>Staff_cols:Day_care_plan, Staff_row:Staff_row27</t>
  </si>
  <si>
    <t>103705009</t>
  </si>
  <si>
    <t>Staff_cols:Day_care_plan, Staff_row:Staff_row28</t>
  </si>
  <si>
    <t>103705010</t>
  </si>
  <si>
    <t>Staff_cols:Day_care_plan, Staff_row:Staff_row29</t>
  </si>
  <si>
    <t>103705011</t>
  </si>
  <si>
    <t>Staff_cols:Day_care_plan, Staff_row:Staff_row3</t>
  </si>
  <si>
    <t>103705012</t>
  </si>
  <si>
    <t>Staff_cols:Day_care_plan, Staff_row:Staff_row30</t>
  </si>
  <si>
    <t>103705013</t>
  </si>
  <si>
    <t>Staff_cols:Day_care_plan, Staff_row:Staff_row31</t>
  </si>
  <si>
    <t>103705014</t>
  </si>
  <si>
    <t>Staff_cols:Day_care_plan, Staff_row:Staff_row32</t>
  </si>
  <si>
    <t>103705015</t>
  </si>
  <si>
    <t>Staff_cols:Day_care_plan, Staff_row:Staff_row33</t>
  </si>
  <si>
    <t>103705016</t>
  </si>
  <si>
    <t>Staff_cols:Day_care_plan, Staff_row:Staff_row34</t>
  </si>
  <si>
    <t>103705017</t>
  </si>
  <si>
    <t>Staff_cols:Day_care_plan, Staff_row:Staff_row35</t>
  </si>
  <si>
    <t>103705018</t>
  </si>
  <si>
    <t>Staff_cols:Day_care_plan, Staff_row:Staff_row36</t>
  </si>
  <si>
    <t>103705019</t>
  </si>
  <si>
    <t>Staff_cols:Day_care_plan, Staff_row:Staff_row37</t>
  </si>
  <si>
    <t>103705020</t>
  </si>
  <si>
    <t>Staff_cols:Day_care_plan, Staff_row:Staff_row38</t>
  </si>
  <si>
    <t>103705021</t>
  </si>
  <si>
    <t>Staff_cols:Day_care_plan, Staff_row:Staff_row39</t>
  </si>
  <si>
    <t>103705022</t>
  </si>
  <si>
    <t>Staff_cols:Day_care_plan, Staff_row:Staff_row4</t>
  </si>
  <si>
    <t>103705023</t>
  </si>
  <si>
    <t>Staff_cols:Day_care_plan, Staff_row:Staff_row40</t>
  </si>
  <si>
    <t>103705024</t>
  </si>
  <si>
    <t>Staff_cols:Day_care_plan, Staff_row:Staff_row41</t>
  </si>
  <si>
    <t>103705025</t>
  </si>
  <si>
    <t>Staff_cols:Day_care_plan, Staff_row:Staff_row42</t>
  </si>
  <si>
    <t>103705173</t>
  </si>
  <si>
    <t>Staff_cols:Day_nurse_act, Staff_row:Staff_row176</t>
  </si>
  <si>
    <t>103705174</t>
  </si>
  <si>
    <t>Staff_cols:Day_nurse_act, Staff_row:Staff_row177</t>
  </si>
  <si>
    <t>103705175</t>
  </si>
  <si>
    <t>Staff_cols:Day_nurse_act, Staff_row:Staff_row178</t>
  </si>
  <si>
    <t>103705176</t>
  </si>
  <si>
    <t>Staff_cols:Day_nurse_act, Staff_row:Staff_row179</t>
  </si>
  <si>
    <t>103705177</t>
  </si>
  <si>
    <t>Staff_cols:Day_nurse_act, Staff_row:Staff_row18</t>
  </si>
  <si>
    <t>103705178</t>
  </si>
  <si>
    <t>Staff_cols:Day_nurse_act, Staff_row:Staff_row180</t>
  </si>
  <si>
    <t>103705179</t>
  </si>
  <si>
    <t>Staff_cols:Day_nurse_act, Staff_row:Staff_row181</t>
  </si>
  <si>
    <t>103705180</t>
  </si>
  <si>
    <t>Staff_cols:Day_nurse_act, Staff_row:Staff_row182</t>
  </si>
  <si>
    <t>103705181</t>
  </si>
  <si>
    <t>Staff_cols:Day_nurse_act, Staff_row:Staff_row183</t>
  </si>
  <si>
    <t>103705182</t>
  </si>
  <si>
    <t>Staff_cols:Day_nurse_act, Staff_row:Staff_row184</t>
  </si>
  <si>
    <t>103705183</t>
  </si>
  <si>
    <t>Staff_cols:Day_nurse_act, Staff_row:Staff_row185</t>
  </si>
  <si>
    <t>103705184</t>
  </si>
  <si>
    <t>Staff_cols:Day_nurse_act, Staff_row:Staff_row186</t>
  </si>
  <si>
    <t>103705185</t>
  </si>
  <si>
    <t>Staff_cols:Day_nurse_act, Staff_row:Staff_row117</t>
  </si>
  <si>
    <t>103705109</t>
  </si>
  <si>
    <t>Staff_cols:Day_nurse_act, Staff_row:Staff_row118</t>
  </si>
  <si>
    <t>103705110</t>
  </si>
  <si>
    <t>Staff_cols:Day_nurse_act, Staff_row:Staff_row119</t>
  </si>
  <si>
    <t>103705111</t>
  </si>
  <si>
    <t>Staff_cols:Day_nurse_act, Staff_row:Staff_row12</t>
  </si>
  <si>
    <t>103705112</t>
  </si>
  <si>
    <t>Staff_cols:Day_nurse_act, Staff_row:Staff_row120</t>
  </si>
  <si>
    <t>103706263</t>
  </si>
  <si>
    <t>Staff_cols:Night_nurse_plan, Staff_row:Staff_row77</t>
  </si>
  <si>
    <t>103706264</t>
  </si>
  <si>
    <t>Staff_cols:Night_nurse_plan, Staff_row:Staff_row78</t>
  </si>
  <si>
    <t>103706265</t>
  </si>
  <si>
    <t>Staff_cols:Night_nurse_plan, Staff_row:Staff_row79</t>
  </si>
  <si>
    <t>103706266</t>
  </si>
  <si>
    <t>Staff_cols:Night_nurse_plan, Staff_row:Staff_row8</t>
  </si>
  <si>
    <t>103706267</t>
  </si>
  <si>
    <t>Staff_cols:Night_nurse_plan, Staff_row:Staff_row80</t>
  </si>
  <si>
    <t>103706268</t>
  </si>
  <si>
    <t>Staff_cols:Night_nurse_plan, Staff_row:Staff_row81</t>
  </si>
  <si>
    <t>103706269</t>
  </si>
  <si>
    <t>Staff_cols:Night_nurse_plan, Staff_row:Staff_row82</t>
  </si>
  <si>
    <t>103706270</t>
  </si>
  <si>
    <t>Staff_cols:Night_nurse_plan, Staff_row:Staff_row83</t>
  </si>
  <si>
    <t>103706271</t>
  </si>
  <si>
    <t>Staff_cols:Night_nurse_plan, Staff_row:Staff_row84</t>
  </si>
  <si>
    <t>103706272</t>
  </si>
  <si>
    <t>Staff_cols:Night_nurse_plan, Staff_row:Staff_row85</t>
  </si>
  <si>
    <t>103706273</t>
  </si>
  <si>
    <t>Staff_cols:Night_nurse_plan, Staff_row:Staff_row86</t>
  </si>
  <si>
    <t>103706274</t>
  </si>
  <si>
    <t>Staff_cols:Night_nurse_plan, Staff_row:Staff_row87</t>
  </si>
  <si>
    <t>103706275</t>
  </si>
  <si>
    <t>Staff_cols:Night_nurse_plan, Staff_row:Staff_row88</t>
  </si>
  <si>
    <t>103706276</t>
  </si>
  <si>
    <t>Staff_cols:Night_nurse_plan, Staff_row:Staff_row89</t>
  </si>
  <si>
    <t>103706277</t>
  </si>
  <si>
    <t>Staff_cols:Night_nurse_plan, Staff_row:Staff_row9</t>
  </si>
  <si>
    <t>700- LEARNING DISABILITY</t>
  </si>
  <si>
    <t>710 - ADULT MENTAL ILLNESS</t>
  </si>
  <si>
    <t>711- CHILD and ADOLESCENT PSYCHIATRY</t>
  </si>
  <si>
    <t>712 - FORENSIC PSYCHIATRY</t>
  </si>
  <si>
    <t>713- PSYCHOTHERAPY</t>
  </si>
  <si>
    <t>715 - OLD AGE PSYCHIATRY</t>
  </si>
  <si>
    <t>996 - PSYCHIATRIC INTENSIVE CARE UNIT</t>
  </si>
  <si>
    <t>903- PUBLIC HEALTH MEDICINE</t>
  </si>
  <si>
    <t>Total planned hrs &gt;0</t>
  </si>
  <si>
    <t>Total actual hrs &gt;0</t>
  </si>
  <si>
    <t>Total hrs &gt;1448</t>
  </si>
  <si>
    <t>List one specialty</t>
  </si>
  <si>
    <t>Discretionary validations (will not prevent upload)</t>
  </si>
  <si>
    <t>Validation alerts (see control panel)</t>
  </si>
  <si>
    <t>Specialty 1</t>
  </si>
  <si>
    <t>Specialty 2</t>
  </si>
  <si>
    <t>RV314</t>
  </si>
  <si>
    <t>FAIRLIGHT AVENUE COMMUNITY REHABILITATION UNIT</t>
  </si>
  <si>
    <t>RV320</t>
  </si>
  <si>
    <t>ST CHARLES HOSPITAL</t>
  </si>
  <si>
    <t>RV331</t>
  </si>
  <si>
    <t>CHELSEA &amp; WESTMINSTER HOSPITAL</t>
  </si>
  <si>
    <t>RV335</t>
  </si>
  <si>
    <t>PADDINGTON GREEN</t>
  </si>
  <si>
    <t>RV346</t>
  </si>
  <si>
    <t>THE GORDON HOSPITAL</t>
  </si>
  <si>
    <t>RV351</t>
  </si>
  <si>
    <t>HORTON HAVEN</t>
  </si>
  <si>
    <t>RV355</t>
  </si>
  <si>
    <t>ROXBOURNE HOSPITAL</t>
  </si>
  <si>
    <t>RV365</t>
  </si>
  <si>
    <t>CRAVEN PARK</t>
  </si>
  <si>
    <t>RV383</t>
  </si>
  <si>
    <t>NORTHWICK PARK HOSPITAL</t>
  </si>
  <si>
    <t>RV389</t>
  </si>
  <si>
    <t>SOUTHALL CMHRC</t>
  </si>
  <si>
    <t>RV3AL</t>
  </si>
  <si>
    <t>ACRC</t>
  </si>
  <si>
    <t>RV3AN</t>
  </si>
  <si>
    <t>HILLINGDON HOSPITAL</t>
  </si>
  <si>
    <t>RV3AV</t>
  </si>
  <si>
    <t>MOUNT VERNON PCCS</t>
  </si>
  <si>
    <t>RV3CP</t>
  </si>
  <si>
    <t>ST MARY'S HOSPITAL</t>
  </si>
  <si>
    <t>RV3DH</t>
  </si>
  <si>
    <t>NORTHWOOD &amp; PINNER COMMUNITY UNIT</t>
  </si>
  <si>
    <t>RV3DY</t>
  </si>
  <si>
    <t>ST PANCRAS HOSPITAL</t>
  </si>
  <si>
    <t>RV3E4</t>
  </si>
  <si>
    <t>GREENVIEW</t>
  </si>
  <si>
    <t>RV3E7</t>
  </si>
  <si>
    <t>K &amp; C COMMUNITY LD</t>
  </si>
  <si>
    <t>RV3E8</t>
  </si>
  <si>
    <t>ENFIELD COMMUNITY LD</t>
  </si>
  <si>
    <t>RV3EC</t>
  </si>
  <si>
    <t>UNIVERSITY COLLEGE LONDON HOSPITAL</t>
  </si>
  <si>
    <t>RV3F0</t>
  </si>
  <si>
    <t>MAX GLATT UNIT</t>
  </si>
  <si>
    <t>RV3F4</t>
  </si>
  <si>
    <t>MORTIMER MARKET DDU</t>
  </si>
  <si>
    <t>RV3FD</t>
  </si>
  <si>
    <t>RV3FG</t>
  </si>
  <si>
    <t>NORTHWOOD &amp; PINNER COMMUNITY HOSPITAL</t>
  </si>
  <si>
    <t>RV3G0</t>
  </si>
  <si>
    <t>SOUTH RECOVERY WESTMINSTER</t>
  </si>
  <si>
    <t>RV3G2</t>
  </si>
  <si>
    <t>ISMS WINCHESTER</t>
  </si>
  <si>
    <t>RV3G5</t>
  </si>
  <si>
    <t>WEST RECOVERY</t>
  </si>
  <si>
    <t>RV3G7</t>
  </si>
  <si>
    <t>EAST RECOVERY</t>
  </si>
  <si>
    <t>RV3GQ</t>
  </si>
  <si>
    <t>BLETCHLEY THERAPY UNIT</t>
  </si>
  <si>
    <t>RV3H1</t>
  </si>
  <si>
    <t>ASTI</t>
  </si>
  <si>
    <t>RV3H3</t>
  </si>
  <si>
    <t>RV3H6</t>
  </si>
  <si>
    <t>OLDER PERSONS MH</t>
  </si>
  <si>
    <t>RV3H7</t>
  </si>
  <si>
    <t>INTERMEDIATE CARE</t>
  </si>
  <si>
    <t>RV3H9</t>
  </si>
  <si>
    <t>KCW COMMUNITY REHAB</t>
  </si>
  <si>
    <t>RV3HA</t>
  </si>
  <si>
    <t>TOPAS</t>
  </si>
  <si>
    <t>RV3HE</t>
  </si>
  <si>
    <t>WINDSOR INTERMEDIATE CARE UNIT (WICU)</t>
  </si>
  <si>
    <t>RV3HG</t>
  </si>
  <si>
    <t>KINGSTON DAY NURSERY</t>
  </si>
  <si>
    <t>RV3HK</t>
  </si>
  <si>
    <t>PLAYZONE</t>
  </si>
  <si>
    <t>RV3J2</t>
  </si>
  <si>
    <t>CHILD &amp; ADOLESCENT PSYCHIATRY</t>
  </si>
  <si>
    <t>RV3JA</t>
  </si>
  <si>
    <t>KNOWLES NURSERY</t>
  </si>
  <si>
    <t>RV3JD</t>
  </si>
  <si>
    <t>TICKFORD MEADOW</t>
  </si>
  <si>
    <t>RV3JG</t>
  </si>
  <si>
    <t>WOODHILL HEALTHCARE</t>
  </si>
  <si>
    <t>RV3JP</t>
  </si>
  <si>
    <t>LINDEN</t>
  </si>
  <si>
    <t>RATAP</t>
  </si>
  <si>
    <t>BARKING HOSPITAL</t>
  </si>
  <si>
    <t>RATC2</t>
  </si>
  <si>
    <t>ICAT</t>
  </si>
  <si>
    <t>RATC3</t>
  </si>
  <si>
    <t>ST GEORGES DAY HOSPITAL</t>
  </si>
  <si>
    <t>RATC5</t>
  </si>
  <si>
    <t>HERONWOOD AND GALLEON</t>
  </si>
  <si>
    <t>RATCS</t>
  </si>
  <si>
    <t>CHADWELL HEATH (CHS)</t>
  </si>
  <si>
    <t>RATDK</t>
  </si>
  <si>
    <t>BILLERICAY COMMUNITY HOSPITAL</t>
  </si>
  <si>
    <t>RATE3</t>
  </si>
  <si>
    <t>COMMUNITY PAEDIATRICS - CDC</t>
  </si>
  <si>
    <t>RATFF</t>
  </si>
  <si>
    <t>FACE TO FACE</t>
  </si>
  <si>
    <t>RATFG</t>
  </si>
  <si>
    <t>FIVE ELMS (CHS)</t>
  </si>
  <si>
    <t>RATGA</t>
  </si>
  <si>
    <t>GOODMAYES HOSPITAL - ADULT</t>
  </si>
  <si>
    <t>RATGF</t>
  </si>
  <si>
    <t>GALLEON AND HERONWOOD</t>
  </si>
  <si>
    <t>RATGK</t>
  </si>
  <si>
    <t>ST GEORGES</t>
  </si>
  <si>
    <t>RATGM</t>
  </si>
  <si>
    <t>GOODMAYES HOSPITAL</t>
  </si>
  <si>
    <t>RATGT</t>
  </si>
  <si>
    <t>GREENTHORNE</t>
  </si>
  <si>
    <t>RATGY</t>
  </si>
  <si>
    <t>GOODMAYES HOSPITAL - OLDER PEOPLE</t>
  </si>
  <si>
    <t>RATH3</t>
  </si>
  <si>
    <t>ROMFORD CRT</t>
  </si>
  <si>
    <t>RATH5</t>
  </si>
  <si>
    <t>UPMINSTER CRT1</t>
  </si>
  <si>
    <t>RATHA</t>
  </si>
  <si>
    <t>INITIAL ASSESSMENT (HAV)</t>
  </si>
  <si>
    <t>RATHG</t>
  </si>
  <si>
    <t>MASCALLS OLDER PEOPLE HAV</t>
  </si>
  <si>
    <t>RATHN</t>
  </si>
  <si>
    <t>THORNEBURY UNIT</t>
  </si>
  <si>
    <t>RATHP</t>
  </si>
  <si>
    <t>NEW DIRECTIONS</t>
  </si>
  <si>
    <t>RATJC</t>
  </si>
  <si>
    <t>BASILDON HOSPITAL</t>
  </si>
  <si>
    <t>RATJE</t>
  </si>
  <si>
    <t>JULIA ENGWELL (CHS)</t>
  </si>
  <si>
    <t>RATLH</t>
  </si>
  <si>
    <t>LITTLE HIGHWOOD</t>
  </si>
  <si>
    <t>RATLX</t>
  </si>
  <si>
    <t>LOXFORD HALL</t>
  </si>
  <si>
    <t>RATMG</t>
  </si>
  <si>
    <t>MARKS GATE (CHS)</t>
  </si>
  <si>
    <t>RATPH</t>
  </si>
  <si>
    <t>ORSETT HOSPITAL</t>
  </si>
  <si>
    <t>RATQH</t>
  </si>
  <si>
    <t>QUEENS HOSPITAL</t>
  </si>
  <si>
    <t>RATRD</t>
  </si>
  <si>
    <t>DRUG &amp; ALCOHOL ILFORD</t>
  </si>
  <si>
    <t>RATRG</t>
  </si>
  <si>
    <t>GOODMAYES OLDER PEOPLE</t>
  </si>
  <si>
    <t>RATRJ</t>
  </si>
  <si>
    <t>GROVELANDS DAY HOSPITAL</t>
  </si>
  <si>
    <t>RATRK</t>
  </si>
  <si>
    <t>BROOKSIDE</t>
  </si>
  <si>
    <t>RATRM</t>
  </si>
  <si>
    <t>BRENTWOOD COMMUNITY HOSPITAL</t>
  </si>
  <si>
    <t>RATRN</t>
  </si>
  <si>
    <t>REDBRIDGE HTT</t>
  </si>
  <si>
    <t>RATRQ</t>
  </si>
  <si>
    <t>RATRV</t>
  </si>
  <si>
    <t>JONES UNIT - RIVERSIDE</t>
  </si>
  <si>
    <t>RATRY</t>
  </si>
  <si>
    <t>RATT3</t>
  </si>
  <si>
    <t>OAHTT (BARKING HOSPITAL)</t>
  </si>
  <si>
    <t>RATTH</t>
  </si>
  <si>
    <t>THORPE COOMBE</t>
  </si>
  <si>
    <t>RATTL</t>
  </si>
  <si>
    <t>STONELEA</t>
  </si>
  <si>
    <t>RATTV</t>
  </si>
  <si>
    <t>THAMES VIEW (CHS)</t>
  </si>
  <si>
    <t>RATVF</t>
  </si>
  <si>
    <t>VICARAGE FIELDS (CHS)</t>
  </si>
  <si>
    <t>RATWC</t>
  </si>
  <si>
    <t>CHILD &amp; FAMILY FOREST</t>
  </si>
  <si>
    <t>RATWD</t>
  </si>
  <si>
    <t>WOODBURY UNIT</t>
  </si>
  <si>
    <t>RATWF</t>
  </si>
  <si>
    <t>RATWT</t>
  </si>
  <si>
    <t>TOMSWOOD REHAB. UNIT</t>
  </si>
  <si>
    <t>RATWX</t>
  </si>
  <si>
    <t>RPGAF</t>
  </si>
  <si>
    <t>CARLTON PARADE</t>
  </si>
  <si>
    <t>RPGAG</t>
  </si>
  <si>
    <t>MEMORIAL HOSPITAL</t>
  </si>
  <si>
    <t>RPGAH</t>
  </si>
  <si>
    <t>WOODLANDS</t>
  </si>
  <si>
    <t>RPGAN</t>
  </si>
  <si>
    <t>GOLDIE LEIGH</t>
  </si>
  <si>
    <t>RPGAQ</t>
  </si>
  <si>
    <t>SOMERSET VILLA</t>
  </si>
  <si>
    <t>RPGCF</t>
  </si>
  <si>
    <t>OAKHURST</t>
  </si>
  <si>
    <t>RPGCG</t>
  </si>
  <si>
    <t>THE WALNUTS</t>
  </si>
  <si>
    <t>RPGCK</t>
  </si>
  <si>
    <t>THE HEIGHTS</t>
  </si>
  <si>
    <t>RPGCP</t>
  </si>
  <si>
    <t>ALDT</t>
  </si>
  <si>
    <t>RPGCQ</t>
  </si>
  <si>
    <t>THE COTTAGE</t>
  </si>
  <si>
    <t>RPGCR</t>
  </si>
  <si>
    <t>BRIDGEWAYS DAY HOSPITAL</t>
  </si>
  <si>
    <t>RPGDC</t>
  </si>
  <si>
    <t>EDGE HILL</t>
  </si>
  <si>
    <t>RPGDH</t>
  </si>
  <si>
    <t>STEPPING STONES</t>
  </si>
  <si>
    <t>RPGDJ</t>
  </si>
  <si>
    <t>UPTON DAY HOSPITAL</t>
  </si>
  <si>
    <t>RPGDQ</t>
  </si>
  <si>
    <t>JOYDENS &amp; BIRCHWOOD</t>
  </si>
  <si>
    <t>RPGDX</t>
  </si>
  <si>
    <t>HILLTOPS NURSERY</t>
  </si>
  <si>
    <t>RPGEE</t>
  </si>
  <si>
    <t>WEST PARK</t>
  </si>
  <si>
    <t>RPGEL</t>
  </si>
  <si>
    <t>SECTOR IT SOLUTIONS</t>
  </si>
  <si>
    <t>RPGEM</t>
  </si>
  <si>
    <t>TUGMUTTON</t>
  </si>
  <si>
    <t>RPGEP</t>
  </si>
  <si>
    <t>GREENWOOD</t>
  </si>
  <si>
    <t>RPGEQ</t>
  </si>
  <si>
    <t>HAZELWOOD</t>
  </si>
  <si>
    <t>RPGFA</t>
  </si>
  <si>
    <t>CPU DIRECTORATE</t>
  </si>
  <si>
    <t>RPGFD</t>
  </si>
  <si>
    <t>STEP UP, STEP DOWN</t>
  </si>
  <si>
    <t>RPGFV</t>
  </si>
  <si>
    <t>BEVAN INTERMEDIATE CARE UNIT</t>
  </si>
  <si>
    <t>RPGGE</t>
  </si>
  <si>
    <t>ST MARKS HC</t>
  </si>
  <si>
    <t>RPGGG</t>
  </si>
  <si>
    <t>GALLIONS REACH</t>
  </si>
  <si>
    <t>RPGGH</t>
  </si>
  <si>
    <t>FAIRFIELD HC</t>
  </si>
  <si>
    <t>RPGGJ</t>
  </si>
  <si>
    <t>VANBURGH HC</t>
  </si>
  <si>
    <t>RPGGK</t>
  </si>
  <si>
    <t>WALLACE HC</t>
  </si>
  <si>
    <t>RPGGL</t>
  </si>
  <si>
    <t>MANORBROOK HC</t>
  </si>
  <si>
    <t>RPGGM</t>
  </si>
  <si>
    <t>SOURCE</t>
  </si>
  <si>
    <t>RPGGN</t>
  </si>
  <si>
    <t>JAMES WOLFE</t>
  </si>
  <si>
    <t>RPGGR</t>
  </si>
  <si>
    <t>LAKESIDE HC</t>
  </si>
  <si>
    <t>RPGGY</t>
  </si>
  <si>
    <t>GREENWICH PENNISULAR HC</t>
  </si>
  <si>
    <t>RPGHA</t>
  </si>
  <si>
    <t>DR DESAI &amp; PARTNERS</t>
  </si>
  <si>
    <t>RPGHD</t>
  </si>
  <si>
    <t>CHILDREN'S COMMUNITY NURSING</t>
  </si>
  <si>
    <t>RPGHF</t>
  </si>
  <si>
    <t>QUEEN MARYS HOSPITAL</t>
  </si>
  <si>
    <t>RV501</t>
  </si>
  <si>
    <t>MENTAL HEALTH UNIT</t>
  </si>
  <si>
    <t>RV502</t>
  </si>
  <si>
    <t>THE LAMBETH HOSPITAL</t>
  </si>
  <si>
    <t>RV504</t>
  </si>
  <si>
    <t>MAUDSLEY HOSPITAL</t>
  </si>
  <si>
    <t>RV505</t>
  </si>
  <si>
    <t>BETHLEM ROYAL HOSPITAL</t>
  </si>
  <si>
    <t>RV507</t>
  </si>
  <si>
    <t>MHOA KNIGHTS HILL</t>
  </si>
  <si>
    <t>RV509</t>
  </si>
  <si>
    <t>THE LADYWELL UNIT</t>
  </si>
  <si>
    <t>RV514</t>
  </si>
  <si>
    <t>CROYDON SOUTH (MHOA)</t>
  </si>
  <si>
    <t>RV51R</t>
  </si>
  <si>
    <t>SOUTH SOUTHWARK MHOA</t>
  </si>
  <si>
    <t>RV51W</t>
  </si>
  <si>
    <t>OASIS</t>
  </si>
  <si>
    <t>RV547</t>
  </si>
  <si>
    <t>MHILD SECTION (SOUTHWARK)</t>
  </si>
  <si>
    <t>RV549</t>
  </si>
  <si>
    <t>CASCAID (SOUTHWARK)</t>
  </si>
  <si>
    <t>RV562</t>
  </si>
  <si>
    <t>LEJIP</t>
  </si>
  <si>
    <t>RV575</t>
  </si>
  <si>
    <t>CANE HILL UNIT</t>
  </si>
  <si>
    <t>RV588</t>
  </si>
  <si>
    <t>SOUTHWARK HIGH SUPPORT REHABILITATION</t>
  </si>
  <si>
    <t>RV591</t>
  </si>
  <si>
    <t>CLAPHAM PARK TIME BANK</t>
  </si>
  <si>
    <t>RV595</t>
  </si>
  <si>
    <t>MHOA LAMBETH</t>
  </si>
  <si>
    <t>RV5A4</t>
  </si>
  <si>
    <t>LAMBETH CHILD MENTAL HEALTH</t>
  </si>
  <si>
    <t>RV5CA</t>
  </si>
  <si>
    <t>LEWISHAM C.Y.P.S</t>
  </si>
  <si>
    <t>RV5CC</t>
  </si>
  <si>
    <t>CROYDON PC MENTAL HEALTH</t>
  </si>
  <si>
    <t>RV5CF</t>
  </si>
  <si>
    <t>CROYDON MAP WEST</t>
  </si>
  <si>
    <t>RV5CR</t>
  </si>
  <si>
    <t>MHOA CROYDON NORTH</t>
  </si>
  <si>
    <t>RV5DC</t>
  </si>
  <si>
    <t>NEURO &amp; MEM DISORDERS</t>
  </si>
  <si>
    <t>RV5DD</t>
  </si>
  <si>
    <t>MAPPIM</t>
  </si>
  <si>
    <t>RV5E4</t>
  </si>
  <si>
    <t>SALVATION ARMY</t>
  </si>
  <si>
    <t>RV5HD</t>
  </si>
  <si>
    <t>LADYWELL UNIT</t>
  </si>
  <si>
    <t>RV5HH</t>
  </si>
  <si>
    <t>LAMBETH SUPPORTED RESIDENCE OFFERTON</t>
  </si>
  <si>
    <t>RV5KK</t>
  </si>
  <si>
    <t>RV5KT</t>
  </si>
  <si>
    <t>DOMUS GRANVILLE PARK</t>
  </si>
  <si>
    <t>RV5KV</t>
  </si>
  <si>
    <t>DOMUS INGLEMERE</t>
  </si>
  <si>
    <t>RV5L2</t>
  </si>
  <si>
    <t>LEWISHAM DIP</t>
  </si>
  <si>
    <t>RV5M5</t>
  </si>
  <si>
    <t>WARD IN THE COMMUNITY</t>
  </si>
  <si>
    <t>RV5ME</t>
  </si>
  <si>
    <t>LAMBETH HOSPITAL</t>
  </si>
  <si>
    <t>RV5NJ</t>
  </si>
  <si>
    <t>CASCAID</t>
  </si>
  <si>
    <t>RV5RE</t>
  </si>
  <si>
    <t>CLAPHAM PARK TIMEBANK</t>
  </si>
  <si>
    <t>RV5WF</t>
  </si>
  <si>
    <t>NATIONAL MBU - COMMUNITY ASSESSMENT &amp; TREATMENT</t>
  </si>
  <si>
    <t>RV5YK</t>
  </si>
  <si>
    <t>BELMONT HILL</t>
  </si>
  <si>
    <t>RV5YR</t>
  </si>
  <si>
    <t>ST THOMAS' HOSPITAL (MENTAL HEALTH UNIT)</t>
  </si>
  <si>
    <t>RXT05</t>
  </si>
  <si>
    <t>ARDENLEIGH</t>
  </si>
  <si>
    <t>RXT06</t>
  </si>
  <si>
    <t>ASHCROFT</t>
  </si>
  <si>
    <t>RXT17</t>
  </si>
  <si>
    <t>EDENDALE/HILLDALE</t>
  </si>
  <si>
    <t>RXT20</t>
  </si>
  <si>
    <t>EXPRESS SIGNS</t>
  </si>
  <si>
    <t>RXT21</t>
  </si>
  <si>
    <t>FORMER WOMENS HOSPITAL</t>
  </si>
  <si>
    <t>RXT23</t>
  </si>
  <si>
    <t>FRANTZ FANON</t>
  </si>
  <si>
    <t>RXT28</t>
  </si>
  <si>
    <t>HIGHCROFT HOSPITAL</t>
  </si>
  <si>
    <t>RXT30</t>
  </si>
  <si>
    <t>HOLLYHILL</t>
  </si>
  <si>
    <t>RXT31</t>
  </si>
  <si>
    <t>HONEYBOURNE</t>
  </si>
  <si>
    <t>RXT34</t>
  </si>
  <si>
    <t>JOHN BLACK DAY HOSPITAL</t>
  </si>
  <si>
    <t>RXT37</t>
  </si>
  <si>
    <t>LITTLE BROMWICH</t>
  </si>
  <si>
    <t>RXT54</t>
  </si>
  <si>
    <t>NORTHCROFT HOSPITAL</t>
  </si>
  <si>
    <t>RXT62</t>
  </si>
  <si>
    <t>Staff_cols:Day_nurse_act, Staff_row:Staff_row197</t>
  </si>
  <si>
    <t>103705197</t>
  </si>
  <si>
    <t>Staff_cols:Day_nurse_act, Staff_row:Staff_row198</t>
  </si>
  <si>
    <t>103705198</t>
  </si>
  <si>
    <t>Staff_cols:Day_nurse_act, Staff_row:Staff_row199</t>
  </si>
  <si>
    <t>103705199</t>
  </si>
  <si>
    <t>Staff_cols:Day_nurse_act, Staff_row:Staff_row2</t>
  </si>
  <si>
    <t>103705200</t>
  </si>
  <si>
    <t>Staff_cols:Day_nurse_act, Staff_row:Staff_row20</t>
  </si>
  <si>
    <t>103705201</t>
  </si>
  <si>
    <t>Staff_cols:Day_nurse_act, Staff_row:Staff_row200</t>
  </si>
  <si>
    <t>103705202</t>
  </si>
  <si>
    <t>Staff_cols:Day_nurse_act, Staff_row:Staff_row21</t>
  </si>
  <si>
    <t>103705203</t>
  </si>
  <si>
    <t>Staff_cols:Day_nurse_act, Staff_row:Staff_row22</t>
  </si>
  <si>
    <t>103705204</t>
  </si>
  <si>
    <t>Staff_cols:Day_nurse_act, Staff_row:Staff_row23</t>
  </si>
  <si>
    <t>103705205</t>
  </si>
  <si>
    <t>Staff_cols:Day_nurse_act, Staff_row:Staff_row24</t>
  </si>
  <si>
    <t>103705206</t>
  </si>
  <si>
    <t>Staff_cols:Day_nurse_act, Staff_row:Staff_row25</t>
  </si>
  <si>
    <t>103705207</t>
  </si>
  <si>
    <t>Staff_cols:Day_nurse_act, Staff_row:Staff_row26</t>
  </si>
  <si>
    <t>103705208</t>
  </si>
  <si>
    <t>Staff_cols:Day_nurse_act, Staff_row:Staff_row27</t>
  </si>
  <si>
    <t>103705209</t>
  </si>
  <si>
    <t>Staff_cols:Day_nurse_act, Staff_row:Staff_row28</t>
  </si>
  <si>
    <t>103705210</t>
  </si>
  <si>
    <t>Staff_cols:Day_nurse_act, Staff_row:Staff_row29</t>
  </si>
  <si>
    <t>103705211</t>
  </si>
  <si>
    <t>Staff_cols:Day_nurse_act, Staff_row:Staff_row3</t>
  </si>
  <si>
    <t>103705212</t>
  </si>
  <si>
    <t>Staff_cols:Day_nurse_act, Staff_row:Staff_row30</t>
  </si>
  <si>
    <t>103705213</t>
  </si>
  <si>
    <t>Staff_cols:Day_nurse_act, Staff_row:Staff_row31</t>
  </si>
  <si>
    <t>103705214</t>
  </si>
  <si>
    <t>Staff_cols:Day_nurse_act, Staff_row:Staff_row32</t>
  </si>
  <si>
    <t>103705215</t>
  </si>
  <si>
    <t>Staff_cols:Day_nurse_act, Staff_row:Staff_row33</t>
  </si>
  <si>
    <t>103705216</t>
  </si>
  <si>
    <t>Staff_cols:Day_nurse_act, Staff_row:Staff_row34</t>
  </si>
  <si>
    <t>103705217</t>
  </si>
  <si>
    <t>Staff_cols:Day_nurse_act, Staff_row:Staff_row35</t>
  </si>
  <si>
    <t>103705218</t>
  </si>
  <si>
    <t>Staff_cols:Day_nurse_act, Staff_row:Staff_row36</t>
  </si>
  <si>
    <t>103705219</t>
  </si>
  <si>
    <t>Staff_cols:Day_nurse_act, Staff_row:Staff_row37</t>
  </si>
  <si>
    <t>103705220</t>
  </si>
  <si>
    <t>Staff_cols:Day_nurse_act, Staff_row:Staff_row38</t>
  </si>
  <si>
    <t>103705221</t>
  </si>
  <si>
    <t>Staff_cols:Day_nurse_act, Staff_row:Staff_row39</t>
  </si>
  <si>
    <t>103705222</t>
  </si>
  <si>
    <t>Staff_cols:Day_nurse_act, Staff_row:Staff_row4</t>
  </si>
  <si>
    <t>103705450</t>
  </si>
  <si>
    <t>Staff_cols:Day_nurse_plan, Staff_row:Staff_row65</t>
  </si>
  <si>
    <t>103705451</t>
  </si>
  <si>
    <t>Staff_cols:Day_nurse_plan, Staff_row:Staff_row66</t>
  </si>
  <si>
    <t>103705452</t>
  </si>
  <si>
    <t>Staff_cols:Day_nurse_plan, Staff_row:Staff_row67</t>
  </si>
  <si>
    <t>103705453</t>
  </si>
  <si>
    <t>Staff_cols:Day_nurse_plan, Staff_row:Staff_row68</t>
  </si>
  <si>
    <t>103705454</t>
  </si>
  <si>
    <t>Staff_cols:Day_nurse_plan, Staff_row:Staff_row69</t>
  </si>
  <si>
    <t>103705455</t>
  </si>
  <si>
    <t>Staff_cols:Day_nurse_plan, Staff_row:Staff_row7</t>
  </si>
  <si>
    <t>103705456</t>
  </si>
  <si>
    <t>Staff_cols:Day_nurse_plan, Staff_row:Staff_row70</t>
  </si>
  <si>
    <t>103705457</t>
  </si>
  <si>
    <t>Staff_cols:Day_nurse_plan, Staff_row:Staff_row71</t>
  </si>
  <si>
    <t>103705458</t>
  </si>
  <si>
    <t>Staff_cols:Day_nurse_plan, Staff_row:Staff_row72</t>
  </si>
  <si>
    <t>103705459</t>
  </si>
  <si>
    <t>Staff_cols:Day_nurse_plan, Staff_row:Staff_row73</t>
  </si>
  <si>
    <t>103705460</t>
  </si>
  <si>
    <t>Staff_cols:Day_nurse_plan, Staff_row:Staff_row74</t>
  </si>
  <si>
    <t>103705461</t>
  </si>
  <si>
    <t>Staff_cols:Day_nurse_plan, Staff_row:Staff_row75</t>
  </si>
  <si>
    <t>103705462</t>
  </si>
  <si>
    <t>Staff_cols:Day_nurse_plan, Staff_row:Staff_row76</t>
  </si>
  <si>
    <t>103705463</t>
  </si>
  <si>
    <t>Staff_cols:Day_nurse_plan, Staff_row:Staff_row77</t>
  </si>
  <si>
    <t>103705560</t>
  </si>
  <si>
    <t>Staff_cols:Night_care_act, Staff_row:Staff_row164</t>
  </si>
  <si>
    <t>103705561</t>
  </si>
  <si>
    <t>Staff_cols:Night_care_act, Staff_row:Staff_row165</t>
  </si>
  <si>
    <t>103705562</t>
  </si>
  <si>
    <t>Staff_cols:Night_care_act, Staff_row:Staff_row166</t>
  </si>
  <si>
    <t>103705563</t>
  </si>
  <si>
    <t>Staff_cols:Night_care_act, Staff_row:Staff_row167</t>
  </si>
  <si>
    <t>103705564</t>
  </si>
  <si>
    <t>Staff_cols:Night_care_act, Staff_row:Staff_row168</t>
  </si>
  <si>
    <t>103705565</t>
  </si>
  <si>
    <t>Staff_cols:Night_care_act, Staff_row:Staff_row169</t>
  </si>
  <si>
    <t>103705566</t>
  </si>
  <si>
    <t>Staff_cols:Night_care_act, Staff_row:Staff_row17</t>
  </si>
  <si>
    <t>103705567</t>
  </si>
  <si>
    <t>Staff_cols:Night_care_act, Staff_row:Staff_row170</t>
  </si>
  <si>
    <t>103705568</t>
  </si>
  <si>
    <t>Staff_cols:Night_care_act, Staff_row:Staff_row171</t>
  </si>
  <si>
    <t>103705569</t>
  </si>
  <si>
    <t>Staff_cols:Night_care_act, Staff_row:Staff_row172</t>
  </si>
  <si>
    <t>103705570</t>
  </si>
  <si>
    <t>Staff_cols:Night_care_act, Staff_row:Staff_row173</t>
  </si>
  <si>
    <t>103705571</t>
  </si>
  <si>
    <t>Staff_cols:Night_care_act, Staff_row:Staff_row174</t>
  </si>
  <si>
    <t>103705572</t>
  </si>
  <si>
    <t>Staff_cols:Night_care_act, Staff_row:Staff_row175</t>
  </si>
  <si>
    <t>103705573</t>
  </si>
  <si>
    <t>Staff_cols:Night_care_act, Staff_row:Staff_row176</t>
  </si>
  <si>
    <t>103705574</t>
  </si>
  <si>
    <t>Staff_cols:Night_care_act, Staff_row:Staff_row177</t>
  </si>
  <si>
    <t>103705575</t>
  </si>
  <si>
    <t>Staff_cols:Night_care_act, Staff_row:Staff_row178</t>
  </si>
  <si>
    <t>103705803</t>
  </si>
  <si>
    <t>Staff_cols:Night_care_plan, Staff_row:Staff_row22</t>
  </si>
  <si>
    <t>103705804</t>
  </si>
  <si>
    <t>Staff_cols:Night_care_plan, Staff_row:Staff_row23</t>
  </si>
  <si>
    <t>103705805</t>
  </si>
  <si>
    <t>Staff_cols:Night_care_plan, Staff_row:Staff_row24</t>
  </si>
  <si>
    <t>103705806</t>
  </si>
  <si>
    <t>Staff_cols:Night_care_plan, Staff_row:Staff_row25</t>
  </si>
  <si>
    <t>103705807</t>
  </si>
  <si>
    <t>Staff_cols:Night_care_plan, Staff_row:Staff_row26</t>
  </si>
  <si>
    <t>103705808</t>
  </si>
  <si>
    <t>Staff_cols:Night_care_plan, Staff_row:Staff_row27</t>
  </si>
  <si>
    <t>103705809</t>
  </si>
  <si>
    <t>Staff_cols:Night_care_plan, Staff_row:Staff_row28</t>
  </si>
  <si>
    <t>103705810</t>
  </si>
  <si>
    <t>Staff_cols:Night_care_plan, Staff_row:Staff_row29</t>
  </si>
  <si>
    <t>103705811</t>
  </si>
  <si>
    <t>Staff_cols:Night_care_plan, Staff_row:Staff_row3</t>
  </si>
  <si>
    <t>103705812</t>
  </si>
  <si>
    <t>Staff_cols:Night_care_plan, Staff_row:Staff_row30</t>
  </si>
  <si>
    <t>103705813</t>
  </si>
  <si>
    <t>Staff_cols:Night_care_plan, Staff_row:Staff_row31</t>
  </si>
  <si>
    <t>103705814</t>
  </si>
  <si>
    <t>Staff_cols:Night_care_plan, Staff_row:Staff_row32</t>
  </si>
  <si>
    <t>103705815</t>
  </si>
  <si>
    <t>Staff_cols:Night_care_plan, Staff_row:Staff_row33</t>
  </si>
  <si>
    <t>103705816</t>
  </si>
  <si>
    <t>Staff_cols:Night_care_plan, Staff_row:Staff_row34</t>
  </si>
  <si>
    <t>103705989</t>
  </si>
  <si>
    <t>Staff_cols:Night_nurse_act, Staff_row:Staff_row190</t>
  </si>
  <si>
    <t>103705990</t>
  </si>
  <si>
    <t>Staff_cols:Night_nurse_act, Staff_row:Staff_row191</t>
  </si>
  <si>
    <t>103705991</t>
  </si>
  <si>
    <t>Staff_cols:Night_nurse_act, Staff_row:Staff_row192</t>
  </si>
  <si>
    <t>103705992</t>
  </si>
  <si>
    <t>Staff_cols:Night_nurse_act, Staff_row:Staff_row193</t>
  </si>
  <si>
    <t>103705993</t>
  </si>
  <si>
    <t>Staff_cols:Night_nurse_act, Staff_row:Staff_row194</t>
  </si>
  <si>
    <t>103705994</t>
  </si>
  <si>
    <t>Staff_cols:Night_nurse_act, Staff_row:Staff_row195</t>
  </si>
  <si>
    <t>103705995</t>
  </si>
  <si>
    <t>Staff_cols:Night_nurse_act, Staff_row:Staff_row196</t>
  </si>
  <si>
    <t>103705996</t>
  </si>
  <si>
    <t>Staff_cols:Night_nurse_act, Staff_row:Staff_row197</t>
  </si>
  <si>
    <t>103705997</t>
  </si>
  <si>
    <t>Staff_cols:Night_nurse_act, Staff_row:Staff_row198</t>
  </si>
  <si>
    <t>103705998</t>
  </si>
  <si>
    <t>Staff_cols:Night_nurse_act, Staff_row:Staff_row199</t>
  </si>
  <si>
    <t>103705999</t>
  </si>
  <si>
    <t>Staff_cols:Night_nurse_act, Staff_row:Staff_row2</t>
  </si>
  <si>
    <t>103706000</t>
  </si>
  <si>
    <t>Staff_cols:Night_nurse_act, Staff_row:Staff_row20</t>
  </si>
  <si>
    <t>103706001</t>
  </si>
  <si>
    <t>Staff_cols:Night_nurse_act, Staff_row:Staff_row200</t>
  </si>
  <si>
    <t>103706002</t>
  </si>
  <si>
    <t>Staff_cols:Night_nurse_act, Staff_row:Staff_row21</t>
  </si>
  <si>
    <t>103706003</t>
  </si>
  <si>
    <t>Staff_cols:Night_nurse_act, Staff_row:Staff_row22</t>
  </si>
  <si>
    <t>103706004</t>
  </si>
  <si>
    <t>Staff_cols:Night_nurse_act, Staff_row:Staff_row23</t>
  </si>
  <si>
    <t>103706005</t>
  </si>
  <si>
    <t>Staff_cols:Night_nurse_act, Staff_row:Staff_row24</t>
  </si>
  <si>
    <t>103706006</t>
  </si>
  <si>
    <t>Staff_cols:Night_nurse_act, Staff_row:Staff_row25</t>
  </si>
  <si>
    <t>103706007</t>
  </si>
  <si>
    <t>Staff_cols:Night_nurse_act, Staff_row:Staff_row26</t>
  </si>
  <si>
    <t>103706008</t>
  </si>
  <si>
    <t>Staff_cols:Night_nurse_act, Staff_row:Staff_row27</t>
  </si>
  <si>
    <t>103706009</t>
  </si>
  <si>
    <t>Staff_cols:Night_nurse_act, Staff_row:Staff_row28</t>
  </si>
  <si>
    <t>103706010</t>
  </si>
  <si>
    <t>Staff_cols:Night_nurse_act, Staff_row:Staff_row29</t>
  </si>
  <si>
    <t>103706011</t>
  </si>
  <si>
    <t>Staff_cols:Night_nurse_act, Staff_row:Staff_row3</t>
  </si>
  <si>
    <t>103705223</t>
  </si>
  <si>
    <t>Staff_cols:Day_nurse_act, Staff_row:Staff_row40</t>
  </si>
  <si>
    <t>103705224</t>
  </si>
  <si>
    <t>Staff_cols:Day_nurse_act, Staff_row:Staff_row41</t>
  </si>
  <si>
    <t>103705225</t>
  </si>
  <si>
    <t>Staff_cols:Day_nurse_act, Staff_row:Staff_row42</t>
  </si>
  <si>
    <t>103705226</t>
  </si>
  <si>
    <t>Staff_cols:Day_nurse_act, Staff_row:Staff_row43</t>
  </si>
  <si>
    <t>103705227</t>
  </si>
  <si>
    <t>Staff_cols:Day_nurse_act, Staff_row:Staff_row44</t>
  </si>
  <si>
    <t>103705228</t>
  </si>
  <si>
    <t>Staff_cols:Day_nurse_act, Staff_row:Staff_row45</t>
  </si>
  <si>
    <t>103705229</t>
  </si>
  <si>
    <t>Staff_cols:Day_nurse_act, Staff_row:Staff_row46</t>
  </si>
  <si>
    <t>103705230</t>
  </si>
  <si>
    <t>Staff_cols:Day_nurse_act, Staff_row:Staff_row47</t>
  </si>
  <si>
    <t>103706167</t>
  </si>
  <si>
    <t>Staff_cols:Night_nurse_plan, Staff_row:Staff_row170</t>
  </si>
  <si>
    <t>103706168</t>
  </si>
  <si>
    <t>Staff_cols:Night_nurse_plan, Staff_row:Staff_row171</t>
  </si>
  <si>
    <t>103706169</t>
  </si>
  <si>
    <t>Staff_cols:Night_nurse_plan, Staff_row:Staff_row172</t>
  </si>
  <si>
    <t>103706170</t>
  </si>
  <si>
    <t>Staff_cols:Night_nurse_plan, Staff_row:Staff_row173</t>
  </si>
  <si>
    <t>DR R PROFESSOR HEUN (PSYCHIATRIC UNIT)</t>
  </si>
  <si>
    <t>RXMT4</t>
  </si>
  <si>
    <t>ADULT MENTAL HEALTH</t>
  </si>
  <si>
    <t>RXMW6</t>
  </si>
  <si>
    <t>HIGHLY SPECIALIST COGNITIVE BEHAVIOURAL PSYCHOTHERAPIST</t>
  </si>
  <si>
    <t>RP101</t>
  </si>
  <si>
    <t>TOWCESTER MILL</t>
  </si>
  <si>
    <t>RP126</t>
  </si>
  <si>
    <t>BEECHWOOD WARD</t>
  </si>
  <si>
    <t>RP130</t>
  </si>
  <si>
    <t>OLDER ADULTS (SOUTH)</t>
  </si>
  <si>
    <t>RP131</t>
  </si>
  <si>
    <t>DRUG AND ALCOHOL (DUNSTABLE)</t>
  </si>
  <si>
    <t>RP1A1</t>
  </si>
  <si>
    <t>RP1A2</t>
  </si>
  <si>
    <t>MANFIELD HEALTH CAMPUS</t>
  </si>
  <si>
    <t>RP1D1</t>
  </si>
  <si>
    <t>HEADLANDS</t>
  </si>
  <si>
    <t>RP1D2</t>
  </si>
  <si>
    <t>MENCAP (ROTHWELL)</t>
  </si>
  <si>
    <t>RP1D3</t>
  </si>
  <si>
    <t>MENCAP (CORBY)</t>
  </si>
  <si>
    <t>RP1D4</t>
  </si>
  <si>
    <t>MENCAP (WELLINGBOROUGH)</t>
  </si>
  <si>
    <t>RP1D6</t>
  </si>
  <si>
    <t>HEATHERS</t>
  </si>
  <si>
    <t>RP1D7</t>
  </si>
  <si>
    <t>THE SQUIRRELS</t>
  </si>
  <si>
    <t>RP1D8</t>
  </si>
  <si>
    <t>THE MARTENS</t>
  </si>
  <si>
    <t>RP1D9</t>
  </si>
  <si>
    <t>THE GRANGE</t>
  </si>
  <si>
    <t>RP1E1</t>
  </si>
  <si>
    <t>SWANS HILL</t>
  </si>
  <si>
    <t>RP1E6</t>
  </si>
  <si>
    <t>THE HEADLANDS</t>
  </si>
  <si>
    <t>RP1E9</t>
  </si>
  <si>
    <t>MAYFAIR DAY HOSPITAL</t>
  </si>
  <si>
    <t>RP1F1</t>
  </si>
  <si>
    <t>KETTERING GENERAL HOSPITAL</t>
  </si>
  <si>
    <t>RP1F2</t>
  </si>
  <si>
    <t>ISEBROOK HOSPITAL</t>
  </si>
  <si>
    <t>RP1F4</t>
  </si>
  <si>
    <t>RUSHDEN HOSPITAL</t>
  </si>
  <si>
    <t>RP1F6</t>
  </si>
  <si>
    <t>COMMUNITY CHILDRENS UNIT</t>
  </si>
  <si>
    <t>RP1F7</t>
  </si>
  <si>
    <t>OUNDLE COMMUNITY CARE UNIT</t>
  </si>
  <si>
    <t>RP1F9</t>
  </si>
  <si>
    <t>REDCLIFFE DAY HOSPITAL</t>
  </si>
  <si>
    <t>RP1H1</t>
  </si>
  <si>
    <t>PRINCESS MARINA HOSPITAL</t>
  </si>
  <si>
    <t>RP1H3</t>
  </si>
  <si>
    <t>SKIDDAW WALK UNIT</t>
  </si>
  <si>
    <t>RP1J2</t>
  </si>
  <si>
    <t>ADAMS DAY HOSPITAL</t>
  </si>
  <si>
    <t>RP1J6</t>
  </si>
  <si>
    <t>DANETRE HOSPITAL</t>
  </si>
  <si>
    <t>RP1L1</t>
  </si>
  <si>
    <t>ADDINGTON WARD</t>
  </si>
  <si>
    <t>RP1L2</t>
  </si>
  <si>
    <t>JOHN RADCLIFFE HOSPITAL</t>
  </si>
  <si>
    <t>RP1L3</t>
  </si>
  <si>
    <t>CHURCHILL HOSPITAL</t>
  </si>
  <si>
    <t>RP1L4</t>
  </si>
  <si>
    <t>MEADHURST</t>
  </si>
  <si>
    <t>RP1L8</t>
  </si>
  <si>
    <t>EXETER PLACE SITE</t>
  </si>
  <si>
    <t>RP1M1</t>
  </si>
  <si>
    <t>KINGSTHORPE GRANGE</t>
  </si>
  <si>
    <t>RP1M2</t>
  </si>
  <si>
    <t>BRACKLEY COTTAGE HOSPITAL</t>
  </si>
  <si>
    <t>RP1M4</t>
  </si>
  <si>
    <t>NORTHAMPTON GENERAL HOSPITAL</t>
  </si>
  <si>
    <t>RP1N3</t>
  </si>
  <si>
    <t>MENTAL AFTER CARE ASSOCIATION WELLINGBOROUGH</t>
  </si>
  <si>
    <t>RP1N6</t>
  </si>
  <si>
    <t>SUNNYSIDE</t>
  </si>
  <si>
    <t>RP1N8</t>
  </si>
  <si>
    <t>CORBY COMMUNITY HOSPITAL</t>
  </si>
  <si>
    <t>RP1N9</t>
  </si>
  <si>
    <t>THE ACORNS</t>
  </si>
  <si>
    <t>RP1NR</t>
  </si>
  <si>
    <t>SHORT BREAKS UNIT</t>
  </si>
  <si>
    <t>RP1P2</t>
  </si>
  <si>
    <t>MEDICAL LOANS</t>
  </si>
  <si>
    <t>RP1T2</t>
  </si>
  <si>
    <t>BARTON HALL</t>
  </si>
  <si>
    <t>RP1T4</t>
  </si>
  <si>
    <t>GU DEPARTMENT (KETTERING)</t>
  </si>
  <si>
    <t>RP1T5</t>
  </si>
  <si>
    <t>GU DEPARTMENT (NORTHAMPTON)</t>
  </si>
  <si>
    <t>RP1V2</t>
  </si>
  <si>
    <t>DRUG AND ALCOHOL DEPENDENCY UNIT</t>
  </si>
  <si>
    <t>RP1V3</t>
  </si>
  <si>
    <t>MENTAL HEALTH ACCOMODATION &amp; COMMISSIONING</t>
  </si>
  <si>
    <t>RP1V4</t>
  </si>
  <si>
    <t>BERRYWOOD HOSPITAL</t>
  </si>
  <si>
    <t>RP1V6</t>
  </si>
  <si>
    <t>THE SETT</t>
  </si>
  <si>
    <t>RP701</t>
  </si>
  <si>
    <t>MENTAL HEALTH UNIT FOR OLDER PEOPLE - ROCHFORD UNIT</t>
  </si>
  <si>
    <t>RP712</t>
  </si>
  <si>
    <t>CORKTREE CRESCENT</t>
  </si>
  <si>
    <t>RP713</t>
  </si>
  <si>
    <t>NORTON LEA</t>
  </si>
  <si>
    <t>RP719</t>
  </si>
  <si>
    <t>EMSI UNIT - PILGRIM HOSPITAL SITE</t>
  </si>
  <si>
    <t>RP721</t>
  </si>
  <si>
    <t>RP762</t>
  </si>
  <si>
    <t>ADDACTION</t>
  </si>
  <si>
    <t>RP764</t>
  </si>
  <si>
    <t>PHC PORTACABIN</t>
  </si>
  <si>
    <t>RP777</t>
  </si>
  <si>
    <t>DIANA PRINCESS OF WALES HOSPITAL</t>
  </si>
  <si>
    <t>RP782</t>
  </si>
  <si>
    <t>THE KEEP</t>
  </si>
  <si>
    <t>RP7EK</t>
  </si>
  <si>
    <t>PSYCHOLOGY UNIT</t>
  </si>
  <si>
    <t>RP7EV</t>
  </si>
  <si>
    <t>ACUTE MENTAL HEALTH UNIT &amp; DAY HOSPITAL</t>
  </si>
  <si>
    <t>RP7FK</t>
  </si>
  <si>
    <t>MEDIUM SECURE MENTAL HEALTH UNIT</t>
  </si>
  <si>
    <t>RP7FQ</t>
  </si>
  <si>
    <t>MENTAL HEALTH LONG TERM REHABILITATION &amp; DAY HOSPITAL</t>
  </si>
  <si>
    <t>RP7G3</t>
  </si>
  <si>
    <t>GRIMSBY CAFS (A)</t>
  </si>
  <si>
    <t>RP7G4</t>
  </si>
  <si>
    <t>GRIMSBY CAFS (B)</t>
  </si>
  <si>
    <t>RP7HA</t>
  </si>
  <si>
    <t>CONS 9 DOP</t>
  </si>
  <si>
    <t>RP7JG</t>
  </si>
  <si>
    <t>CONS 8 DOP</t>
  </si>
  <si>
    <t>RP7K1</t>
  </si>
  <si>
    <t>MANTHORPE C3</t>
  </si>
  <si>
    <t>RP7LA</t>
  </si>
  <si>
    <t>DEPARTMENT OF PSYCHIATRY</t>
  </si>
  <si>
    <t>RP7LM</t>
  </si>
  <si>
    <t>LOUTH OLDER ADULT</t>
  </si>
  <si>
    <t>RP7LP</t>
  </si>
  <si>
    <t>MENTAL HEALTH UNIT - GRANTHAM</t>
  </si>
  <si>
    <t>RP7MB</t>
  </si>
  <si>
    <t>MENTAL HEALTH UNIT - BEACONFIELD</t>
  </si>
  <si>
    <t>RP7NC</t>
  </si>
  <si>
    <t>NE LINCS ADHD</t>
  </si>
  <si>
    <t>RP7NN</t>
  </si>
  <si>
    <t>SECURE COMMUNITY ESTABLISHMENT</t>
  </si>
  <si>
    <t>RP7NR</t>
  </si>
  <si>
    <t>NORTH SEA CAMP</t>
  </si>
  <si>
    <t>RP7P2</t>
  </si>
  <si>
    <t>CONS 13 PHC</t>
  </si>
  <si>
    <t>RP7VJ</t>
  </si>
  <si>
    <t>SPALDING COMM C1</t>
  </si>
  <si>
    <t>RP7VT</t>
  </si>
  <si>
    <t>MANTHORPE C2</t>
  </si>
  <si>
    <t>RP7WC</t>
  </si>
  <si>
    <t>MENTAL HEALTH UNIT - SLEAFORD</t>
  </si>
  <si>
    <t>RP7WH</t>
  </si>
  <si>
    <t>MENTAL HEALTH UNIT - SYCAMORE</t>
  </si>
  <si>
    <t>RP7WK</t>
  </si>
  <si>
    <t>MENTAL HEALTH UNIT - STAMFORD</t>
  </si>
  <si>
    <t>RP7WT</t>
  </si>
  <si>
    <t>JOHNSON COMMUNITY HOSPITAL</t>
  </si>
  <si>
    <t>RP7YP</t>
  </si>
  <si>
    <t>RP7YQ</t>
  </si>
  <si>
    <t>SPIRE WALK</t>
  </si>
  <si>
    <t>RP7YT</t>
  </si>
  <si>
    <t>THE WILLOWS- UNIT 5</t>
  </si>
  <si>
    <t>RP7YW</t>
  </si>
  <si>
    <t>THE WILLOWS- UNITS 1 AND 2</t>
  </si>
  <si>
    <t>RMY01</t>
  </si>
  <si>
    <t>HELLESDON HOSPITAL</t>
  </si>
  <si>
    <t>RMY02</t>
  </si>
  <si>
    <t>JULIAN HOSPITAL</t>
  </si>
  <si>
    <t>RMY03</t>
  </si>
  <si>
    <t>NORTHGATE HOSPITAL</t>
  </si>
  <si>
    <t>RMY09</t>
  </si>
  <si>
    <t>BICKLEY DAY HOSPITAL</t>
  </si>
  <si>
    <t>RMY14</t>
  </si>
  <si>
    <t>MEADOWLANDS</t>
  </si>
  <si>
    <t>RMY21</t>
  </si>
  <si>
    <t>ST STEPHENS</t>
  </si>
  <si>
    <t>RMY25</t>
  </si>
  <si>
    <t>CARROBRECK</t>
  </si>
  <si>
    <t>RMY27</t>
  </si>
  <si>
    <t>HIGHLANDS</t>
  </si>
  <si>
    <t>RMY33</t>
  </si>
  <si>
    <t>TWO NINE SIX</t>
  </si>
  <si>
    <t>RMY34</t>
  </si>
  <si>
    <t>TWO NINE EIGHT</t>
  </si>
  <si>
    <t>RMY51</t>
  </si>
  <si>
    <t>SMS HASTINGS - SIDLEY</t>
  </si>
  <si>
    <t>RX2AH</t>
  </si>
  <si>
    <t>SMS E'BOURNE - GREEN ST</t>
  </si>
  <si>
    <t>RX2AJ</t>
  </si>
  <si>
    <t>SMS E'BOURNE - SEASIDE</t>
  </si>
  <si>
    <t>RX2AK</t>
  </si>
  <si>
    <t>SMS E'BOURNE - ST ANDREWS</t>
  </si>
  <si>
    <t>RX2AL</t>
  </si>
  <si>
    <t>SMS E'BOURNE - CHAPEL ST</t>
  </si>
  <si>
    <t>RX2AM</t>
  </si>
  <si>
    <t>SMS E'BOURNE - BUXTED</t>
  </si>
  <si>
    <t>RX2AN</t>
  </si>
  <si>
    <t>HASTINGS &amp; ROTHER SMS</t>
  </si>
  <si>
    <t>RX2AR</t>
  </si>
  <si>
    <t>SMS HASTINGS - SILVER</t>
  </si>
  <si>
    <t>RX2AT</t>
  </si>
  <si>
    <t>SMS HASTINGS - HOLLINGTON</t>
  </si>
  <si>
    <t>RX2AV</t>
  </si>
  <si>
    <t>H &amp; ROTHER SMHT (RMB)</t>
  </si>
  <si>
    <t>RX2AW</t>
  </si>
  <si>
    <t>H &amp; ROTHER SMHT (SA)</t>
  </si>
  <si>
    <t>RX2AX</t>
  </si>
  <si>
    <t>H &amp; ROTHER SMHT (SM)</t>
  </si>
  <si>
    <t>RX2AY</t>
  </si>
  <si>
    <t>H &amp; ROTHER SMHT (CS)</t>
  </si>
  <si>
    <t>RX2C0</t>
  </si>
  <si>
    <t>RYE MEMORIAL HOSPITAL</t>
  </si>
  <si>
    <t>RX2C1</t>
  </si>
  <si>
    <t>OLD MILL SQUARE</t>
  </si>
  <si>
    <t>RX2C3</t>
  </si>
  <si>
    <t>MORTUARY</t>
  </si>
  <si>
    <t>RX2C4</t>
  </si>
  <si>
    <t>THE CYGNETS NURSERY</t>
  </si>
  <si>
    <t>RX2C8</t>
  </si>
  <si>
    <t>RX2C9</t>
  </si>
  <si>
    <t>RX2CA</t>
  </si>
  <si>
    <t>H &amp; ROTHER SMHT (RS)</t>
  </si>
  <si>
    <t>RX2CC</t>
  </si>
  <si>
    <t>H &amp; ROTHER SMHT (MA)</t>
  </si>
  <si>
    <t>RX2CD</t>
  </si>
  <si>
    <t>H &amp; ROTHER SMHT (SV)</t>
  </si>
  <si>
    <t>RX2CQ</t>
  </si>
  <si>
    <t>NORTH WEST SUSSEX MAS</t>
  </si>
  <si>
    <t>RX2CT</t>
  </si>
  <si>
    <t>WEST SUSSEX MAS SOUTH</t>
  </si>
  <si>
    <t>RX2CV</t>
  </si>
  <si>
    <t>WEST SUSSEX MAS WEST</t>
  </si>
  <si>
    <t>RX2D0</t>
  </si>
  <si>
    <t>THE SANCTUARY</t>
  </si>
  <si>
    <t>RX2D6</t>
  </si>
  <si>
    <t>BEECHMONT</t>
  </si>
  <si>
    <t>RX2D7</t>
  </si>
  <si>
    <t>GLEBELANDS CMTHE</t>
  </si>
  <si>
    <t>RX2DD</t>
  </si>
  <si>
    <t>HW,L&amp;H ATS FUNCTIONAL(NT)</t>
  </si>
  <si>
    <t>RX2DE</t>
  </si>
  <si>
    <t>WEST SUSSEX DCS WEST</t>
  </si>
  <si>
    <t>RX2DF</t>
  </si>
  <si>
    <t>RX2DG</t>
  </si>
  <si>
    <t>W. SUSSEX MAS SOUTH (GB)</t>
  </si>
  <si>
    <t>RX2DH</t>
  </si>
  <si>
    <t>WESTERN SUSSEX ATS (AC)</t>
  </si>
  <si>
    <t>RX2DK</t>
  </si>
  <si>
    <t>WESTERN SUSSEX ATS (GK)</t>
  </si>
  <si>
    <t>RX2DN</t>
  </si>
  <si>
    <t>HASTINGS &amp; ROTHER EIS</t>
  </si>
  <si>
    <t>RX2E0</t>
  </si>
  <si>
    <t>BARLAVINGTON MANOR</t>
  </si>
  <si>
    <t>RX2E1</t>
  </si>
  <si>
    <t>ROSE WARD</t>
  </si>
  <si>
    <t>RX2E2</t>
  </si>
  <si>
    <t>LILAC WARD</t>
  </si>
  <si>
    <t>RX2E3</t>
  </si>
  <si>
    <t>THE MERTON</t>
  </si>
  <si>
    <t>RX2E5</t>
  </si>
  <si>
    <t>THE SCOTT UNIT &amp; PAEDIATRIC DEVELOPMENT UNIT</t>
  </si>
  <si>
    <t>RX2E7</t>
  </si>
  <si>
    <t>RX2E8</t>
  </si>
  <si>
    <t>HIGHMORE</t>
  </si>
  <si>
    <t>RX2F1</t>
  </si>
  <si>
    <t>HOMEFIELD PLACE</t>
  </si>
  <si>
    <t>RX2F2</t>
  </si>
  <si>
    <t>SEAFORD DAY HOSPITAL</t>
  </si>
  <si>
    <t>RX2F3</t>
  </si>
  <si>
    <t>AMBERSTONE HOSPITAL</t>
  </si>
  <si>
    <t>RX2F6</t>
  </si>
  <si>
    <t>GRANGEMEAD</t>
  </si>
  <si>
    <t>RX2G0</t>
  </si>
  <si>
    <t>LITTLECOTE CHILDRENS HOME</t>
  </si>
  <si>
    <t>RX2G1</t>
  </si>
  <si>
    <t>MILTON GRANGE</t>
  </si>
  <si>
    <t>RX2G2</t>
  </si>
  <si>
    <t>CHALLENGING BEHAVIOUR UNIT</t>
  </si>
  <si>
    <t>RX2G4</t>
  </si>
  <si>
    <t>MOAT CROFT</t>
  </si>
  <si>
    <t>RX2G8</t>
  </si>
  <si>
    <t>STURTON PLACE</t>
  </si>
  <si>
    <t>RX2H0</t>
  </si>
  <si>
    <t>SEASIDE CHILDRENS HOME</t>
  </si>
  <si>
    <t>RX2H3</t>
  </si>
  <si>
    <t>ROBOROUGH DAY HOSPITAL</t>
  </si>
  <si>
    <t>RX2H4</t>
  </si>
  <si>
    <t>THE BOURNE</t>
  </si>
  <si>
    <t>RX2H5</t>
  </si>
  <si>
    <t>PRINTING REHABILITATION UNIT</t>
  </si>
  <si>
    <t>RX2H6</t>
  </si>
  <si>
    <t>HORTICULTURE REHABILITATION UNIT</t>
  </si>
  <si>
    <t>RX2H7</t>
  </si>
  <si>
    <t>BOWHILL</t>
  </si>
  <si>
    <t>RX2H8</t>
  </si>
  <si>
    <t>RX2H9</t>
  </si>
  <si>
    <t>RX2J0</t>
  </si>
  <si>
    <t>TEASEL CHILDRENS HOME</t>
  </si>
  <si>
    <t>RX2J7</t>
  </si>
  <si>
    <t>HOMESTEAD</t>
  </si>
  <si>
    <t>RX2J8</t>
  </si>
  <si>
    <t>MAYFIELD PLACE</t>
  </si>
  <si>
    <t>RX2J9</t>
  </si>
  <si>
    <t>NEWHAVEN HILLRISE DAY HOSPITAL</t>
  </si>
  <si>
    <t>RX2K4</t>
  </si>
  <si>
    <t>THE CHAPEL (HELLINGLY SITE)</t>
  </si>
  <si>
    <t>RX2K5</t>
  </si>
  <si>
    <t>THE CRECHE</t>
  </si>
  <si>
    <t>RX2K7</t>
  </si>
  <si>
    <t>WOODSIDE ANNEXE</t>
  </si>
  <si>
    <t>RX2K8</t>
  </si>
  <si>
    <t>LEWES VICTORIA HOSPITAL</t>
  </si>
  <si>
    <t>RX2L5</t>
  </si>
  <si>
    <t>RX2L6</t>
  </si>
  <si>
    <t>RX2L8</t>
  </si>
  <si>
    <t>BEECHWOOD UNIT</t>
  </si>
  <si>
    <t>RX2M0</t>
  </si>
  <si>
    <t>CLERMONT</t>
  </si>
  <si>
    <t>RX2M1</t>
  </si>
  <si>
    <t>CONQUEST HOSPITAL</t>
  </si>
  <si>
    <t>RX2M4</t>
  </si>
  <si>
    <t>BEXHILL COMMUNITY HOSPITAL</t>
  </si>
  <si>
    <t>RX2M5</t>
  </si>
  <si>
    <t>RX2M7</t>
  </si>
  <si>
    <t>ST PETERS PLACE</t>
  </si>
  <si>
    <t>RX2N0</t>
  </si>
  <si>
    <t>MOUNT DENYS</t>
  </si>
  <si>
    <t>RX2N1</t>
  </si>
  <si>
    <t>RX2N2</t>
  </si>
  <si>
    <t>ROYAL SUSSEX COUNTY HOSPITAL</t>
  </si>
  <si>
    <t>RX2N9</t>
  </si>
  <si>
    <t>CHAILEY HERITAGE</t>
  </si>
  <si>
    <t>RX2P0</t>
  </si>
  <si>
    <t>LANGLEY GREEN HOSPITAL</t>
  </si>
  <si>
    <t>RX2P7</t>
  </si>
  <si>
    <t>FERNLEIGH</t>
  </si>
  <si>
    <t>RX2Q3</t>
  </si>
  <si>
    <t>RX2Q5</t>
  </si>
  <si>
    <t>ROSEMARY PARK</t>
  </si>
  <si>
    <t>RX2Q8</t>
  </si>
  <si>
    <t>SUSSEX BEACON</t>
  </si>
  <si>
    <t>RX2Q9</t>
  </si>
  <si>
    <t>SUSSEX CARE</t>
  </si>
  <si>
    <t>RX2R1</t>
  </si>
  <si>
    <t>THE FIELDINGS</t>
  </si>
  <si>
    <t>RX2R2</t>
  </si>
  <si>
    <t>RX2R8</t>
  </si>
  <si>
    <t>YASMIN BYSIDE COMFORT</t>
  </si>
  <si>
    <t>RX2R9</t>
  </si>
  <si>
    <t>RX2T0</t>
  </si>
  <si>
    <t>CARE CO-OPS</t>
  </si>
  <si>
    <t>RX2T1</t>
  </si>
  <si>
    <t>OLD STEINE (YMCA)</t>
  </si>
  <si>
    <t>RX2T6</t>
  </si>
  <si>
    <t>VANTAGE POINT</t>
  </si>
  <si>
    <t>RX2T8</t>
  </si>
  <si>
    <t>RX2W0</t>
  </si>
  <si>
    <t>UNIT 5 CIGNETS</t>
  </si>
  <si>
    <t>RX2W7</t>
  </si>
  <si>
    <t>RX2X4</t>
  </si>
  <si>
    <t>CHALKHILL</t>
  </si>
  <si>
    <t>RX2X6</t>
  </si>
  <si>
    <t>RX2XG</t>
  </si>
  <si>
    <t>CRI LEWISHAM</t>
  </si>
  <si>
    <t>RX2XH</t>
  </si>
  <si>
    <t>CRI TONBRIDGE</t>
  </si>
  <si>
    <t>RX2XK</t>
  </si>
  <si>
    <t>CRI MAIDSTONE</t>
  </si>
  <si>
    <t>RX2XL</t>
  </si>
  <si>
    <t>KENT AND CANTERBURY HOSPITAL</t>
  </si>
  <si>
    <t>RX2XM</t>
  </si>
  <si>
    <t>DAISY DCS READING</t>
  </si>
  <si>
    <t>RX2XN</t>
  </si>
  <si>
    <t>DAISY DCS ENFIELD</t>
  </si>
  <si>
    <t>RX2XP</t>
  </si>
  <si>
    <t>BUCKLAND HOSPITAL</t>
  </si>
  <si>
    <t>RX2XV</t>
  </si>
  <si>
    <t>CRAWLEY RECOVERY AND WELL-BEING</t>
  </si>
  <si>
    <t>RX2Y4</t>
  </si>
  <si>
    <t>BRAMBLYS</t>
  </si>
  <si>
    <t>RX2Y5</t>
  </si>
  <si>
    <t>RX2Y7</t>
  </si>
  <si>
    <t>OAK PARK</t>
  </si>
  <si>
    <t>RX2Y8</t>
  </si>
  <si>
    <t>RX2YA</t>
  </si>
  <si>
    <t>PRESTON SKREENS</t>
  </si>
  <si>
    <t>RX2YC</t>
  </si>
  <si>
    <t>PRESTON HALL HOSPITAL</t>
  </si>
  <si>
    <t>RX2YD</t>
  </si>
  <si>
    <t>ALAN GARDNER COTTAGE</t>
  </si>
  <si>
    <t>RX2YN</t>
  </si>
  <si>
    <t>HOMEOPATHIC HOSPITAL</t>
  </si>
  <si>
    <t>RX2YR</t>
  </si>
  <si>
    <t>RX2YV</t>
  </si>
  <si>
    <t>RX2YX</t>
  </si>
  <si>
    <t>FORT SOUTHWICK</t>
  </si>
  <si>
    <t>RX301</t>
  </si>
  <si>
    <t>TEES, ESK, WEAR VALLEY NHS TRUST (DURHAM)</t>
  </si>
  <si>
    <t>RX302</t>
  </si>
  <si>
    <t>COMMUNITY INREACH REDDITCH 6</t>
  </si>
  <si>
    <t>R1AJX</t>
  </si>
  <si>
    <t>COMMUNITY INREACH EVESHAM</t>
  </si>
  <si>
    <t>R1AJY</t>
  </si>
  <si>
    <t>COMMUNITY INREACH REDDITCH 8</t>
  </si>
  <si>
    <t>R1AKG</t>
  </si>
  <si>
    <t>HASTINGS CARE HOME</t>
  </si>
  <si>
    <t>R1AKK</t>
  </si>
  <si>
    <t>GOLD HILL CARE HOME</t>
  </si>
  <si>
    <t>R1AKL</t>
  </si>
  <si>
    <t>R1AKN</t>
  </si>
  <si>
    <t>WISHMOOR REST HOME</t>
  </si>
  <si>
    <t>R1AKR</t>
  </si>
  <si>
    <t>WATERSIDE CARE HOME</t>
  </si>
  <si>
    <t>R1AKX</t>
  </si>
  <si>
    <t>THE HIVE</t>
  </si>
  <si>
    <t>R1APF</t>
  </si>
  <si>
    <t>COVERCROFT</t>
  </si>
  <si>
    <t>R1APG</t>
  </si>
  <si>
    <t>STUDDERT KENNEDY OA</t>
  </si>
  <si>
    <t>R1APK</t>
  </si>
  <si>
    <t>NEW BROOK UNIT 1</t>
  </si>
  <si>
    <t>R1APL</t>
  </si>
  <si>
    <t>HOME TREATMENT 1</t>
  </si>
  <si>
    <t>R1APM</t>
  </si>
  <si>
    <t>HILL CREST 1</t>
  </si>
  <si>
    <t>R1APN</t>
  </si>
  <si>
    <t>HOME TREATMENT 2</t>
  </si>
  <si>
    <t>R1APP</t>
  </si>
  <si>
    <t>NEW BROOK UNIT 2</t>
  </si>
  <si>
    <t>R1APQ</t>
  </si>
  <si>
    <t>HILL CREST 2</t>
  </si>
  <si>
    <t>R1AQF</t>
  </si>
  <si>
    <t>WORCESTER CITY MH 1</t>
  </si>
  <si>
    <t>R1AQG</t>
  </si>
  <si>
    <t>WATERSIDE</t>
  </si>
  <si>
    <t>R1AQH</t>
  </si>
  <si>
    <t>WORCESTER CITY MH 2</t>
  </si>
  <si>
    <t>R1AQJ</t>
  </si>
  <si>
    <t>WYCHAVON OA</t>
  </si>
  <si>
    <t>R1AQK</t>
  </si>
  <si>
    <t>WORCESTER CITY MH 3</t>
  </si>
  <si>
    <t>R1AQP</t>
  </si>
  <si>
    <t>PALLIATIVE CARE (R&amp;B)</t>
  </si>
  <si>
    <t>R1AQQ</t>
  </si>
  <si>
    <t>COMMUNITY PAEDESTRICIANS-1</t>
  </si>
  <si>
    <t>R1ARE</t>
  </si>
  <si>
    <t>COMM HOSP WARDS (EVESHAM)</t>
  </si>
  <si>
    <t>R1ARG</t>
  </si>
  <si>
    <t>COMM HOSP WARDS (MALVERN)</t>
  </si>
  <si>
    <t>R1ARJ</t>
  </si>
  <si>
    <t>COMM HOSP WARDS (PERSHORE)</t>
  </si>
  <si>
    <t>R1ARK</t>
  </si>
  <si>
    <t>COMMUNITY HOSP WARDS (POWCH)</t>
  </si>
  <si>
    <t>R1ARL</t>
  </si>
  <si>
    <t>COMM HOSP WARDS (TENBURY)</t>
  </si>
  <si>
    <t>R1ARN</t>
  </si>
  <si>
    <t>COMM HOSP WARDS (WF GP UNIT)</t>
  </si>
  <si>
    <t>R1ARR</t>
  </si>
  <si>
    <t>PALLIATIVE CARE (WF)</t>
  </si>
  <si>
    <t>R1ART</t>
  </si>
  <si>
    <t>PALLIATIVE CARE (SW)</t>
  </si>
  <si>
    <t>R1C02</t>
  </si>
  <si>
    <t>MOORGREEN HOSPITAL</t>
  </si>
  <si>
    <t>R1C03</t>
  </si>
  <si>
    <t>WESTERN COMMUNITY HOSPITAL</t>
  </si>
  <si>
    <t>R1C07</t>
  </si>
  <si>
    <t>ASHURST HOSPITAL</t>
  </si>
  <si>
    <t>R1C09</t>
  </si>
  <si>
    <t>FRITH COTTAGE DAS</t>
  </si>
  <si>
    <t>R1C12</t>
  </si>
  <si>
    <t>LOWER MOUNTBATTON GALLERY</t>
  </si>
  <si>
    <t>R1C14</t>
  </si>
  <si>
    <t>AMULREE DAY HOSPITAL</t>
  </si>
  <si>
    <t>R1C17</t>
  </si>
  <si>
    <t>C&amp;SH PORTSMOUTH</t>
  </si>
  <si>
    <t>R1C19</t>
  </si>
  <si>
    <t>R1C22</t>
  </si>
  <si>
    <t>COMMUNITY PAEDIATRICS - EAST</t>
  </si>
  <si>
    <t>R1C26</t>
  </si>
  <si>
    <t>OLDER PERS MENTAL HEALTH</t>
  </si>
  <si>
    <t>R1C34</t>
  </si>
  <si>
    <t>THE ROYAL SOUTH HANTS HOSPITAL</t>
  </si>
  <si>
    <t>R1C36</t>
  </si>
  <si>
    <t>PRINCESS ANNE HOSPITAL</t>
  </si>
  <si>
    <t>R1C40</t>
  </si>
  <si>
    <t>SOUTHAMPTON GENERAL HOSPITAL</t>
  </si>
  <si>
    <t>R1C44</t>
  </si>
  <si>
    <t>PICKLES COPPICE</t>
  </si>
  <si>
    <t>R1C45</t>
  </si>
  <si>
    <t>C&amp;SH BASINGSTOKE</t>
  </si>
  <si>
    <t>R1C46</t>
  </si>
  <si>
    <t>ROMSEY HOSPITAL</t>
  </si>
  <si>
    <t>R1C48</t>
  </si>
  <si>
    <t>BRAMBLES WARD</t>
  </si>
  <si>
    <t>R1C49</t>
  </si>
  <si>
    <t>FANSHAWE WARD</t>
  </si>
  <si>
    <t>R1C51</t>
  </si>
  <si>
    <t>C&amp;SH SOUTHAMPTON</t>
  </si>
  <si>
    <t>R1C52</t>
  </si>
  <si>
    <t>SNOWDON NEURO REHAB UNIT</t>
  </si>
  <si>
    <t>R1C54</t>
  </si>
  <si>
    <t>BEHAVIOUR RESOURCE (BRS)</t>
  </si>
  <si>
    <t>R1C55</t>
  </si>
  <si>
    <t>COMMUNITY PAEDIATRICS - WEST</t>
  </si>
  <si>
    <t>R1C58</t>
  </si>
  <si>
    <t>C&amp;SH WINCHESTER</t>
  </si>
  <si>
    <t>R1C59</t>
  </si>
  <si>
    <t>INTEGRATED DRUG TREATMENT</t>
  </si>
  <si>
    <t>R1C60</t>
  </si>
  <si>
    <t>STONEHAM MUSCULOSKELETAL</t>
  </si>
  <si>
    <t>R1C62</t>
  </si>
  <si>
    <t>C&amp;SH ANDOVER</t>
  </si>
  <si>
    <t>R1C65</t>
  </si>
  <si>
    <t>NEW FOREST DAS</t>
  </si>
  <si>
    <t>R1C70</t>
  </si>
  <si>
    <t>GOSPORT WAR MEMORIAL HOSPITAL</t>
  </si>
  <si>
    <t>R1C79</t>
  </si>
  <si>
    <t>THE ORIGINAL PLACE</t>
  </si>
  <si>
    <t>R1C89</t>
  </si>
  <si>
    <t>FAREHAM REACH UNIT</t>
  </si>
  <si>
    <t>R1C90</t>
  </si>
  <si>
    <t>CAMPION PLACE</t>
  </si>
  <si>
    <t>R1C95</t>
  </si>
  <si>
    <t>INSCAPE</t>
  </si>
  <si>
    <t>R1CA6</t>
  </si>
  <si>
    <t>COMMUNITY PAEDS N.FOREST</t>
  </si>
  <si>
    <t>R1CA9</t>
  </si>
  <si>
    <t>HUNTERCOMBE MANOR HOSPITAL</t>
  </si>
  <si>
    <t>R1CC3</t>
  </si>
  <si>
    <t>SPINNAKER WARD</t>
  </si>
  <si>
    <t>R1CD3</t>
  </si>
  <si>
    <t>VICTORY UNIT</t>
  </si>
  <si>
    <t>R1CD4</t>
  </si>
  <si>
    <t>ST MARY'S HEALTH CAMPUS</t>
  </si>
  <si>
    <t>R1CD8</t>
  </si>
  <si>
    <t>PETERSFIELD HOSPITAL</t>
  </si>
  <si>
    <t>R1CE8</t>
  </si>
  <si>
    <t>HOOK SHADIE AT THE BASE</t>
  </si>
  <si>
    <t>R1CF2</t>
  </si>
  <si>
    <t>ST JAMES' HOSPITAL</t>
  </si>
  <si>
    <t>R1CF4</t>
  </si>
  <si>
    <t>FAREHAM COMMUNITY HOSPITAL</t>
  </si>
  <si>
    <t>R1CG1</t>
  </si>
  <si>
    <t>CHASE COMMUNITY HOSPITAL</t>
  </si>
  <si>
    <t>R1CG3</t>
  </si>
  <si>
    <t>FLEET COMMUNITY HOSPITAL</t>
  </si>
  <si>
    <t>R1CG4</t>
  </si>
  <si>
    <t>LYMINGTON NEW FOREST HOSPITAL</t>
  </si>
  <si>
    <t>R1CG5</t>
  </si>
  <si>
    <t>MILFORD WAR MEMORIAL HOSPITAL</t>
  </si>
  <si>
    <t>R1CG6</t>
  </si>
  <si>
    <t>NO LIMITS</t>
  </si>
  <si>
    <t>R1CG7</t>
  </si>
  <si>
    <t>HYTHE HOSPITAL</t>
  </si>
  <si>
    <t>R1CH0</t>
  </si>
  <si>
    <t>MINOR INJURIES UNIT</t>
  </si>
  <si>
    <t>R1CH3</t>
  </si>
  <si>
    <t>CROWN HEIGHTS</t>
  </si>
  <si>
    <t>R1CJ2</t>
  </si>
  <si>
    <t>HAVANT WAR MEMORIAL HOSPITAL</t>
  </si>
  <si>
    <t>R1CJ7</t>
  </si>
  <si>
    <t>QUEEN ALEXANDRA HOSPITAL</t>
  </si>
  <si>
    <t>R1CL2</t>
  </si>
  <si>
    <t>NO LIMITS - SHIRLEY</t>
  </si>
  <si>
    <t>R1CL3</t>
  </si>
  <si>
    <t>NO LIMITS - SHOLING</t>
  </si>
  <si>
    <t>R1CL5</t>
  </si>
  <si>
    <t>OAKRIDGE HALL FOR ALL</t>
  </si>
  <si>
    <t>R1CM8</t>
  </si>
  <si>
    <t>ELMLEIGH HOSPITAL</t>
  </si>
  <si>
    <t>R1CP5</t>
  </si>
  <si>
    <t>THE POTTERIES</t>
  </si>
  <si>
    <t>R1CR3</t>
  </si>
  <si>
    <t>EASTLEIGH DAS</t>
  </si>
  <si>
    <t>R1CT7</t>
  </si>
  <si>
    <t>FENWICK HOSPITAL</t>
  </si>
  <si>
    <t>R1CV7</t>
  </si>
  <si>
    <t>SAINSBURYS</t>
  </si>
  <si>
    <t>R1D01</t>
  </si>
  <si>
    <t>SHELTON HOSPITAL</t>
  </si>
  <si>
    <t>R1D02</t>
  </si>
  <si>
    <t>THE MOUNT</t>
  </si>
  <si>
    <t>R1D03</t>
  </si>
  <si>
    <t>PRINCESS ROYAL HOSPITAL</t>
  </si>
  <si>
    <t>R1D07</t>
  </si>
  <si>
    <t>MARKET DRAYTON COTTAGE HOSPITAL</t>
  </si>
  <si>
    <t>R1D11</t>
  </si>
  <si>
    <t>WEST BANK</t>
  </si>
  <si>
    <t>R1D16</t>
  </si>
  <si>
    <t>ROYAL SHREWSBURY HOSPITAL</t>
  </si>
  <si>
    <t>R1D21</t>
  </si>
  <si>
    <t>LUDLOW HOSPITAL</t>
  </si>
  <si>
    <t>R1D22</t>
  </si>
  <si>
    <t>BRIDGNORTH HOSPITAL</t>
  </si>
  <si>
    <t>R1D25</t>
  </si>
  <si>
    <t>BISHOPS CASTLE HOSPITAL</t>
  </si>
  <si>
    <t>R1D53</t>
  </si>
  <si>
    <t>BELLE VUE (GP)</t>
  </si>
  <si>
    <t>R1D55</t>
  </si>
  <si>
    <t>BUTCHER ROW (GP)</t>
  </si>
  <si>
    <t>R1D56</t>
  </si>
  <si>
    <t>CLAREMONT BANK SITE (GP)</t>
  </si>
  <si>
    <t>R1D63</t>
  </si>
  <si>
    <t>NEWPORT (GP)</t>
  </si>
  <si>
    <t>R1D64</t>
  </si>
  <si>
    <t>IRONBRIDGE (GP)</t>
  </si>
  <si>
    <t>R1D67</t>
  </si>
  <si>
    <t>CLEE HILL (GP)</t>
  </si>
  <si>
    <t>R1D69</t>
  </si>
  <si>
    <t>CRAVEN ARMS (GP)</t>
  </si>
  <si>
    <t>R1D70</t>
  </si>
  <si>
    <t>HIGHLEY (GP)</t>
  </si>
  <si>
    <t>R1D75</t>
  </si>
  <si>
    <t>HODNET (GP)</t>
  </si>
  <si>
    <t>R1D78</t>
  </si>
  <si>
    <t>DIMENSIONS (NSO) RESIDENTIAL HOME</t>
  </si>
  <si>
    <t>R1D80</t>
  </si>
  <si>
    <t>THE HEATHERS</t>
  </si>
  <si>
    <t>R1D82</t>
  </si>
  <si>
    <t>Staff_cols:Day_care_act, Staff_row:Staff_row41</t>
  </si>
  <si>
    <t>103704825</t>
  </si>
  <si>
    <t>Staff_cols:Day_care_act, Staff_row:Staff_row42</t>
  </si>
  <si>
    <t>103704826</t>
  </si>
  <si>
    <t>Staff_cols:Day_care_act, Staff_row:Staff_row43</t>
  </si>
  <si>
    <t>103704827</t>
  </si>
  <si>
    <t>Staff_cols:Day_care_act, Staff_row:Staff_row44</t>
  </si>
  <si>
    <t>103704828</t>
  </si>
  <si>
    <t>Staff_cols:Day_care_act, Staff_row:Staff_row45</t>
  </si>
  <si>
    <t>103704829</t>
  </si>
  <si>
    <t>Staff_cols:Day_care_act, Staff_row:Staff_row46</t>
  </si>
  <si>
    <t>103704830</t>
  </si>
  <si>
    <t>Staff_cols:Day_care_act, Staff_row:Staff_row47</t>
  </si>
  <si>
    <t>103704831</t>
  </si>
  <si>
    <t>Staff_cols:Day_care_act, Staff_row:Staff_row48</t>
  </si>
  <si>
    <t>103704832</t>
  </si>
  <si>
    <t>Staff_cols:Day_care_act, Staff_row:Staff_row49</t>
  </si>
  <si>
    <t>103704833</t>
  </si>
  <si>
    <t>Staff_cols:Day_care_act, Staff_row:Staff_row5</t>
  </si>
  <si>
    <t>103704834</t>
  </si>
  <si>
    <t>Staff_cols:Day_care_act, Staff_row:Staff_row50</t>
  </si>
  <si>
    <t>103704835</t>
  </si>
  <si>
    <t>Staff_cols:Day_care_act, Staff_row:Staff_row51</t>
  </si>
  <si>
    <t>103704836</t>
  </si>
  <si>
    <t>Staff_cols:Day_care_act, Staff_row:Staff_row52</t>
  </si>
  <si>
    <t>103704837</t>
  </si>
  <si>
    <t>Staff_cols:Day_care_act, Staff_row:Staff_row53</t>
  </si>
  <si>
    <t>103704838</t>
  </si>
  <si>
    <t>Staff_cols:Day_care_act, Staff_row:Staff_row54</t>
  </si>
  <si>
    <t>103704839</t>
  </si>
  <si>
    <t>Staff_cols:Day_care_act, Staff_row:Staff_row55</t>
  </si>
  <si>
    <t>103704840</t>
  </si>
  <si>
    <t>Staff_cols:Day_care_act, Staff_row:Staff_row56</t>
  </si>
  <si>
    <t>103704841</t>
  </si>
  <si>
    <t>Staff_cols:Day_care_act, Staff_row:Staff_row57</t>
  </si>
  <si>
    <t>103704842</t>
  </si>
  <si>
    <t>Staff_cols:Day_care_act, Staff_row:Staff_row58</t>
  </si>
  <si>
    <t>103704843</t>
  </si>
  <si>
    <t>Staff_cols:Day_care_act, Staff_row:Staff_row59</t>
  </si>
  <si>
    <t>103704844</t>
  </si>
  <si>
    <t>Staff_cols:Day_care_act, Staff_row:Staff_row6</t>
  </si>
  <si>
    <t>103705029</t>
  </si>
  <si>
    <t>Staff_cols:Day_care_plan, Staff_row:Staff_row46</t>
  </si>
  <si>
    <t>103705030</t>
  </si>
  <si>
    <t>Staff_cols:Day_care_plan, Staff_row:Staff_row47</t>
  </si>
  <si>
    <t>103705031</t>
  </si>
  <si>
    <t>Staff_cols:Day_care_plan, Staff_row:Staff_row48</t>
  </si>
  <si>
    <t>103705032</t>
  </si>
  <si>
    <t>Staff_cols:Day_care_plan, Staff_row:Staff_row49</t>
  </si>
  <si>
    <t>103705033</t>
  </si>
  <si>
    <t>Staff_cols:Day_care_plan, Staff_row:Staff_row5</t>
  </si>
  <si>
    <t>103705034</t>
  </si>
  <si>
    <t>Staff_cols:Day_care_plan, Staff_row:Staff_row50</t>
  </si>
  <si>
    <t>103705035</t>
  </si>
  <si>
    <t>Staff_cols:Day_care_plan, Staff_row:Staff_row51</t>
  </si>
  <si>
    <t>103705036</t>
  </si>
  <si>
    <t>Staff_cols:Day_care_plan, Staff_row:Staff_row52</t>
  </si>
  <si>
    <t>103705037</t>
  </si>
  <si>
    <t>Staff_cols:Day_care_plan, Staff_row:Staff_row53</t>
  </si>
  <si>
    <t>103705038</t>
  </si>
  <si>
    <t>Staff_cols:Day_care_plan, Staff_row:Staff_row54</t>
  </si>
  <si>
    <t>103705039</t>
  </si>
  <si>
    <t>Staff_cols:Day_care_plan, Staff_row:Staff_row55</t>
  </si>
  <si>
    <t>103705040</t>
  </si>
  <si>
    <t>Staff_cols:Day_care_plan, Staff_row:Staff_row56</t>
  </si>
  <si>
    <t>103705041</t>
  </si>
  <si>
    <t>Staff_cols:Day_care_plan, Staff_row:Staff_row57</t>
  </si>
  <si>
    <t>103705042</t>
  </si>
  <si>
    <t>Staff_cols:Day_care_plan, Staff_row:Staff_row58</t>
  </si>
  <si>
    <t>103705043</t>
  </si>
  <si>
    <t>Staff_cols:Day_care_plan, Staff_row:Staff_row59</t>
  </si>
  <si>
    <t>103705044</t>
  </si>
  <si>
    <t>Staff_cols:Day_care_plan, Staff_row:Staff_row6</t>
  </si>
  <si>
    <t>103705045</t>
  </si>
  <si>
    <t>Staff_cols:Day_care_plan, Staff_row:Staff_row60</t>
  </si>
  <si>
    <t>103705046</t>
  </si>
  <si>
    <t>Staff_cols:Day_care_plan, Staff_row:Staff_row61</t>
  </si>
  <si>
    <t>103705047</t>
  </si>
  <si>
    <t>Staff_cols:Day_care_plan, Staff_row:Staff_row62</t>
  </si>
  <si>
    <t>103705048</t>
  </si>
  <si>
    <t>Staff_cols:Day_care_plan, Staff_row:Staff_row63</t>
  </si>
  <si>
    <t>103705049</t>
  </si>
  <si>
    <t>Staff_cols:Day_care_plan, Staff_row:Staff_row64</t>
  </si>
  <si>
    <t>103705050</t>
  </si>
  <si>
    <t>Staff_cols:Day_care_plan, Staff_row:Staff_row65</t>
  </si>
  <si>
    <t>103705051</t>
  </si>
  <si>
    <t>Staff_cols:Day_care_plan, Staff_row:Staff_row66</t>
  </si>
  <si>
    <t>103705052</t>
  </si>
  <si>
    <t>Staff_cols:Day_care_plan, Staff_row:Staff_row67</t>
  </si>
  <si>
    <t>103705053</t>
  </si>
  <si>
    <t>Staff_cols:Day_care_plan, Staff_row:Staff_row68</t>
  </si>
  <si>
    <t>103705054</t>
  </si>
  <si>
    <t>Staff_cols:Day_care_plan, Staff_row:Staff_row69</t>
  </si>
  <si>
    <t>103706208</t>
  </si>
  <si>
    <t>Staff_cols:Night_nurse_plan, Staff_row:Staff_row27</t>
  </si>
  <si>
    <t>103706209</t>
  </si>
  <si>
    <t>Staff_cols:Night_nurse_plan, Staff_row:Staff_row28</t>
  </si>
  <si>
    <t>103706210</t>
  </si>
  <si>
    <t>Staff_cols:Night_nurse_plan, Staff_row:Staff_row29</t>
  </si>
  <si>
    <t>103706211</t>
  </si>
  <si>
    <t>Staff_cols:Night_nurse_plan, Staff_row:Staff_row3</t>
  </si>
  <si>
    <t>103706212</t>
  </si>
  <si>
    <t>Staff_cols:Night_nurse_plan, Staff_row:Staff_row30</t>
  </si>
  <si>
    <t>103706213</t>
  </si>
  <si>
    <t>Staff_cols:Night_nurse_plan, Staff_row:Staff_row31</t>
  </si>
  <si>
    <t>103706214</t>
  </si>
  <si>
    <t>Staff_cols:Night_nurse_plan, Staff_row:Staff_row32</t>
  </si>
  <si>
    <t>103706215</t>
  </si>
  <si>
    <t>Staff_cols:Night_nurse_plan, Staff_row:Staff_row33</t>
  </si>
  <si>
    <t>103706216</t>
  </si>
  <si>
    <t>Staff_cols:Night_nurse_plan, Staff_row:Staff_row34</t>
  </si>
  <si>
    <t>103706217</t>
  </si>
  <si>
    <t>Staff_cols:Night_nurse_plan, Staff_row:Staff_row35</t>
  </si>
  <si>
    <t>103706218</t>
  </si>
  <si>
    <t>Staff_cols:Night_nurse_plan, Staff_row:Staff_row36</t>
  </si>
  <si>
    <t>103706219</t>
  </si>
  <si>
    <t>Staff_cols:Night_nurse_plan, Staff_row:Staff_row37</t>
  </si>
  <si>
    <t>103706220</t>
  </si>
  <si>
    <t>Staff_cols:Night_nurse_plan, Staff_row:Staff_row38</t>
  </si>
  <si>
    <t>103706221</t>
  </si>
  <si>
    <t>Staff_cols:Night_nurse_plan, Staff_row:Staff_row39</t>
  </si>
  <si>
    <t>103706222</t>
  </si>
  <si>
    <t>Staff_cols:Night_nurse_plan, Staff_row:Staff_row4</t>
  </si>
  <si>
    <t>103706223</t>
  </si>
  <si>
    <t>Staff_cols:Night_nurse_plan, Staff_row:Staff_row40</t>
  </si>
  <si>
    <t>103706224</t>
  </si>
  <si>
    <t>Staff_cols:Night_nurse_plan, Staff_row:Staff_row41</t>
  </si>
  <si>
    <t>103705616</t>
  </si>
  <si>
    <t>Staff_cols:Night_care_act, Staff_row:Staff_row34</t>
  </si>
  <si>
    <t>103705617</t>
  </si>
  <si>
    <t>Staff_cols:Night_care_act, Staff_row:Staff_row35</t>
  </si>
  <si>
    <t>103705618</t>
  </si>
  <si>
    <t>Staff_cols:Night_care_act, Staff_row:Staff_row36</t>
  </si>
  <si>
    <t>103705619</t>
  </si>
  <si>
    <t>Staff_cols:Night_care_act, Staff_row:Staff_row37</t>
  </si>
  <si>
    <t>103705620</t>
  </si>
  <si>
    <t>Staff_cols:Night_care_act, Staff_row:Staff_row38</t>
  </si>
  <si>
    <t>103705621</t>
  </si>
  <si>
    <t>Staff_cols:Night_care_act, Staff_row:Staff_row39</t>
  </si>
  <si>
    <t>103705622</t>
  </si>
  <si>
    <t>Staff_cols:Night_care_act, Staff_row:Staff_row4</t>
  </si>
  <si>
    <t>103705623</t>
  </si>
  <si>
    <t>Staff_cols:Night_care_act, Staff_row:Staff_row40</t>
  </si>
  <si>
    <t>103705624</t>
  </si>
  <si>
    <t>Staff_cols:Night_care_act, Staff_row:Staff_row41</t>
  </si>
  <si>
    <t>103705625</t>
  </si>
  <si>
    <t>Staff_cols:Night_care_act, Staff_row:Staff_row42</t>
  </si>
  <si>
    <t>103705626</t>
  </si>
  <si>
    <t>Staff_cols:Night_care_act, Staff_row:Staff_row43</t>
  </si>
  <si>
    <t>103705627</t>
  </si>
  <si>
    <t>Staff_cols:Night_care_act, Staff_row:Staff_row44</t>
  </si>
  <si>
    <t>103705628</t>
  </si>
  <si>
    <t>Staff_cols:Night_care_act, Staff_row:Staff_row45</t>
  </si>
  <si>
    <t>103705629</t>
  </si>
  <si>
    <t>Staff_cols:Night_care_act, Staff_row:Staff_row46</t>
  </si>
  <si>
    <t>103705630</t>
  </si>
  <si>
    <t>Staff_cols:Night_care_act, Staff_row:Staff_row47</t>
  </si>
  <si>
    <t>103705631</t>
  </si>
  <si>
    <t>Staff_cols:Night_care_act, Staff_row:Staff_row48</t>
  </si>
  <si>
    <t>103705632</t>
  </si>
  <si>
    <t>Staff_cols:Night_care_act, Staff_row:Staff_row49</t>
  </si>
  <si>
    <t>103705633</t>
  </si>
  <si>
    <t>Staff_cols:Night_care_act, Staff_row:Staff_row5</t>
  </si>
  <si>
    <t>103705634</t>
  </si>
  <si>
    <t>Staff_cols:Night_care_act, Staff_row:Staff_row50</t>
  </si>
  <si>
    <t>103705635</t>
  </si>
  <si>
    <t>Staff_cols:Night_care_act, Staff_row:Staff_row51</t>
  </si>
  <si>
    <t>103705636</t>
  </si>
  <si>
    <t>Staff_cols:Night_care_act, Staff_row:Staff_row52</t>
  </si>
  <si>
    <t>103705637</t>
  </si>
  <si>
    <t>Staff_cols:Night_care_act, Staff_row:Staff_row53</t>
  </si>
  <si>
    <t>103705638</t>
  </si>
  <si>
    <t>Staff_cols:Night_care_act, Staff_row:Staff_row54</t>
  </si>
  <si>
    <t>103705639</t>
  </si>
  <si>
    <t>Staff_cols:Night_care_act, Staff_row:Staff_row55</t>
  </si>
  <si>
    <t>103705640</t>
  </si>
  <si>
    <t>Staff_cols:Night_care_act, Staff_row:Staff_row56</t>
  </si>
  <si>
    <t>103705641</t>
  </si>
  <si>
    <t>Staff_cols:Night_care_act, Staff_row:Staff_row57</t>
  </si>
  <si>
    <t>103705642</t>
  </si>
  <si>
    <t>Staff_cols:Night_care_act, Staff_row:Staff_row58</t>
  </si>
  <si>
    <t>103704845</t>
  </si>
  <si>
    <t>Staff_cols:Day_care_act, Staff_row:Staff_row60</t>
  </si>
  <si>
    <t>103704846</t>
  </si>
  <si>
    <t>Staff_cols:Day_care_act, Staff_row:Staff_row61</t>
  </si>
  <si>
    <t>103704847</t>
  </si>
  <si>
    <t>Staff_cols:Day_care_act, Staff_row:Staff_row62</t>
  </si>
  <si>
    <t>103704848</t>
  </si>
  <si>
    <t>Staff_cols:Day_care_act, Staff_row:Staff_row63</t>
  </si>
  <si>
    <t>103704849</t>
  </si>
  <si>
    <t>Staff_cols:Day_care_act, Staff_row:Staff_row64</t>
  </si>
  <si>
    <t>103704850</t>
  </si>
  <si>
    <t>Staff_cols:Day_care_act, Staff_row:Staff_row65</t>
  </si>
  <si>
    <t>103704851</t>
  </si>
  <si>
    <t>Staff_cols:Day_care_act, Staff_row:Staff_row66</t>
  </si>
  <si>
    <t>103704852</t>
  </si>
  <si>
    <t>Staff_cols:Day_care_act, Staff_row:Staff_row67</t>
  </si>
  <si>
    <t>103704853</t>
  </si>
  <si>
    <t>Staff_cols:Day_care_act, Staff_row:Staff_row68</t>
  </si>
  <si>
    <t>103704854</t>
  </si>
  <si>
    <t>Staff_cols:Day_care_act, Staff_row:Staff_row69</t>
  </si>
  <si>
    <t>103704855</t>
  </si>
  <si>
    <t>Staff_cols:Day_care_act, Staff_row:Staff_row7</t>
  </si>
  <si>
    <t>103704856</t>
  </si>
  <si>
    <t>Staff_cols:Day_care_act, Staff_row:Staff_row70</t>
  </si>
  <si>
    <t>103704857</t>
  </si>
  <si>
    <t>Staff_cols:Day_care_act, Staff_row:Staff_row71</t>
  </si>
  <si>
    <t>103704858</t>
  </si>
  <si>
    <t>Staff_cols:Day_care_act, Staff_row:Staff_row72</t>
  </si>
  <si>
    <t>103704859</t>
  </si>
  <si>
    <t>Staff_cols:Day_care_act, Staff_row:Staff_row73</t>
  </si>
  <si>
    <t>103704860</t>
  </si>
  <si>
    <t>Staff_cols:Day_care_act, Staff_row:Staff_row74</t>
  </si>
  <si>
    <t>103704861</t>
  </si>
  <si>
    <t>Staff_cols:Day_care_act, Staff_row:Staff_row75</t>
  </si>
  <si>
    <t>103704862</t>
  </si>
  <si>
    <t>Staff_cols:Day_care_act, Staff_row:Staff_row76</t>
  </si>
  <si>
    <t>103704863</t>
  </si>
  <si>
    <t>RDYHV</t>
  </si>
  <si>
    <t>SHERBORNE COM HOSPITAL</t>
  </si>
  <si>
    <t>RDYHW</t>
  </si>
  <si>
    <t>WEYMOUTH CHALBURY ELDERLY</t>
  </si>
  <si>
    <t>RDYJA</t>
  </si>
  <si>
    <t>BLANDFORD ENT</t>
  </si>
  <si>
    <t>RDYJC</t>
  </si>
  <si>
    <t>BLANDFORD TARRANT WARD</t>
  </si>
  <si>
    <t>RDYJD</t>
  </si>
  <si>
    <t>SHAFTESBURY SHASTON WARD</t>
  </si>
  <si>
    <t>RDYJE</t>
  </si>
  <si>
    <t>SHERBORNE WILLOWS UNIT</t>
  </si>
  <si>
    <t>RDYJF</t>
  </si>
  <si>
    <t>PORTLAND MIU</t>
  </si>
  <si>
    <t>RDYJG</t>
  </si>
  <si>
    <t>BRIDPORT MIU</t>
  </si>
  <si>
    <t>RDYJH</t>
  </si>
  <si>
    <t>BLANDFORD MIU</t>
  </si>
  <si>
    <t>RDYJJ</t>
  </si>
  <si>
    <t>SHAFTESBURY MIU</t>
  </si>
  <si>
    <t>RDYJK</t>
  </si>
  <si>
    <t>SHERBORNE MIU</t>
  </si>
  <si>
    <t>RDYJL</t>
  </si>
  <si>
    <t>WESTHAVEN RADIPOLE WARD</t>
  </si>
  <si>
    <t>RDYJM</t>
  </si>
  <si>
    <t>BRIDPORT RHEUMATOLOGY</t>
  </si>
  <si>
    <t>RDYJT</t>
  </si>
  <si>
    <t>ST LEONARD'S FAYREWOOD</t>
  </si>
  <si>
    <t>RDYJV</t>
  </si>
  <si>
    <t>SWANAGE STANLEY PURSER</t>
  </si>
  <si>
    <t>RDYJW</t>
  </si>
  <si>
    <t>UPAC</t>
  </si>
  <si>
    <t>RDYKD</t>
  </si>
  <si>
    <t>PSYCHOLOGICAL THERAPIES HAMBLE</t>
  </si>
  <si>
    <t>RDYKM</t>
  </si>
  <si>
    <t>BLANDFORD BETTY HIGHWOOD</t>
  </si>
  <si>
    <t>RDYKP</t>
  </si>
  <si>
    <t>BLANDFORD THEATRE</t>
  </si>
  <si>
    <t>RDYKQ</t>
  </si>
  <si>
    <t>BRIDPORT HOSPITAL THEATRE</t>
  </si>
  <si>
    <t>RDYKR</t>
  </si>
  <si>
    <t>BRIDPORT HOSPITAL WARDS</t>
  </si>
  <si>
    <t>RDYKV</t>
  </si>
  <si>
    <t>BRIDPORT HUGHES UNIT</t>
  </si>
  <si>
    <t>RDYKW</t>
  </si>
  <si>
    <t>WEYMOUTH LINDEN UNIT</t>
  </si>
  <si>
    <t>RDYLE</t>
  </si>
  <si>
    <t>SWANAGE HOSPITAL MIU</t>
  </si>
  <si>
    <t>RDYLF</t>
  </si>
  <si>
    <t>SWANAGE HOSPITAL THEATRE</t>
  </si>
  <si>
    <t>RDYLG</t>
  </si>
  <si>
    <t>WIMBORNE HOSPITAL THEATRE</t>
  </si>
  <si>
    <t>RDYLH</t>
  </si>
  <si>
    <t>WIMBORNE HANHAM WARD</t>
  </si>
  <si>
    <t>RDYLS</t>
  </si>
  <si>
    <t>TREADS</t>
  </si>
  <si>
    <t>RDYLW</t>
  </si>
  <si>
    <t>IN-REACH DORCHESTER</t>
  </si>
  <si>
    <t>RDYLX</t>
  </si>
  <si>
    <t>IN-REACH GUYS MARSH</t>
  </si>
  <si>
    <t>RDYLY</t>
  </si>
  <si>
    <t>IN-REACH VERNE</t>
  </si>
  <si>
    <t>RDYMA</t>
  </si>
  <si>
    <t>IN-REACH PORTLAND</t>
  </si>
  <si>
    <t>RDYMG</t>
  </si>
  <si>
    <t>CAFMHS COMMUNITY HUB, WIMBORNE</t>
  </si>
  <si>
    <t>RDYMY</t>
  </si>
  <si>
    <t>THE EXCHANGE STURMINSTER NEWTON</t>
  </si>
  <si>
    <t>RDYND</t>
  </si>
  <si>
    <t>CHAT</t>
  </si>
  <si>
    <t>RDYNJ</t>
  </si>
  <si>
    <t>WESSEX HEALTH</t>
  </si>
  <si>
    <t>RDYPC</t>
  </si>
  <si>
    <t>THE GLENDENNING UNIT</t>
  </si>
  <si>
    <t>RGD03</t>
  </si>
  <si>
    <t>LEEDS GENERAL INFIRMARY</t>
  </si>
  <si>
    <t>RGD05</t>
  </si>
  <si>
    <t>RGD07</t>
  </si>
  <si>
    <t>WHARFEDALE GENERAL HOSPITAL</t>
  </si>
  <si>
    <t>RGD08</t>
  </si>
  <si>
    <t>PONTEFRACT GENERAL INFIRMARY</t>
  </si>
  <si>
    <t>RGD10</t>
  </si>
  <si>
    <t>ASKET CROFT</t>
  </si>
  <si>
    <t>RGD12</t>
  </si>
  <si>
    <t>ST JAMES'S UNIVERSITY HOSPITAL</t>
  </si>
  <si>
    <t>RGD17</t>
  </si>
  <si>
    <t>RGD21</t>
  </si>
  <si>
    <t>CHAPEL ALLERTON HOSPITAL</t>
  </si>
  <si>
    <t>RGD24</t>
  </si>
  <si>
    <t>CROOKED ACRES</t>
  </si>
  <si>
    <t>RGD44</t>
  </si>
  <si>
    <t>THE OVAL</t>
  </si>
  <si>
    <t>RGD48</t>
  </si>
  <si>
    <t>CHILD AND FAMILY PSYCHIATRIC UNIT</t>
  </si>
  <si>
    <t>RGD52</t>
  </si>
  <si>
    <t>LABURNUM COTTAGE</t>
  </si>
  <si>
    <t>RGD64</t>
  </si>
  <si>
    <t>THE BEECHES</t>
  </si>
  <si>
    <t>RGD72</t>
  </si>
  <si>
    <t>YORK TOWERS</t>
  </si>
  <si>
    <t>RGD76</t>
  </si>
  <si>
    <t>MILLSIDE CUE</t>
  </si>
  <si>
    <t>RGD96</t>
  </si>
  <si>
    <t>ST GEORGE'S CRYPT</t>
  </si>
  <si>
    <t>RGDA0</t>
  </si>
  <si>
    <t>ARMLEY GRANGE</t>
  </si>
  <si>
    <t>RGDAH</t>
  </si>
  <si>
    <t>ALPHA HOSPITAL BURY</t>
  </si>
  <si>
    <t>RGDCW</t>
  </si>
  <si>
    <t>CYGNET HOSPITAL WYKE</t>
  </si>
  <si>
    <t>RGDCY</t>
  </si>
  <si>
    <t>CYGNET HOSPITAL BIERLEY</t>
  </si>
  <si>
    <t>RGDD0</t>
  </si>
  <si>
    <t>PERSONALITY DISORDERS UNIT</t>
  </si>
  <si>
    <t>RGDDD</t>
  </si>
  <si>
    <t>MAWCROFT GRANGE</t>
  </si>
  <si>
    <t>RGDE3</t>
  </si>
  <si>
    <t>JOSEPH'S WELL</t>
  </si>
  <si>
    <t>RGDE5</t>
  </si>
  <si>
    <t>TEMPLARS CROFT</t>
  </si>
  <si>
    <t>RGDE7</t>
  </si>
  <si>
    <t>SEACROFT HOSPTIAL WARD J</t>
  </si>
  <si>
    <t>RGDED</t>
  </si>
  <si>
    <t>NEWTON LODGE SECURE UNIT</t>
  </si>
  <si>
    <t>RGDGF</t>
  </si>
  <si>
    <t>FARSLEY</t>
  </si>
  <si>
    <t>RGDHB</t>
  </si>
  <si>
    <t>SEACROFT ONE STOP SHOP</t>
  </si>
  <si>
    <t>RGDM0</t>
  </si>
  <si>
    <t>RIPON COMMUNITY HOSPITAL</t>
  </si>
  <si>
    <t>RGDPL</t>
  </si>
  <si>
    <t>PARKSIDE LODGE</t>
  </si>
  <si>
    <t>RGDSC</t>
  </si>
  <si>
    <t>PARKSIDE GREEN</t>
  </si>
  <si>
    <t>RGDSR</t>
  </si>
  <si>
    <t>NSCAP</t>
  </si>
  <si>
    <t>RGDT1</t>
  </si>
  <si>
    <t>ACOMB GARTH</t>
  </si>
  <si>
    <t>RGDT2</t>
  </si>
  <si>
    <t>OAK RISE</t>
  </si>
  <si>
    <t>RGDT3</t>
  </si>
  <si>
    <t>BOOTHAM PARK HOSPITAL</t>
  </si>
  <si>
    <t>RGDT8</t>
  </si>
  <si>
    <t>FIELD VIEW</t>
  </si>
  <si>
    <t>RGDT9</t>
  </si>
  <si>
    <t>LIME TREES</t>
  </si>
  <si>
    <t>RGDTL</t>
  </si>
  <si>
    <t>CYGNET HOSPITAL BECKTON</t>
  </si>
  <si>
    <t>RGDV1</t>
  </si>
  <si>
    <t>MH IN-REACH (ASKHAM)</t>
  </si>
  <si>
    <t>RGDV2</t>
  </si>
  <si>
    <t>MH IN-REACH (NORTHALLERTON)</t>
  </si>
  <si>
    <t>RGDV4</t>
  </si>
  <si>
    <t>RYEDALE COUNSELLING</t>
  </si>
  <si>
    <t>RGDVA</t>
  </si>
  <si>
    <t>WHITE HORSE VIEW</t>
  </si>
  <si>
    <t>RGDVC</t>
  </si>
  <si>
    <t>MEADOWFIELDS CUE</t>
  </si>
  <si>
    <t>RGDVE</t>
  </si>
  <si>
    <t>MILL LODGE COMMUNITY UNIT</t>
  </si>
  <si>
    <t>RGDVH</t>
  </si>
  <si>
    <t>RED ROOFS</t>
  </si>
  <si>
    <t>RGDVJ</t>
  </si>
  <si>
    <t>ST. ANDREW'S COUNSELLING &amp; PSYCHOTHERAPY UNIT</t>
  </si>
  <si>
    <t>RGDVP</t>
  </si>
  <si>
    <t>SELBY WAR MEMORIAL HOSPITAL</t>
  </si>
  <si>
    <t>RGDVQ</t>
  </si>
  <si>
    <t>YORK DISTRICT HOSPITAL</t>
  </si>
  <si>
    <t>RGDVV</t>
  </si>
  <si>
    <t>RUTSON HOSPITAL</t>
  </si>
  <si>
    <t>RGDVW</t>
  </si>
  <si>
    <t>WHITBY HOSPITAL</t>
  </si>
  <si>
    <t>RGDVX</t>
  </si>
  <si>
    <t>CATTERICK GARRISON</t>
  </si>
  <si>
    <t>RH508</t>
  </si>
  <si>
    <t>MAGNOLIA</t>
  </si>
  <si>
    <t>RH526</t>
  </si>
  <si>
    <t>THE TOWER BISHOPS LYDEARD</t>
  </si>
  <si>
    <t>RH536</t>
  </si>
  <si>
    <t>RYDON</t>
  </si>
  <si>
    <t>RH551</t>
  </si>
  <si>
    <t>THE TOWER WIVELISCOMBE</t>
  </si>
  <si>
    <t>RH563</t>
  </si>
  <si>
    <t>PYRLAND</t>
  </si>
  <si>
    <t>RH572</t>
  </si>
  <si>
    <t>ROWAN</t>
  </si>
  <si>
    <t>RH576</t>
  </si>
  <si>
    <t>HOLFORD</t>
  </si>
  <si>
    <t>RH581</t>
  </si>
  <si>
    <t>THE BRIDGE</t>
  </si>
  <si>
    <t>RH589</t>
  </si>
  <si>
    <t>RIDLEY DAY HOSPITAL</t>
  </si>
  <si>
    <t>RH590</t>
  </si>
  <si>
    <t>BLACK SWAN</t>
  </si>
  <si>
    <t>RH591</t>
  </si>
  <si>
    <t>WYVERN LINK</t>
  </si>
  <si>
    <t>RH595</t>
  </si>
  <si>
    <t>CEDAR LODGE</t>
  </si>
  <si>
    <t>RH596</t>
  </si>
  <si>
    <t>CHEDDON LODGE</t>
  </si>
  <si>
    <t>RH5A4</t>
  </si>
  <si>
    <t>INTERSTEP CYBERCAFE</t>
  </si>
  <si>
    <t>RH5C4</t>
  </si>
  <si>
    <t>WILLOWBANK DAY HOSPITAL</t>
  </si>
  <si>
    <t>RH5C7</t>
  </si>
  <si>
    <t>BURTONS ORCHARD</t>
  </si>
  <si>
    <t>RH5D2</t>
  </si>
  <si>
    <t>TAUNTON ADULT</t>
  </si>
  <si>
    <t>RH5D3</t>
  </si>
  <si>
    <t>OLDER PERSONS (CRANLEIGH)</t>
  </si>
  <si>
    <t>RH5E6</t>
  </si>
  <si>
    <t>BARNFIELD UNIT (MINEHEAD DAY HOSPITAL)</t>
  </si>
  <si>
    <t>RH5F1</t>
  </si>
  <si>
    <t>WELLINGTON &amp; DISTRICT COTTAGE HOSPITAL</t>
  </si>
  <si>
    <t>RH5F2</t>
  </si>
  <si>
    <t>CHARD HOSPITAL</t>
  </si>
  <si>
    <t>RH5F3</t>
  </si>
  <si>
    <t>BRIDGWATER HOSPITAL</t>
  </si>
  <si>
    <t>RH5F4</t>
  </si>
  <si>
    <t>BURNHAM ON SEA WAR MEMORIAL HOSPITAL</t>
  </si>
  <si>
    <t>RH5F5</t>
  </si>
  <si>
    <t>MINEHEAD COMMUNITY HOSPITAL</t>
  </si>
  <si>
    <t>RH5F6</t>
  </si>
  <si>
    <t>WILLITON HOSPITAL</t>
  </si>
  <si>
    <t>RH5F7</t>
  </si>
  <si>
    <t>SHEPTON MALLET COMMUNITY HOSPITAL</t>
  </si>
  <si>
    <t>RH5F8</t>
  </si>
  <si>
    <t>WEST MENDIP COMMUNITY HOSPITAL</t>
  </si>
  <si>
    <t>RH5F9</t>
  </si>
  <si>
    <t>CREWKERNE HOSPITAL</t>
  </si>
  <si>
    <t>RH5G1</t>
  </si>
  <si>
    <t>SOUTH PETHERTON HOSPITAL</t>
  </si>
  <si>
    <t>RH5G2</t>
  </si>
  <si>
    <t>WINCANTON COMMUNITY HOSPITAL</t>
  </si>
  <si>
    <t>RH5G3</t>
  </si>
  <si>
    <t>DENE BARTON COMMUNITY UNIT</t>
  </si>
  <si>
    <t>RH5G5</t>
  </si>
  <si>
    <t>FROME COMMUNITY HOSPITAL</t>
  </si>
  <si>
    <t>RH5H2</t>
  </si>
  <si>
    <t>THE LODGE (EVERGREEN)</t>
  </si>
  <si>
    <t>RH5H3</t>
  </si>
  <si>
    <t>GLASTONBURY PCDS</t>
  </si>
  <si>
    <t>RH5H5</t>
  </si>
  <si>
    <t>ST ANDREWS</t>
  </si>
  <si>
    <t>RH5K6</t>
  </si>
  <si>
    <t>BRIDGWATER COMMUNITY HOSPITAL</t>
  </si>
  <si>
    <t>RH5K7</t>
  </si>
  <si>
    <t>RHA04</t>
  </si>
  <si>
    <t>RAMPTON HOSPITAL</t>
  </si>
  <si>
    <t>RHA20</t>
  </si>
  <si>
    <t>COUNTY HEALTH PARTNERSHIPS</t>
  </si>
  <si>
    <t>RHA7Q</t>
  </si>
  <si>
    <t>HARWORTH &amp; BIRCOTES</t>
  </si>
  <si>
    <t>RHA7Y</t>
  </si>
  <si>
    <t>RETFORD CENTRAL</t>
  </si>
  <si>
    <t>RHA9L</t>
  </si>
  <si>
    <t>SHERWOOD WEST (RAINWORTH)</t>
  </si>
  <si>
    <t>RHAA1</t>
  </si>
  <si>
    <t>NOOK &amp; CRANNY</t>
  </si>
  <si>
    <t>RHAAA</t>
  </si>
  <si>
    <t>BASSETLAW HOSPITAL</t>
  </si>
  <si>
    <t>RHAAC</t>
  </si>
  <si>
    <t>RETFORD HOSPITAL</t>
  </si>
  <si>
    <t>RHAAQ</t>
  </si>
  <si>
    <t>COMMUNITY IN-REACH</t>
  </si>
  <si>
    <t>RHAAR</t>
  </si>
  <si>
    <t>ARNOLD LODGE REGIONAL SECURE UNIT</t>
  </si>
  <si>
    <t>RHAAT</t>
  </si>
  <si>
    <t>CHILD &amp; FAMILY THERAPY UNIT (NEWARK &amp; SHERWOOD)</t>
  </si>
  <si>
    <t>RHABL</t>
  </si>
  <si>
    <t>MANSFIELD COMMUNITY HOSPITAL</t>
  </si>
  <si>
    <t>RHABW</t>
  </si>
  <si>
    <t>MILLBROOK MENTAL HEALTH UNIT</t>
  </si>
  <si>
    <t>RHABZ</t>
  </si>
  <si>
    <t>HEATHERDENE</t>
  </si>
  <si>
    <t>RHAC7</t>
  </si>
  <si>
    <t>BRIDEWELL CUSTODY SUITE</t>
  </si>
  <si>
    <t>RHACL</t>
  </si>
  <si>
    <t>GEDLING COMM LRNG DISAB SERV</t>
  </si>
  <si>
    <t>RHACR</t>
  </si>
  <si>
    <t>THE JOINT</t>
  </si>
  <si>
    <t>RHACX</t>
  </si>
  <si>
    <t>ASHFIELD/MANSFIELD CLDT</t>
  </si>
  <si>
    <t>RHAD0</t>
  </si>
  <si>
    <t>THE FOREST</t>
  </si>
  <si>
    <t>RHAD2</t>
  </si>
  <si>
    <t>BARNBY GATE</t>
  </si>
  <si>
    <t>RHAD4</t>
  </si>
  <si>
    <t>NORTH GATE</t>
  </si>
  <si>
    <t>RHADD</t>
  </si>
  <si>
    <t>MINERS WELFARE ANNEXE</t>
  </si>
  <si>
    <t>RHADE</t>
  </si>
  <si>
    <t>WAX CAFE</t>
  </si>
  <si>
    <t>RHADH</t>
  </si>
  <si>
    <t>OPEN DOOR</t>
  </si>
  <si>
    <t>RHADM</t>
  </si>
  <si>
    <t>RED ART CAFE</t>
  </si>
  <si>
    <t>RHAE2</t>
  </si>
  <si>
    <t>THE MALTINGS</t>
  </si>
  <si>
    <t>RHAE4</t>
  </si>
  <si>
    <t>APAS</t>
  </si>
  <si>
    <t>RHAE8</t>
  </si>
  <si>
    <t>PLATFORM ONE</t>
  </si>
  <si>
    <t>RHAEJ</t>
  </si>
  <si>
    <t>MEDENBANKS</t>
  </si>
  <si>
    <t>RHAER</t>
  </si>
  <si>
    <t>DERWENT UNIT</t>
  </si>
  <si>
    <t>RHAFJ</t>
  </si>
  <si>
    <t>ASHFIELD COMMUNITY HOSPITAL</t>
  </si>
  <si>
    <t>RHAFL</t>
  </si>
  <si>
    <t>CEDARS REHABILITATION UNIT</t>
  </si>
  <si>
    <t>RHAFP</t>
  </si>
  <si>
    <t>ASHFIELD HEALTH VILLAGE</t>
  </si>
  <si>
    <t>RHAFQ</t>
  </si>
  <si>
    <t>HEATHCOAT BUILDINGS</t>
  </si>
  <si>
    <t>RHAFR</t>
  </si>
  <si>
    <t>THE OLD HALL</t>
  </si>
  <si>
    <t>RHAG0</t>
  </si>
  <si>
    <t>HEALTH POINT</t>
  </si>
  <si>
    <t>RHAG1</t>
  </si>
  <si>
    <t>FOUR SEASONS - ARNOLD</t>
  </si>
  <si>
    <t>RHAG8</t>
  </si>
  <si>
    <t>POW!</t>
  </si>
  <si>
    <t>RHAGA</t>
  </si>
  <si>
    <t>ST. MICHAELS VIEW RH</t>
  </si>
  <si>
    <t>RHAGH</t>
  </si>
  <si>
    <t>THE STABLES</t>
  </si>
  <si>
    <t>RHAGL</t>
  </si>
  <si>
    <t>MIND</t>
  </si>
  <si>
    <t>RHAGT</t>
  </si>
  <si>
    <t>STAUNTON LODGE</t>
  </si>
  <si>
    <t>RHAGW</t>
  </si>
  <si>
    <t>THE NEWLANDS</t>
  </si>
  <si>
    <t>RHAGX</t>
  </si>
  <si>
    <t>KINGS MILL HOSPITAL</t>
  </si>
  <si>
    <t>RHAHP</t>
  </si>
  <si>
    <t>NEWARK HOSPITAL</t>
  </si>
  <si>
    <t>RHAJ1</t>
  </si>
  <si>
    <t>BURDEN CRESCENT</t>
  </si>
  <si>
    <t>RHAJ9</t>
  </si>
  <si>
    <t>REES ROW</t>
  </si>
  <si>
    <t>RHAJD</t>
  </si>
  <si>
    <t>THE PASTURES</t>
  </si>
  <si>
    <t>RHALB</t>
  </si>
  <si>
    <t>NOTTINGHAM CITY HOSPITAL</t>
  </si>
  <si>
    <t>RHALC</t>
  </si>
  <si>
    <t>ST. FRANCIS UNIT</t>
  </si>
  <si>
    <t>RHALT</t>
  </si>
  <si>
    <t>BULWELL RIVERSIDE</t>
  </si>
  <si>
    <t>RHAMD</t>
  </si>
  <si>
    <t>CENTRAL NOTTINGHAMSHIRE MIND</t>
  </si>
  <si>
    <t>RHAN6</t>
  </si>
  <si>
    <t>THORNEYWOOD MOUNT</t>
  </si>
  <si>
    <t>RHANJ</t>
  </si>
  <si>
    <t>MEADOWBANK DAY HOSPITAL</t>
  </si>
  <si>
    <t>RHANM</t>
  </si>
  <si>
    <t>HIGHBURY HOSPITAL</t>
  </si>
  <si>
    <t>RHANN</t>
  </si>
  <si>
    <t>LINGS BAR HOSPITAL</t>
  </si>
  <si>
    <t>RHANP</t>
  </si>
  <si>
    <t>THORNEYWOOD MOUNT SITE 2</t>
  </si>
  <si>
    <t>RHAPB</t>
  </si>
  <si>
    <t>THORNEYWOOD UNIT</t>
  </si>
  <si>
    <t>RHAPL</t>
  </si>
  <si>
    <t>COAL AUTHORITY BUILDING</t>
  </si>
  <si>
    <t>RHAPQ</t>
  </si>
  <si>
    <t>UNIT 2</t>
  </si>
  <si>
    <t>RHARA</t>
  </si>
  <si>
    <t>UNIVERSITY HOSPITAL</t>
  </si>
  <si>
    <t>RHARJ</t>
  </si>
  <si>
    <t>THE LEYLANDS</t>
  </si>
  <si>
    <t>RHARX</t>
  </si>
  <si>
    <t>THE LODGES (WATHWOOD HOSPITAL)</t>
  </si>
  <si>
    <t>RHARY</t>
  </si>
  <si>
    <t>WATHWOOD HOSPITAL</t>
  </si>
  <si>
    <t>RHATX</t>
  </si>
  <si>
    <t>GREENWOOD AND SNEINTON FMC</t>
  </si>
  <si>
    <t>RHAVE</t>
  </si>
  <si>
    <t>OXFORD CORNER</t>
  </si>
  <si>
    <t>RHAW0</t>
  </si>
  <si>
    <t>NORTH NOTTS MHSOP W0-RX</t>
  </si>
  <si>
    <t>RHAW1</t>
  </si>
  <si>
    <t>NORTH NOTTS MHSOP W1-RX</t>
  </si>
  <si>
    <t>RHAW2</t>
  </si>
  <si>
    <t>NORTH NOTTS MHSOP W2-RX</t>
  </si>
  <si>
    <t>RHAW3</t>
  </si>
  <si>
    <t>NORTH NOTTS NEWARK W3-RX</t>
  </si>
  <si>
    <t>RHAW4</t>
  </si>
  <si>
    <t>NORTH NOTTS NEWARK W4-RX</t>
  </si>
  <si>
    <t>RHAW6</t>
  </si>
  <si>
    <t>BASSETLAW MHSOP (RHAW6) - RX</t>
  </si>
  <si>
    <t>RHAW7</t>
  </si>
  <si>
    <t>RECOVERY IN NOTTINGHAM-RX</t>
  </si>
  <si>
    <t>RHAW8</t>
  </si>
  <si>
    <t>NORTH NOTTS MILLBROOK W8-RX</t>
  </si>
  <si>
    <t>RHAW9</t>
  </si>
  <si>
    <t>NORTH NOTTS LD W9 - RX</t>
  </si>
  <si>
    <t>RHAXH</t>
  </si>
  <si>
    <t>NORTH NOTTS NEWARK-RX</t>
  </si>
  <si>
    <t>RHAXL</t>
  </si>
  <si>
    <t>NORTH NOTTS MILLBROOK XL-RX</t>
  </si>
  <si>
    <t>RHAXN</t>
  </si>
  <si>
    <t>NORTH NOTTS MHSOP XN-RX</t>
  </si>
  <si>
    <t>RHAXP</t>
  </si>
  <si>
    <t>NORTH NOTTS MHSOP XP-RX</t>
  </si>
  <si>
    <t>RHAXQ</t>
  </si>
  <si>
    <t>NORTH NOTTS MHSOP XQ-RX</t>
  </si>
  <si>
    <t>RHAXR</t>
  </si>
  <si>
    <t>NORTH NOTTS MILLBROOK XR-RX</t>
  </si>
  <si>
    <t>RHAXT</t>
  </si>
  <si>
    <t>NORTH NOTTS MILLBROOK XT-RX</t>
  </si>
  <si>
    <t>RHAXV</t>
  </si>
  <si>
    <t>NORTH NOTTS MILLBROOK XW-RX</t>
  </si>
  <si>
    <t>RHAXW</t>
  </si>
  <si>
    <t>RHAXX</t>
  </si>
  <si>
    <t>NORTH NOTTS MILLBROOK XX-RX</t>
  </si>
  <si>
    <t>RHAXY</t>
  </si>
  <si>
    <t>NORTH NOTTS MILLBROOK XY-RX</t>
  </si>
  <si>
    <t>RHAYA</t>
  </si>
  <si>
    <t>NORTH NOTTS FACE-IT-RX</t>
  </si>
  <si>
    <t>RHAYD</t>
  </si>
  <si>
    <t>CITY PROBATION SMT - RX</t>
  </si>
  <si>
    <t>RHAYG</t>
  </si>
  <si>
    <t>NORTH NOTTS D.A.-ASH - RX</t>
  </si>
  <si>
    <t>RHAYH</t>
  </si>
  <si>
    <t>NORTH NOTTS D.A.-MANS - RX</t>
  </si>
  <si>
    <t>RHAYJ</t>
  </si>
  <si>
    <t>NORTH NOTTS D.A.-N/S - RX</t>
  </si>
  <si>
    <t>RHAYK</t>
  </si>
  <si>
    <t>NORTH NOTTS FORENSIC - RX</t>
  </si>
  <si>
    <t>RHAYL</t>
  </si>
  <si>
    <t>BASSETLAW MHSOP-RX</t>
  </si>
  <si>
    <t>RHAYM</t>
  </si>
  <si>
    <t>103705082</t>
  </si>
  <si>
    <t>Staff_cols:Day_care_plan, Staff_row:Staff_row94</t>
  </si>
  <si>
    <t>103705083</t>
  </si>
  <si>
    <t>Staff_cols:Day_care_plan, Staff_row:Staff_row95</t>
  </si>
  <si>
    <t>103705084</t>
  </si>
  <si>
    <t>Staff_cols:Day_care_plan, Staff_row:Staff_row96</t>
  </si>
  <si>
    <t>103705085</t>
  </si>
  <si>
    <t>Staff_cols:Day_care_plan, Staff_row:Staff_row97</t>
  </si>
  <si>
    <t>103705086</t>
  </si>
  <si>
    <t>Staff_cols:Day_care_plan, Staff_row:Staff_row98</t>
  </si>
  <si>
    <t>103705087</t>
  </si>
  <si>
    <t>Staff_cols:Day_care_plan, Staff_row:Staff_row99</t>
  </si>
  <si>
    <t>103705088</t>
  </si>
  <si>
    <t>Staff_cols:Day_nurse_act, Staff_row:Staff_row1</t>
  </si>
  <si>
    <t>103705089</t>
  </si>
  <si>
    <t>Staff_cols:Day_nurse_act, Staff_row:Staff_row10</t>
  </si>
  <si>
    <t>103705090</t>
  </si>
  <si>
    <t>Staff_cols:Day_nurse_act, Staff_row:Staff_row100</t>
  </si>
  <si>
    <t>103705091</t>
  </si>
  <si>
    <t>Staff_cols:Day_nurse_act, Staff_row:Staff_row101</t>
  </si>
  <si>
    <t>103705092</t>
  </si>
  <si>
    <t>Staff_cols:Day_nurse_act, Staff_row:Staff_row102</t>
  </si>
  <si>
    <t>103705093</t>
  </si>
  <si>
    <t>Staff_cols:Day_nurse_act, Staff_row:Staff_row103</t>
  </si>
  <si>
    <t>103705094</t>
  </si>
  <si>
    <t>Staff_cols:Day_nurse_act, Staff_row:Staff_row104</t>
  </si>
  <si>
    <t>103705095</t>
  </si>
  <si>
    <t>Staff_cols:Day_nurse_act, Staff_row:Staff_row105</t>
  </si>
  <si>
    <t>103706034</t>
  </si>
  <si>
    <t>Staff_cols:Night_nurse_act, Staff_row:Staff_row50</t>
  </si>
  <si>
    <t>103706035</t>
  </si>
  <si>
    <t>Staff_cols:Night_nurse_act, Staff_row:Staff_row51</t>
  </si>
  <si>
    <t>103706036</t>
  </si>
  <si>
    <t>Staff_cols:Night_nurse_act, Staff_row:Staff_row52</t>
  </si>
  <si>
    <t>103706037</t>
  </si>
  <si>
    <t>Staff_cols:Night_nurse_act, Staff_row:Staff_row53</t>
  </si>
  <si>
    <t>103706038</t>
  </si>
  <si>
    <t>Staff_cols:Night_nurse_act, Staff_row:Staff_row54</t>
  </si>
  <si>
    <t>103706039</t>
  </si>
  <si>
    <t>Staff_cols:Night_nurse_act, Staff_row:Staff_row55</t>
  </si>
  <si>
    <t>103706040</t>
  </si>
  <si>
    <t>Staff_cols:Night_nurse_act, Staff_row:Staff_row56</t>
  </si>
  <si>
    <t>103706041</t>
  </si>
  <si>
    <t>Staff_cols:Night_nurse_act, Staff_row:Staff_row57</t>
  </si>
  <si>
    <t>103706042</t>
  </si>
  <si>
    <t>Staff_cols:Night_nurse_act, Staff_row:Staff_row58</t>
  </si>
  <si>
    <t>103705244</t>
  </si>
  <si>
    <t>Staff_cols:Day_nurse_act, Staff_row:Staff_row6</t>
  </si>
  <si>
    <t>103705245</t>
  </si>
  <si>
    <t>Staff_cols:Day_nurse_act, Staff_row:Staff_row60</t>
  </si>
  <si>
    <t>103705246</t>
  </si>
  <si>
    <t>Staff_cols:Day_nurse_act, Staff_row:Staff_row61</t>
  </si>
  <si>
    <t>103705247</t>
  </si>
  <si>
    <t>Staff_cols:Day_nurse_act, Staff_row:Staff_row62</t>
  </si>
  <si>
    <t>103705248</t>
  </si>
  <si>
    <t>Staff_cols:Day_nurse_act, Staff_row:Staff_row63</t>
  </si>
  <si>
    <t>103705249</t>
  </si>
  <si>
    <t>Staff_cols:Day_nurse_act, Staff_row:Staff_row64</t>
  </si>
  <si>
    <t>103705250</t>
  </si>
  <si>
    <t>Staff_cols:Day_nurse_act, Staff_row:Staff_row65</t>
  </si>
  <si>
    <t>103705251</t>
  </si>
  <si>
    <t>Staff_cols:Day_nurse_act, Staff_row:Staff_row66</t>
  </si>
  <si>
    <t>103705252</t>
  </si>
  <si>
    <t>Staff_cols:Day_nurse_act, Staff_row:Staff_row67</t>
  </si>
  <si>
    <t>103705253</t>
  </si>
  <si>
    <t>Staff_cols:Day_nurse_act, Staff_row:Staff_row68</t>
  </si>
  <si>
    <t>103705254</t>
  </si>
  <si>
    <t>Staff_cols:Day_nurse_act, Staff_row:Staff_row69</t>
  </si>
  <si>
    <t>103705255</t>
  </si>
  <si>
    <t>Staff_cols:Day_nurse_act, Staff_row:Staff_row7</t>
  </si>
  <si>
    <t>103705256</t>
  </si>
  <si>
    <t>Staff_cols:Day_nurse_act, Staff_row:Staff_row70</t>
  </si>
  <si>
    <t>103705257</t>
  </si>
  <si>
    <t>Staff_cols:Day_nurse_act, Staff_row:Staff_row71</t>
  </si>
  <si>
    <t>103705258</t>
  </si>
  <si>
    <t>Staff_cols:Day_nurse_act, Staff_row:Staff_row72</t>
  </si>
  <si>
    <t>103705259</t>
  </si>
  <si>
    <t>Staff_cols:Day_nurse_act, Staff_row:Staff_row73</t>
  </si>
  <si>
    <t>103705260</t>
  </si>
  <si>
    <t>Staff_cols:Day_nurse_act, Staff_row:Staff_row74</t>
  </si>
  <si>
    <t>103705261</t>
  </si>
  <si>
    <t>Staff_cols:Day_nurse_act, Staff_row:Staff_row75</t>
  </si>
  <si>
    <t>103705262</t>
  </si>
  <si>
    <t>Staff_cols:Day_nurse_act, Staff_row:Staff_row76</t>
  </si>
  <si>
    <t>103705263</t>
  </si>
  <si>
    <t>Staff_cols:Day_nurse_act, Staff_row:Staff_row77</t>
  </si>
  <si>
    <t>103705264</t>
  </si>
  <si>
    <t>Staff_cols:Day_nurse_act, Staff_row:Staff_row78</t>
  </si>
  <si>
    <t>103705668</t>
  </si>
  <si>
    <t>Staff_cols:Night_care_act, Staff_row:Staff_row81</t>
  </si>
  <si>
    <t>103705669</t>
  </si>
  <si>
    <t>Staff_cols:Night_care_act, Staff_row:Staff_row82</t>
  </si>
  <si>
    <t>103705670</t>
  </si>
  <si>
    <t>Staff_cols:Night_care_act, Staff_row:Staff_row83</t>
  </si>
  <si>
    <t>103705671</t>
  </si>
  <si>
    <t>Staff_cols:Night_care_act, Staff_row:Staff_row84</t>
  </si>
  <si>
    <t>103705672</t>
  </si>
  <si>
    <t>Staff_cols:Night_care_act, Staff_row:Staff_row85</t>
  </si>
  <si>
    <t>103705673</t>
  </si>
  <si>
    <t>Staff_cols:Night_care_act, Staff_row:Staff_row86</t>
  </si>
  <si>
    <t>103705674</t>
  </si>
  <si>
    <t>Staff_cols:Night_care_act, Staff_row:Staff_row87</t>
  </si>
  <si>
    <t>103705675</t>
  </si>
  <si>
    <t>Staff_cols:Night_care_act, Staff_row:Staff_row88</t>
  </si>
  <si>
    <t>103705676</t>
  </si>
  <si>
    <t>Staff_cols:Night_care_act, Staff_row:Staff_row89</t>
  </si>
  <si>
    <t>103705677</t>
  </si>
  <si>
    <t>Staff_cols:Night_care_act, Staff_row:Staff_row9</t>
  </si>
  <si>
    <t>103705678</t>
  </si>
  <si>
    <t>Staff_cols:Night_care_act, Staff_row:Staff_row90</t>
  </si>
  <si>
    <t>103705679</t>
  </si>
  <si>
    <t>Staff_cols:Night_care_act, Staff_row:Staff_row91</t>
  </si>
  <si>
    <t>103705680</t>
  </si>
  <si>
    <t>Staff_cols:Night_care_act, Staff_row:Staff_row92</t>
  </si>
  <si>
    <t>103705681</t>
  </si>
  <si>
    <t>Staff_cols:Night_care_act, Staff_row:Staff_row93</t>
  </si>
  <si>
    <t>103705682</t>
  </si>
  <si>
    <t>Staff_cols:Night_care_act, Staff_row:Staff_row94</t>
  </si>
  <si>
    <t>103705683</t>
  </si>
  <si>
    <t>Staff_cols:Night_care_act, Staff_row:Staff_row95</t>
  </si>
  <si>
    <t>103705684</t>
  </si>
  <si>
    <t>Staff_cols:Night_care_act, Staff_row:Staff_row96</t>
  </si>
  <si>
    <t>103705685</t>
  </si>
  <si>
    <t>Staff_cols:Night_care_act, Staff_row:Staff_row97</t>
  </si>
  <si>
    <t>103705686</t>
  </si>
  <si>
    <t>Staff_cols:Night_care_act, Staff_row:Staff_row98</t>
  </si>
  <si>
    <t>103705687</t>
  </si>
  <si>
    <t>Staff_cols:Night_care_act, Staff_row:Staff_row99</t>
  </si>
  <si>
    <t>103705688</t>
  </si>
  <si>
    <t>Staff_cols:Night_care_plan, Staff_row:Staff_row1</t>
  </si>
  <si>
    <t>103705841</t>
  </si>
  <si>
    <t>Staff_cols:Night_care_plan, Staff_row:Staff_row57</t>
  </si>
  <si>
    <t>103705842</t>
  </si>
  <si>
    <t>Staff_cols:Night_care_plan, Staff_row:Staff_row58</t>
  </si>
  <si>
    <t>103705843</t>
  </si>
  <si>
    <t>Staff_cols:Night_care_plan, Staff_row:Staff_row59</t>
  </si>
  <si>
    <t>103705844</t>
  </si>
  <si>
    <t>Staff_cols:Night_care_plan, Staff_row:Staff_row6</t>
  </si>
  <si>
    <t>103705845</t>
  </si>
  <si>
    <t>Staff_cols:Night_care_plan, Staff_row:Staff_row60</t>
  </si>
  <si>
    <t>103705846</t>
  </si>
  <si>
    <t>Staff_cols:Night_care_plan, Staff_row:Staff_row61</t>
  </si>
  <si>
    <t>103705847</t>
  </si>
  <si>
    <t>Staff_cols:Night_care_plan, Staff_row:Staff_row62</t>
  </si>
  <si>
    <t>103705848</t>
  </si>
  <si>
    <t>Staff_cols:Night_care_plan, Staff_row:Staff_row63</t>
  </si>
  <si>
    <t>103705849</t>
  </si>
  <si>
    <t>Staff_cols:Night_care_plan, Staff_row:Staff_row64</t>
  </si>
  <si>
    <t>103705850</t>
  </si>
  <si>
    <t>Staff_cols:Night_care_plan, Staff_row:Staff_row65</t>
  </si>
  <si>
    <t>103705851</t>
  </si>
  <si>
    <t>Staff_cols:Night_care_plan, Staff_row:Staff_row66</t>
  </si>
  <si>
    <t>103705852</t>
  </si>
  <si>
    <t>Staff_cols:Night_care_plan, Staff_row:Staff_row67</t>
  </si>
  <si>
    <t>103705853</t>
  </si>
  <si>
    <t>Staff_cols:Night_care_plan, Staff_row:Staff_row68</t>
  </si>
  <si>
    <t>103705854</t>
  </si>
  <si>
    <t>Staff_cols:Night_care_plan, Staff_row:Staff_row69</t>
  </si>
  <si>
    <t>103705855</t>
  </si>
  <si>
    <t>Staff_cols:Night_care_plan, Staff_row:Staff_row7</t>
  </si>
  <si>
    <t>103705856</t>
  </si>
  <si>
    <t>Staff_cols:Night_care_plan, Staff_row:Staff_row70</t>
  </si>
  <si>
    <t>103705857</t>
  </si>
  <si>
    <t>Staff_cols:Night_care_plan, Staff_row:Staff_row71</t>
  </si>
  <si>
    <t>103705858</t>
  </si>
  <si>
    <t>Staff_cols:Night_care_plan, Staff_row:Staff_row72</t>
  </si>
  <si>
    <t>103705859</t>
  </si>
  <si>
    <t>Staff_cols:Night_care_plan, Staff_row:Staff_row73</t>
  </si>
  <si>
    <t>103706043</t>
  </si>
  <si>
    <t>Staff_cols:Night_nurse_act, Staff_row:Staff_row59</t>
  </si>
  <si>
    <t>103706044</t>
  </si>
  <si>
    <t>Staff_cols:Night_nurse_act, Staff_row:Staff_row6</t>
  </si>
  <si>
    <t>103706045</t>
  </si>
  <si>
    <t>Staff_cols:Night_nurse_act, Staff_row:Staff_row60</t>
  </si>
  <si>
    <t>103706046</t>
  </si>
  <si>
    <t>Staff_cols:Night_nurse_act, Staff_row:Staff_row61</t>
  </si>
  <si>
    <t>103706047</t>
  </si>
  <si>
    <t>Staff_cols:Night_nurse_act, Staff_row:Staff_row62</t>
  </si>
  <si>
    <t>103706048</t>
  </si>
  <si>
    <t>Staff_cols:Night_nurse_act, Staff_row:Staff_row63</t>
  </si>
  <si>
    <t>103706049</t>
  </si>
  <si>
    <t>Staff_cols:Night_nurse_act, Staff_row:Staff_row64</t>
  </si>
  <si>
    <t>103706050</t>
  </si>
  <si>
    <t>Staff_cols:Night_nurse_act, Staff_row:Staff_row65</t>
  </si>
  <si>
    <t>103706051</t>
  </si>
  <si>
    <t>Staff_cols:Night_nurse_act, Staff_row:Staff_row66</t>
  </si>
  <si>
    <t>103706052</t>
  </si>
  <si>
    <t>Staff_cols:Night_nurse_act, Staff_row:Staff_row67</t>
  </si>
  <si>
    <t>103706053</t>
  </si>
  <si>
    <t>Staff_cols:Night_nurse_act, Staff_row:Staff_row68</t>
  </si>
  <si>
    <t>103706054</t>
  </si>
  <si>
    <t>Staff_cols:Night_nurse_act, Staff_row:Staff_row69</t>
  </si>
  <si>
    <t>103706055</t>
  </si>
  <si>
    <t>Staff_cols:Night_nurse_act, Staff_row:Staff_row7</t>
  </si>
  <si>
    <t>103706056</t>
  </si>
  <si>
    <t>Staff_cols:Night_nurse_act, Staff_row:Staff_row70</t>
  </si>
  <si>
    <t>103705265</t>
  </si>
  <si>
    <t>Staff_cols:Day_nurse_act, Staff_row:Staff_row79</t>
  </si>
  <si>
    <t>103705266</t>
  </si>
  <si>
    <t>Staff_cols:Day_nurse_act, Staff_row:Staff_row8</t>
  </si>
  <si>
    <t>103705267</t>
  </si>
  <si>
    <t>Staff_cols:Day_nurse_act, Staff_row:Staff_row80</t>
  </si>
  <si>
    <t>103705268</t>
  </si>
  <si>
    <t>Staff_cols:Day_nurse_act, Staff_row:Staff_row81</t>
  </si>
  <si>
    <t>103705269</t>
  </si>
  <si>
    <t>Staff_cols:Day_nurse_act, Staff_row:Staff_row82</t>
  </si>
  <si>
    <t>103705270</t>
  </si>
  <si>
    <t>Staff_cols:Day_nurse_act, Staff_row:Staff_row83</t>
  </si>
  <si>
    <t>103705271</t>
  </si>
  <si>
    <t>Staff_cols:Day_nurse_act, Staff_row:Staff_row84</t>
  </si>
  <si>
    <t>103705272</t>
  </si>
  <si>
    <t>Staff_cols:Day_nurse_act, Staff_row:Staff_row85</t>
  </si>
  <si>
    <t>103705273</t>
  </si>
  <si>
    <t>Staff_cols:Day_nurse_act, Staff_row:Staff_row86</t>
  </si>
  <si>
    <t>103705274</t>
  </si>
  <si>
    <t>JUSTIN PLAZA 3</t>
  </si>
  <si>
    <t>RQY67</t>
  </si>
  <si>
    <t>RICHMOND PSYCHOTHERAPIES</t>
  </si>
  <si>
    <t>RQY75</t>
  </si>
  <si>
    <t>WALLINGTON LCC</t>
  </si>
  <si>
    <t>RQYA1</t>
  </si>
  <si>
    <t>WANDSWORTH AORT</t>
  </si>
  <si>
    <t>RQYA3</t>
  </si>
  <si>
    <t>MERTON AND SUTTON AORT</t>
  </si>
  <si>
    <t>RQYCD</t>
  </si>
  <si>
    <t>CHILD AND ADOLESCENT</t>
  </si>
  <si>
    <t>RQYCK</t>
  </si>
  <si>
    <t>EATING DISORDERS</t>
  </si>
  <si>
    <t>RQYDA</t>
  </si>
  <si>
    <t>WANDSWORTH C.A.T</t>
  </si>
  <si>
    <t>RQYDC</t>
  </si>
  <si>
    <t>WANDSWORTH C.D.T</t>
  </si>
  <si>
    <t>RQYDD</t>
  </si>
  <si>
    <t>SUTTON C.D.T</t>
  </si>
  <si>
    <t>RQYDE</t>
  </si>
  <si>
    <t>ATC QUEEN MARY'S</t>
  </si>
  <si>
    <t>RQYDF</t>
  </si>
  <si>
    <t>KINGSTON C.A.D.T</t>
  </si>
  <si>
    <t>RQYDG</t>
  </si>
  <si>
    <t>RICHMOND C.A.D.T</t>
  </si>
  <si>
    <t>RQYDH</t>
  </si>
  <si>
    <t>MERTON C.D.T</t>
  </si>
  <si>
    <t>RQYEF</t>
  </si>
  <si>
    <t>OPS PUTNEY AND ROEHAMPTON</t>
  </si>
  <si>
    <t>RQYEG</t>
  </si>
  <si>
    <t>OPS SUTTON</t>
  </si>
  <si>
    <t>RQYF1</t>
  </si>
  <si>
    <t>R.F.S</t>
  </si>
  <si>
    <t>RQYL1</t>
  </si>
  <si>
    <t>WANDSWORTH MHT FOR PLD</t>
  </si>
  <si>
    <t>RQYLA</t>
  </si>
  <si>
    <t>MER &amp; SUT MHT FOR PLD</t>
  </si>
  <si>
    <t>RQYPA</t>
  </si>
  <si>
    <t>P.A.D.S</t>
  </si>
  <si>
    <t>RQYPC</t>
  </si>
  <si>
    <t>RQYPD</t>
  </si>
  <si>
    <t>SUTTON MHT FOR PLD</t>
  </si>
  <si>
    <t>RRE01</t>
  </si>
  <si>
    <t>STAFFORD GENERAL HOSPITAL</t>
  </si>
  <si>
    <t>RRE0E</t>
  </si>
  <si>
    <t>ST AUSTIN FRIARS, SHREWSBURY</t>
  </si>
  <si>
    <t>RRE0G</t>
  </si>
  <si>
    <t>RRE0M</t>
  </si>
  <si>
    <t>WEST BANK - WELLINGTON</t>
  </si>
  <si>
    <t>RRE0R</t>
  </si>
  <si>
    <t>THE ELMS SHREWSBURY</t>
  </si>
  <si>
    <t>RRE0T</t>
  </si>
  <si>
    <t>NORTH SHREWSBURY CHMT - HARTLEYS MONKMOOR</t>
  </si>
  <si>
    <t>RRE0Y</t>
  </si>
  <si>
    <t>TELFORD AOT (WREKIN RD)</t>
  </si>
  <si>
    <t>RRE11</t>
  </si>
  <si>
    <t>ST GEORGE'S HOSPITAL</t>
  </si>
  <si>
    <t>RRE14</t>
  </si>
  <si>
    <t>RRE3M</t>
  </si>
  <si>
    <t>RRE45</t>
  </si>
  <si>
    <t>STRETTON EDGE RESPITE UNIT</t>
  </si>
  <si>
    <t>RRE4C</t>
  </si>
  <si>
    <t>SHROPSHIRE EI</t>
  </si>
  <si>
    <t>RRE4J</t>
  </si>
  <si>
    <t>STAFFORD CRHT</t>
  </si>
  <si>
    <t>RRE56</t>
  </si>
  <si>
    <t>UNIT 4, BRITANNIA</t>
  </si>
  <si>
    <t>RRE5W</t>
  </si>
  <si>
    <t>INCLUSION CAMBRIDGE</t>
  </si>
  <si>
    <t>RRE5X</t>
  </si>
  <si>
    <t>SHROPSHIRE REHAB AND RECOVERY</t>
  </si>
  <si>
    <t>RRE7T</t>
  </si>
  <si>
    <t>INCLUSION / OASIS 1</t>
  </si>
  <si>
    <t>RRE7V</t>
  </si>
  <si>
    <t>INCLUSION / OASIS 2</t>
  </si>
  <si>
    <t>RRE8C</t>
  </si>
  <si>
    <t>CHILDRENS 7</t>
  </si>
  <si>
    <t>RRE95</t>
  </si>
  <si>
    <t>WHITTINGTON BARRACKS</t>
  </si>
  <si>
    <t>RREA3</t>
  </si>
  <si>
    <t>UNITS 5 AND 6 ASHFIELDS</t>
  </si>
  <si>
    <t>RREA4</t>
  </si>
  <si>
    <t>RREA7</t>
  </si>
  <si>
    <t>YOCKLETON GRANGE</t>
  </si>
  <si>
    <t>RREC3</t>
  </si>
  <si>
    <t>STATION ST</t>
  </si>
  <si>
    <t>RRED7</t>
  </si>
  <si>
    <t>SUSTAIN</t>
  </si>
  <si>
    <t>RRED9</t>
  </si>
  <si>
    <t>RREDG</t>
  </si>
  <si>
    <t>RREDR</t>
  </si>
  <si>
    <t>RREE4</t>
  </si>
  <si>
    <t>WHITCHURCH HOSPITAL</t>
  </si>
  <si>
    <t>RREEH</t>
  </si>
  <si>
    <t>MYTTON OAK COMMUNITY UNIT</t>
  </si>
  <si>
    <t>RREEV</t>
  </si>
  <si>
    <t>RREF1</t>
  </si>
  <si>
    <t>RREF2</t>
  </si>
  <si>
    <t>GLENVIEW, LUDLOW</t>
  </si>
  <si>
    <t>RREF3</t>
  </si>
  <si>
    <t>KEEPERS CRESCENT, DONNINGTON</t>
  </si>
  <si>
    <t>RREF5</t>
  </si>
  <si>
    <t>RREFD</t>
  </si>
  <si>
    <t>PLAS NEWYDD, BELLE VIEW</t>
  </si>
  <si>
    <t>RREFG</t>
  </si>
  <si>
    <t>RSH COPTHORNE</t>
  </si>
  <si>
    <t>RREFJ</t>
  </si>
  <si>
    <t>HIGH TREES RESIDENTIAL HOME</t>
  </si>
  <si>
    <t>RREFK</t>
  </si>
  <si>
    <t>VISION HOMES 1C</t>
  </si>
  <si>
    <t>RREFL</t>
  </si>
  <si>
    <t>VISION HOMES 1B</t>
  </si>
  <si>
    <t>RREG5</t>
  </si>
  <si>
    <t>ST AUSTINS</t>
  </si>
  <si>
    <t>RREGC</t>
  </si>
  <si>
    <t>THE HAWTHORNS</t>
  </si>
  <si>
    <t>RREGE</t>
  </si>
  <si>
    <t>TELFORD AOT</t>
  </si>
  <si>
    <t>RREGK</t>
  </si>
  <si>
    <t>TORC</t>
  </si>
  <si>
    <t>RREGN</t>
  </si>
  <si>
    <t>SFOP CMHN</t>
  </si>
  <si>
    <t>RREH1</t>
  </si>
  <si>
    <t>MEDICAL RECORDS</t>
  </si>
  <si>
    <t>RREM9</t>
  </si>
  <si>
    <t>CHILDRENS 2</t>
  </si>
  <si>
    <t>RREP0</t>
  </si>
  <si>
    <t>CHILD DEVELOPMENT 2</t>
  </si>
  <si>
    <t>RREP1</t>
  </si>
  <si>
    <t>CHILDRENS 4</t>
  </si>
  <si>
    <t>RREP2</t>
  </si>
  <si>
    <t>CHILDRENS 5</t>
  </si>
  <si>
    <t>RREP3</t>
  </si>
  <si>
    <t>CHILDRENS 6</t>
  </si>
  <si>
    <t>RREP5</t>
  </si>
  <si>
    <t>RREP6</t>
  </si>
  <si>
    <t>INCLUSION</t>
  </si>
  <si>
    <t>RREPG</t>
  </si>
  <si>
    <t>SAMUEL JOHNSON HOSPITAL</t>
  </si>
  <si>
    <t>RRER4</t>
  </si>
  <si>
    <t>CHILDRENS</t>
  </si>
  <si>
    <t>RRET3</t>
  </si>
  <si>
    <t>QUEST</t>
  </si>
  <si>
    <t>RRET4</t>
  </si>
  <si>
    <t>RRET7</t>
  </si>
  <si>
    <t>INCLUSION 1</t>
  </si>
  <si>
    <t>RRET8</t>
  </si>
  <si>
    <t>INCLUSION 2</t>
  </si>
  <si>
    <t>RREV3</t>
  </si>
  <si>
    <t>OLDER PEOPLE 10</t>
  </si>
  <si>
    <t>RREV4</t>
  </si>
  <si>
    <t>KINVER UNIT</t>
  </si>
  <si>
    <t>RREV5</t>
  </si>
  <si>
    <t>ST GEORGES HOSPITAL 2</t>
  </si>
  <si>
    <t>RREV6</t>
  </si>
  <si>
    <t>ST GEORGES HOSPITAL 3</t>
  </si>
  <si>
    <t>RREV7</t>
  </si>
  <si>
    <t>ST GEORGES 4</t>
  </si>
  <si>
    <t>RRP01</t>
  </si>
  <si>
    <t>BARNET MENTAL HEALTH</t>
  </si>
  <si>
    <t>RRP02</t>
  </si>
  <si>
    <t>ENFIELD MENTAL HEALTH</t>
  </si>
  <si>
    <t>RRP03</t>
  </si>
  <si>
    <t>HARINGEY MENTAL HEALTH</t>
  </si>
  <si>
    <t>RRP05</t>
  </si>
  <si>
    <t>AHEADS</t>
  </si>
  <si>
    <t>RRP14</t>
  </si>
  <si>
    <t>CANNING CRESCENT</t>
  </si>
  <si>
    <t>RRP16</t>
  </si>
  <si>
    <t>CHASE FARM HOSPITAL</t>
  </si>
  <si>
    <t>RRP17</t>
  </si>
  <si>
    <t>COLINDALE HOSPITAL</t>
  </si>
  <si>
    <t>RRP22</t>
  </si>
  <si>
    <t>ECDAS</t>
  </si>
  <si>
    <t>RRP23</t>
  </si>
  <si>
    <t>EDGWARE COMMUNITY HOSPITAL</t>
  </si>
  <si>
    <t>RRP27</t>
  </si>
  <si>
    <t>FINCHLEY MEMORIAL HOSPITAL</t>
  </si>
  <si>
    <t>RRP32</t>
  </si>
  <si>
    <t>ISLINGTON CANONBURY COMMUNITY MENTAL HEALTH</t>
  </si>
  <si>
    <t>RRP34</t>
  </si>
  <si>
    <t>MIDAS</t>
  </si>
  <si>
    <t>RRP42</t>
  </si>
  <si>
    <t>ROYAL NATIONAL ORTHOPAEDIC HOSPITAL</t>
  </si>
  <si>
    <t>RRP46</t>
  </si>
  <si>
    <t>RRP47</t>
  </si>
  <si>
    <t>RRP52</t>
  </si>
  <si>
    <t>TULIP (AOT)</t>
  </si>
  <si>
    <t>RRP61</t>
  </si>
  <si>
    <t>SAFE</t>
  </si>
  <si>
    <t>RRP64</t>
  </si>
  <si>
    <t>EDMONTON COMMUNITY REHABILITATION UNIT</t>
  </si>
  <si>
    <t>RRP68</t>
  </si>
  <si>
    <t>FTAC</t>
  </si>
  <si>
    <t>RRP78</t>
  </si>
  <si>
    <t>HAWTHORN UNIT</t>
  </si>
  <si>
    <t>RRPF5</t>
  </si>
  <si>
    <t>EIS HARINGEY</t>
  </si>
  <si>
    <t>RT206</t>
  </si>
  <si>
    <t>WOODS HOSPITAL</t>
  </si>
  <si>
    <t>RT208</t>
  </si>
  <si>
    <t>THE MEADOWS (OLD AGE PSYCHIATRY UNIT)</t>
  </si>
  <si>
    <t>RT211</t>
  </si>
  <si>
    <t>ASTLEY ST VILLA</t>
  </si>
  <si>
    <t>RT213</t>
  </si>
  <si>
    <t>HANSON CORNER</t>
  </si>
  <si>
    <t>RT242</t>
  </si>
  <si>
    <t>SECURE RESIDENTIAL - RHODES PLACE</t>
  </si>
  <si>
    <t>RT243</t>
  </si>
  <si>
    <t>INPATIENT UNIT (ADULT) - STANSFIELD PLACE</t>
  </si>
  <si>
    <t>RT248</t>
  </si>
  <si>
    <t>IRWELL UNIT - FAIRFIELD GENERAL HOSPITAL</t>
  </si>
  <si>
    <t>RT251</t>
  </si>
  <si>
    <t>Moorfields At Ealing Hospital - RP610</t>
  </si>
  <si>
    <t>RP609</t>
  </si>
  <si>
    <t>Moorfields At Homerton Hospital - RP609</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</si>
  <si>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</si>
  <si>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</si>
  <si>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</si>
  <si>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</si>
  <si>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</si>
  <si>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</si>
  <si>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</si>
  <si>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</si>
  <si>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</si>
  <si>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</si>
  <si>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</si>
  <si>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</si>
  <si>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RP611</t>
  </si>
  <si>
    <t>Moorfields At Upney Lane - RP611</t>
  </si>
  <si>
    <t>RP602</t>
  </si>
  <si>
    <t>Moorfields At Watford General Hospital - RP602</t>
  </si>
  <si>
    <t>RP601</t>
  </si>
  <si>
    <t>Moorfields Eye Hospital (City Road) - RP601</t>
  </si>
  <si>
    <t>RP615</t>
  </si>
  <si>
    <t>Upper Wimpole Street - RP615</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</si>
  <si>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</si>
  <si>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</si>
  <si>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</si>
  <si>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</si>
  <si>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</si>
  <si>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</si>
  <si>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</si>
  <si>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</si>
  <si>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</si>
  <si>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</si>
  <si>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</si>
  <si>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</si>
  <si>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</si>
  <si>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</si>
  <si>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</si>
  <si>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</si>
  <si>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</si>
  <si>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</si>
  <si>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</si>
  <si>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</si>
  <si>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</si>
  <si>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</si>
  <si>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</si>
  <si>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</si>
  <si>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</si>
  <si>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</si>
  <si>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</si>
  <si>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</si>
  <si>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</si>
  <si>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</si>
  <si>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</si>
  <si>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</si>
  <si>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</si>
  <si>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</si>
  <si>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</si>
  <si>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</si>
  <si>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</si>
  <si>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</si>
  <si>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RPY01</t>
  </si>
  <si>
    <t>The Royal Marsden Hospital (London) - RPY01</t>
  </si>
  <si>
    <t>RPY02</t>
  </si>
  <si>
    <t>The Royal Marsden Hospital (Surrey) - RPY02</t>
  </si>
  <si>
    <t>Birmingham Children's Hospital - RQ301</t>
  </si>
  <si>
    <t>RQ601</t>
  </si>
  <si>
    <t>Broadgreen Hospital - RQ601</t>
  </si>
  <si>
    <t>RQ614</t>
  </si>
  <si>
    <t>Royal Liverpool University Dental Hospital - RQ614</t>
  </si>
  <si>
    <t>RQ607</t>
  </si>
  <si>
    <t>Sir Alfred Jones Memorial Hospital (Acute) - RQ607</t>
  </si>
  <si>
    <t>RQ617</t>
  </si>
  <si>
    <t>The Royal Liverpool University Hospital - RQ617</t>
  </si>
  <si>
    <t>RQ620</t>
  </si>
  <si>
    <t>Warrington Hospital - RQ620</t>
  </si>
  <si>
    <t>RQ8L0</t>
  </si>
  <si>
    <t>Broomfield Hospital - RQ8L0</t>
  </si>
  <si>
    <t>RQ8LL</t>
  </si>
  <si>
    <t>Chelmsford and Essex Hospital - RQ8LL</t>
  </si>
  <si>
    <t>RQ8ML</t>
  </si>
  <si>
    <t>Queen's Hospital - RQ8ML</t>
  </si>
  <si>
    <t>RQ8LH</t>
  </si>
  <si>
    <t>St John's Hospital - RQ8LH</t>
  </si>
  <si>
    <t>RQ8LF</t>
  </si>
  <si>
    <t>St Michael's Hospital - RQ8LF</t>
  </si>
  <si>
    <t>RQ8LJ</t>
  </si>
  <si>
    <t>St Peter's Hospital - RQ8LJ</t>
  </si>
  <si>
    <t>RQ8LK</t>
  </si>
  <si>
    <t>William Julien Courtauld Hospital - RQ8LK</t>
  </si>
  <si>
    <t>RQM01</t>
  </si>
  <si>
    <t>Chelsea and Westminster Hospital - RQM01</t>
  </si>
  <si>
    <t>RQQ31</t>
  </si>
  <si>
    <t>Hinchingbrooke Hospital - RQQ31</t>
  </si>
  <si>
    <t>RQQTC</t>
  </si>
  <si>
    <t>The Huntingdon NHS Treatment Centre - RQQTC</t>
  </si>
  <si>
    <t>RQWG5</t>
  </si>
  <si>
    <t>Galen House - RQWG5</t>
  </si>
  <si>
    <t>RQWG2</t>
  </si>
  <si>
    <t>Herts and Essex Community Hospital - RQWG2</t>
  </si>
  <si>
    <t>RQWG6</t>
  </si>
  <si>
    <t>Hoddesdon Tower Clinic - RQWG6</t>
  </si>
  <si>
    <t>RQWG8</t>
  </si>
  <si>
    <t>Keats House Clinic - RQWG8</t>
  </si>
  <si>
    <t>RQWG0</t>
  </si>
  <si>
    <t>Princess Alexandra Hospital - RQWG0</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</si>
  <si>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</si>
  <si>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</si>
  <si>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</si>
  <si>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</si>
  <si>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</si>
  <si>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</si>
  <si>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</si>
  <si>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</si>
  <si>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</si>
  <si>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</si>
  <si>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RR103</t>
  </si>
  <si>
    <t>Ashfurlong Medical Centre - RR103</t>
  </si>
  <si>
    <t>RR105</t>
  </si>
  <si>
    <t>Good Hope Hospital - RR105</t>
  </si>
  <si>
    <t>RR106</t>
  </si>
  <si>
    <t>Good Hope Hospital Treatment Centre - RR106</t>
  </si>
  <si>
    <t>RR101</t>
  </si>
  <si>
    <t>Heartlands Hospital - RR101</t>
  </si>
  <si>
    <t>RR109</t>
  </si>
  <si>
    <t>Solihull Hospital - RR109</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</si>
  <si>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</si>
  <si>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</si>
  <si>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</si>
  <si>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</si>
  <si>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</si>
  <si>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</si>
  <si>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</si>
  <si>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</si>
  <si>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</si>
  <si>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</si>
  <si>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</si>
  <si>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</si>
  <si>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</si>
  <si>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</si>
  <si>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RR803</t>
  </si>
  <si>
    <t>Cookridge Hospital - RR803</t>
  </si>
  <si>
    <t>RR866</t>
  </si>
  <si>
    <t>Garforth Medical Centre - RR866</t>
  </si>
  <si>
    <t>RR815</t>
  </si>
  <si>
    <t>CITY EAST 3 (EPMA)</t>
  </si>
  <si>
    <t>RT5F2</t>
  </si>
  <si>
    <t>CITY WEST 1</t>
  </si>
  <si>
    <t>RT5F3</t>
  </si>
  <si>
    <t>CITY WEST 1 (EPMA)</t>
  </si>
  <si>
    <t>RT5F4</t>
  </si>
  <si>
    <t>CITY WEST 2</t>
  </si>
  <si>
    <t>RT5F5</t>
  </si>
  <si>
    <t>CITY WEST 2 (EPMA)</t>
  </si>
  <si>
    <t>RT5F6</t>
  </si>
  <si>
    <t>CITY WEST 3</t>
  </si>
  <si>
    <t>RT5F7</t>
  </si>
  <si>
    <t>CITY WEST 3 (EPMA)</t>
  </si>
  <si>
    <t>RT5F8</t>
  </si>
  <si>
    <t>EAST LEICESTERSHIRE 1</t>
  </si>
  <si>
    <t>RT5F9</t>
  </si>
  <si>
    <t>EAST LEICESTERSHIRE 1 (EPMA)</t>
  </si>
  <si>
    <t>RT5FC</t>
  </si>
  <si>
    <t>RATHLIN</t>
  </si>
  <si>
    <t>RT5FD</t>
  </si>
  <si>
    <t>ADOLESCENT PSYCHIATRIC UNIT</t>
  </si>
  <si>
    <t>RT5FK</t>
  </si>
  <si>
    <t>THE WILLOWS (LEICESTER)</t>
  </si>
  <si>
    <t>RT5FP</t>
  </si>
  <si>
    <t>RT5FT</t>
  </si>
  <si>
    <t>MEASHAM MEDICAL UNIT</t>
  </si>
  <si>
    <t>RT5G1</t>
  </si>
  <si>
    <t>EAST LEICESTERSHIRE 2</t>
  </si>
  <si>
    <t>RT5G2</t>
  </si>
  <si>
    <t>EAST LEICESTERSHIRE 2 (EPMA)</t>
  </si>
  <si>
    <t>RT5G3</t>
  </si>
  <si>
    <t>EAST LEICESTERSHIRE 3</t>
  </si>
  <si>
    <t>RT5G4</t>
  </si>
  <si>
    <t>EAST LEICESTERSHIRE 3 (EPMA)</t>
  </si>
  <si>
    <t>RT5G5</t>
  </si>
  <si>
    <t>FORENSIC 1</t>
  </si>
  <si>
    <t>RT5G6</t>
  </si>
  <si>
    <t>FORENSIC 1 (EPMA)</t>
  </si>
  <si>
    <t>RT5G7</t>
  </si>
  <si>
    <t>FORENSIC 2</t>
  </si>
  <si>
    <t>RT5G8</t>
  </si>
  <si>
    <t>FORENSIC 2 (EPMA)</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</si>
  <si>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</si>
  <si>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</si>
  <si>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</si>
  <si>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</si>
  <si>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</si>
  <si>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</si>
  <si>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</si>
  <si>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</si>
  <si>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</si>
  <si>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</si>
  <si>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</si>
  <si>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</si>
  <si>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</si>
  <si>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</si>
  <si>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</si>
  <si>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</si>
  <si>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</si>
  <si>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</si>
  <si>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</si>
  <si>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</si>
  <si>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</si>
  <si>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</si>
  <si>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</si>
  <si>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</si>
  <si>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</si>
  <si>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</si>
  <si>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</si>
  <si>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</si>
  <si>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RT5K1</t>
  </si>
  <si>
    <t>PSYCHO-ONCOLOGY 1</t>
  </si>
  <si>
    <t>RT5K2</t>
  </si>
  <si>
    <t>PSYCHO-ONCOLOGY 1 (EPMA)</t>
  </si>
  <si>
    <t>RT5K3</t>
  </si>
  <si>
    <t>PSYCHOTHERAPY 1</t>
  </si>
  <si>
    <t>RT5K4</t>
  </si>
  <si>
    <t>PSYCHOTHERAPY 1 (EPMA)</t>
  </si>
  <si>
    <t>RT5K5</t>
  </si>
  <si>
    <t>PSYCHOTHERAPY 2</t>
  </si>
  <si>
    <t>RT5K6</t>
  </si>
  <si>
    <t>PSYCHOTHERAPY 2 (EPMA)</t>
  </si>
  <si>
    <t>RT5K7</t>
  </si>
  <si>
    <t>SOUTH LEICESTERSHIRE 1</t>
  </si>
  <si>
    <t>RT5K8</t>
  </si>
  <si>
    <t>SOUTH LEICESTERSHIRE 1 (EPMA)</t>
  </si>
  <si>
    <t>RT5K9</t>
  </si>
  <si>
    <t>SOUTH LEICESTERSHIRE 2</t>
  </si>
  <si>
    <t>RT5KF</t>
  </si>
  <si>
    <t>THE BRADGATE MENTAL HEALTH UNIT</t>
  </si>
  <si>
    <t>RT5KK</t>
  </si>
  <si>
    <t>ROTHESAY</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</si>
  <si>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</si>
  <si>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</si>
  <si>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</si>
  <si>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</si>
  <si>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</si>
  <si>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</si>
  <si>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</si>
  <si>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</si>
  <si>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</si>
  <si>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</si>
  <si>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</si>
  <si>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</si>
  <si>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</si>
  <si>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</si>
  <si>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RT5L8</t>
  </si>
  <si>
    <t>TREATMENT AND RECOVERY 1</t>
  </si>
  <si>
    <t>RT5L9</t>
  </si>
  <si>
    <t>TREATMENT AND RECOVERY 1 (EPMA)</t>
  </si>
  <si>
    <t>RT5LB</t>
  </si>
  <si>
    <t>BRACKENDALE</t>
  </si>
  <si>
    <t>RT5LF</t>
  </si>
  <si>
    <t>CASTLERIGG</t>
  </si>
  <si>
    <t>RT5LR</t>
  </si>
  <si>
    <t>TARRY VIEW</t>
  </si>
  <si>
    <t>RT5LS</t>
  </si>
  <si>
    <t>THE FIRS</t>
  </si>
  <si>
    <t>RT5M1</t>
  </si>
  <si>
    <t>TREATMENT AND RECOVERY 2 (EPMA)</t>
  </si>
  <si>
    <t>RT5M2</t>
  </si>
  <si>
    <t>TREATMENT AND RECOVERY 2</t>
  </si>
  <si>
    <t>RT5MJ</t>
  </si>
  <si>
    <t>LEICESTER FRITH (THE CHAPEL)</t>
  </si>
  <si>
    <t>RT5MK</t>
  </si>
  <si>
    <t>LEICESTER FRITH (DOROTHY BATES SUB STATION)</t>
  </si>
  <si>
    <t>RT5MM</t>
  </si>
  <si>
    <t>LEICESTER FRITH (GARAGES)</t>
  </si>
  <si>
    <t>RT5MQ</t>
  </si>
  <si>
    <t>LEICESTER FRITH (MEADOW LAND)</t>
  </si>
  <si>
    <t>RT5MX</t>
  </si>
  <si>
    <t>TOWERS HOSPITAL (THE CABIN)</t>
  </si>
  <si>
    <t>RT5ND</t>
  </si>
  <si>
    <t>LEICESTER FRITH (THE RECREATION HALL)</t>
  </si>
  <si>
    <t>RT5NH</t>
  </si>
  <si>
    <t>THE AGNES UNIT</t>
  </si>
  <si>
    <t>RT5NJ</t>
  </si>
  <si>
    <t>CHARNWOOD MILL</t>
  </si>
  <si>
    <t>RT5NP</t>
  </si>
  <si>
    <t>SUITE P1</t>
  </si>
  <si>
    <t>RT5NT</t>
  </si>
  <si>
    <t>CITY EAST 4 (EPMA)</t>
  </si>
  <si>
    <t>RT5PA</t>
  </si>
  <si>
    <t>MELTON MOWBRAY HOSPITAL</t>
  </si>
  <si>
    <t>RT5PC</t>
  </si>
  <si>
    <t>RUTLAND HOSPITAL</t>
  </si>
  <si>
    <t>RT5PD</t>
  </si>
  <si>
    <t>LOUGHBOROUGH HOSPITAL</t>
  </si>
  <si>
    <t>RT5PE</t>
  </si>
  <si>
    <t>COALVILLE HOSPITAL</t>
  </si>
  <si>
    <t>RT5PF</t>
  </si>
  <si>
    <t>ASHBY HOSPITAL</t>
  </si>
  <si>
    <t>RT5PG</t>
  </si>
  <si>
    <t>MARKET HARBOROUGH HOSPITAL</t>
  </si>
  <si>
    <t>RT5PH</t>
  </si>
  <si>
    <t>FIELDING PALMER HOSPITAL</t>
  </si>
  <si>
    <t>RT5PK</t>
  </si>
  <si>
    <t>HINCKLEY AND DISTRICT HOSPITAL</t>
  </si>
  <si>
    <t>RT5Q8</t>
  </si>
  <si>
    <t>MHSOP 1</t>
  </si>
  <si>
    <t>RT5Q9</t>
  </si>
  <si>
    <t>MHSOP 1 (EPMA)</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</si>
  <si>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</si>
  <si>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</si>
  <si>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</si>
  <si>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</si>
  <si>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</si>
  <si>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</si>
  <si>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</si>
  <si>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</si>
  <si>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</si>
  <si>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</si>
  <si>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</si>
  <si>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</si>
  <si>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</si>
  <si>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</si>
  <si>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</si>
  <si>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</si>
  <si>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</si>
  <si>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</si>
  <si>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RT5T8</t>
  </si>
  <si>
    <t>MHSOP 10</t>
  </si>
  <si>
    <t>RT5T9</t>
  </si>
  <si>
    <t>MHSOP 10 (EPMA)</t>
  </si>
  <si>
    <t>RT5V5</t>
  </si>
  <si>
    <t>EATING DISORDERS 1 (EPMA)</t>
  </si>
  <si>
    <t>RT5V6</t>
  </si>
  <si>
    <t>EATING DISORDERS 2</t>
  </si>
  <si>
    <t>RT5V7</t>
  </si>
  <si>
    <t>EATING DISORDERS 2 (EPMA)</t>
  </si>
  <si>
    <t>RT5V8</t>
  </si>
  <si>
    <t>EATING DISORDERS 3</t>
  </si>
  <si>
    <t>RT5V9</t>
  </si>
  <si>
    <t>EATING DISORDERS 3 (EPMA)</t>
  </si>
  <si>
    <t>RT5W3</t>
  </si>
  <si>
    <t>LD 1</t>
  </si>
  <si>
    <t>RT5W4</t>
  </si>
  <si>
    <t>LD 1 (EPMA)</t>
  </si>
  <si>
    <t>RT5WA</t>
  </si>
  <si>
    <t>CITY WEST 4</t>
  </si>
  <si>
    <t>RT5WC</t>
  </si>
  <si>
    <t>CITY WEST 4 (EPMA)</t>
  </si>
  <si>
    <t>RT5WD</t>
  </si>
  <si>
    <t>FORENSIC 3</t>
  </si>
  <si>
    <t>RT5WE</t>
  </si>
  <si>
    <t>FORENSIC 3 (EPMA)</t>
  </si>
  <si>
    <t>RT5WK</t>
  </si>
  <si>
    <t>MHSOP 15</t>
  </si>
  <si>
    <t>RT5WL</t>
  </si>
  <si>
    <t>MHSOP 15 (EPMA)</t>
  </si>
  <si>
    <t>RT5WW</t>
  </si>
  <si>
    <t>CITY CENTRAL 4</t>
  </si>
  <si>
    <t>RT5WX</t>
  </si>
  <si>
    <t>Staff_cols:Night_nurse_act, Staff_row:Staff_row92</t>
  </si>
  <si>
    <t>103706081</t>
  </si>
  <si>
    <t>Staff_cols:Night_nurse_act, Staff_row:Staff_row93</t>
  </si>
  <si>
    <t>103706082</t>
  </si>
  <si>
    <t>Staff_cols:Night_nurse_act, Staff_row:Staff_row94</t>
  </si>
  <si>
    <t>103706083</t>
  </si>
  <si>
    <t>Staff_cols:Night_nurse_act, Staff_row:Staff_row95</t>
  </si>
  <si>
    <t>103706084</t>
  </si>
  <si>
    <t>Staff_cols:Night_nurse_act, Staff_row:Staff_row96</t>
  </si>
  <si>
    <t>103706085</t>
  </si>
  <si>
    <t>Staff_cols:Night_nurse_act, Staff_row:Staff_row97</t>
  </si>
  <si>
    <t>103706086</t>
  </si>
  <si>
    <t>Staff_cols:Night_nurse_act, Staff_row:Staff_row98</t>
  </si>
  <si>
    <t>103706087</t>
  </si>
  <si>
    <t>Staff_cols:Night_nurse_act, Staff_row:Staff_row99</t>
  </si>
  <si>
    <t>103706088</t>
  </si>
  <si>
    <t>Staff_cols:Night_nurse_plan, Staff_row:Staff_row1</t>
  </si>
  <si>
    <t>103706089</t>
  </si>
  <si>
    <t>Staff_cols:Night_nurse_plan, Staff_row:Staff_row10</t>
  </si>
  <si>
    <t>103706090</t>
  </si>
  <si>
    <t>Staff_cols:Night_nurse_plan, Staff_row:Staff_row100</t>
  </si>
  <si>
    <t>103706091</t>
  </si>
  <si>
    <t>Staff_cols:Night_nurse_plan, Staff_row:Staff_row101</t>
  </si>
  <si>
    <t>103706092</t>
  </si>
  <si>
    <t>Staff_cols:Night_nurse_plan, Staff_row:Staff_row102</t>
  </si>
  <si>
    <t>103706093</t>
  </si>
  <si>
    <t>Staff_cols:Night_nurse_plan, Staff_row:Staff_row103</t>
  </si>
  <si>
    <t>103706094</t>
  </si>
  <si>
    <t>Staff_cols:Night_nurse_plan, Staff_row:Staff_row104</t>
  </si>
  <si>
    <t>103706095</t>
  </si>
  <si>
    <t>Staff_cols:Night_nurse_plan, Staff_row:Staff_row105</t>
  </si>
  <si>
    <t>103706096</t>
  </si>
  <si>
    <t>Staff_cols:Night_nurse_plan, Staff_row:Staff_row106</t>
  </si>
  <si>
    <t>103706097</t>
  </si>
  <si>
    <t>Staff_cols:Night_nurse_plan, Staff_row:Staff_row107</t>
  </si>
  <si>
    <t>103706098</t>
  </si>
  <si>
    <t>Staff_cols:Night_nurse_plan, Staff_row:Staff_row108</t>
  </si>
  <si>
    <t>103706099</t>
  </si>
  <si>
    <t>Staff_cols:Night_nurse_plan, Staff_row:Staff_row109</t>
  </si>
  <si>
    <t>103706100</t>
  </si>
  <si>
    <t>Staff_cols:Night_nurse_plan, Staff_row:Staff_row11</t>
  </si>
  <si>
    <t>103705096</t>
  </si>
  <si>
    <t>Staff_cols:Day_nurse_act, Staff_row:Staff_row106</t>
  </si>
  <si>
    <t>103706241</t>
  </si>
  <si>
    <t>Staff_cols:Night_nurse_plan, Staff_row:Staff_row57</t>
  </si>
  <si>
    <t>103706242</t>
  </si>
  <si>
    <t>Staff_cols:Night_nurse_plan, Staff_row:Staff_row58</t>
  </si>
  <si>
    <t>103706243</t>
  </si>
  <si>
    <t>Staff_cols:Night_nurse_plan, Staff_row:Staff_row59</t>
  </si>
  <si>
    <t>103706244</t>
  </si>
  <si>
    <t>Staff_cols:Night_nurse_plan, Staff_row:Staff_row6</t>
  </si>
  <si>
    <t>103706245</t>
  </si>
  <si>
    <t>Staff_cols:Night_nurse_plan, Staff_row:Staff_row60</t>
  </si>
  <si>
    <t>103706246</t>
  </si>
  <si>
    <t>Staff_cols:Night_nurse_plan, Staff_row:Staff_row61</t>
  </si>
  <si>
    <t>103706247</t>
  </si>
  <si>
    <t>Staff_cols:Night_nurse_plan, Staff_row:Staff_row62</t>
  </si>
  <si>
    <t>103706248</t>
  </si>
  <si>
    <t>Staff_cols:Night_nurse_plan, Staff_row:Staff_row63</t>
  </si>
  <si>
    <t>103706249</t>
  </si>
  <si>
    <t>Staff_cols:Night_nurse_plan, Staff_row:Staff_row64</t>
  </si>
  <si>
    <t>103706250</t>
  </si>
  <si>
    <t>Staff_cols:Night_nurse_plan, Staff_row:Staff_row65</t>
  </si>
  <si>
    <t>103706251</t>
  </si>
  <si>
    <t>Staff_cols:Night_nurse_plan, Staff_row:Staff_row66</t>
  </si>
  <si>
    <t>103706252</t>
  </si>
  <si>
    <t>Staff_cols:Night_nurse_plan, Staff_row:Staff_row67</t>
  </si>
  <si>
    <t>103706253</t>
  </si>
  <si>
    <t>Staff_cols:Night_nurse_plan, Staff_row:Staff_row68</t>
  </si>
  <si>
    <t>103706254</t>
  </si>
  <si>
    <t>Staff_cols:Night_nurse_plan, Staff_row:Staff_row69</t>
  </si>
  <si>
    <t>103706255</t>
  </si>
  <si>
    <t>Staff_cols:Night_nurse_plan, Staff_row:Staff_row7</t>
  </si>
  <si>
    <t>103706256</t>
  </si>
  <si>
    <t>Staff_cols:Night_nurse_plan, Staff_row:Staff_row70</t>
  </si>
  <si>
    <t>103706257</t>
  </si>
  <si>
    <t>Staff_cols:Night_nurse_plan, Staff_row:Staff_row71</t>
  </si>
  <si>
    <t>103706258</t>
  </si>
  <si>
    <t>Staff_cols:Night_nurse_plan, Staff_row:Staff_row72</t>
  </si>
  <si>
    <t>103706259</t>
  </si>
  <si>
    <t>Staff_cols:Night_nurse_plan, Staff_row:Staff_row73</t>
  </si>
  <si>
    <t>103706260</t>
  </si>
  <si>
    <t>Staff_cols:Night_nurse_plan, Staff_row:Staff_row74</t>
  </si>
  <si>
    <t>103706261</t>
  </si>
  <si>
    <t>Staff_cols:Night_nurse_plan, Staff_row:Staff_row75</t>
  </si>
  <si>
    <t>103706262</t>
  </si>
  <si>
    <t>Staff_cols:Night_nurse_plan, Staff_row:Staff_row76</t>
  </si>
  <si>
    <t>103704728</t>
  </si>
  <si>
    <t>Staff_cols:Day_care_act, Staff_row:Staff_row135</t>
  </si>
  <si>
    <t>103704729</t>
  </si>
  <si>
    <t>Staff_cols:Day_care_act, Staff_row:Staff_row136</t>
  </si>
  <si>
    <t>103704730</t>
  </si>
  <si>
    <t>Staff_cols:Day_care_act, Staff_row:Staff_row137</t>
  </si>
  <si>
    <t>103704731</t>
  </si>
  <si>
    <t>Staff_cols:Day_care_act, Staff_row:Staff_row138</t>
  </si>
  <si>
    <t>103704732</t>
  </si>
  <si>
    <t>Staff_cols:Day_care_act, Staff_row:Staff_row139</t>
  </si>
  <si>
    <t>103704733</t>
  </si>
  <si>
    <t>Staff_cols:Day_care_act, Staff_row:Staff_row14</t>
  </si>
  <si>
    <t>103704734</t>
  </si>
  <si>
    <t>Staff_cols:Day_care_act, Staff_row:Staff_row140</t>
  </si>
  <si>
    <t>103704735</t>
  </si>
  <si>
    <t>Staff_cols:Day_care_act, Staff_row:Staff_row141</t>
  </si>
  <si>
    <t>103704736</t>
  </si>
  <si>
    <t>Staff_cols:Day_care_act, Staff_row:Staff_row142</t>
  </si>
  <si>
    <t>103704737</t>
  </si>
  <si>
    <t>Staff_cols:Day_care_act, Staff_row:Staff_row143</t>
  </si>
  <si>
    <t>103704738</t>
  </si>
  <si>
    <t>Staff_cols:Day_care_act, Staff_row:Staff_row144</t>
  </si>
  <si>
    <t>103704739</t>
  </si>
  <si>
    <t>Staff_cols:Day_care_act, Staff_row:Staff_row145</t>
  </si>
  <si>
    <t>103704740</t>
  </si>
  <si>
    <t>Staff_cols:Day_care_act, Staff_row:Staff_row146</t>
  </si>
  <si>
    <t>103704741</t>
  </si>
  <si>
    <t>Staff_cols:Day_care_act, Staff_row:Staff_row147</t>
  </si>
  <si>
    <t>103704742</t>
  </si>
  <si>
    <t>Staff_cols:Day_care_act, Staff_row:Staff_row148</t>
  </si>
  <si>
    <t>103704743</t>
  </si>
  <si>
    <t>Staff_cols:Day_care_act, Staff_row:Staff_row149</t>
  </si>
  <si>
    <t>103704744</t>
  </si>
  <si>
    <t>Staff_cols:Day_care_act, Staff_row:Staff_row15</t>
  </si>
  <si>
    <t>103704745</t>
  </si>
  <si>
    <t>Staff_cols:Day_care_act, Staff_row:Staff_row150</t>
  </si>
  <si>
    <t>103704746</t>
  </si>
  <si>
    <t>Staff_cols:Day_care_act, Staff_row:Staff_row151</t>
  </si>
  <si>
    <t>103704747</t>
  </si>
  <si>
    <t>Staff_cols:Day_care_act, Staff_row:Staff_row152</t>
  </si>
  <si>
    <t>103704748</t>
  </si>
  <si>
    <t>Staff_cols:Day_care_act, Staff_row:Staff_row153</t>
  </si>
  <si>
    <t>103704749</t>
  </si>
  <si>
    <t>Staff_cols:Day_care_act, Staff_row:Staff_row154</t>
  </si>
  <si>
    <t>103704750</t>
  </si>
  <si>
    <t>Staff_cols:Day_care_act, Staff_row:Staff_row155</t>
  </si>
  <si>
    <t>103704900</t>
  </si>
  <si>
    <t>Staff_cols:Day_care_plan, Staff_row:Staff_row11</t>
  </si>
  <si>
    <t>103704901</t>
  </si>
  <si>
    <t>Staff_cols:Day_care_plan, Staff_row:Staff_row110</t>
  </si>
  <si>
    <t>103704902</t>
  </si>
  <si>
    <t>Staff_cols:Day_care_plan, Staff_row:Staff_row111</t>
  </si>
  <si>
    <t>103704903</t>
  </si>
  <si>
    <t>Staff_cols:Day_care_plan, Staff_row:Staff_row112</t>
  </si>
  <si>
    <t>103704904</t>
  </si>
  <si>
    <t>Staff_cols:Day_care_plan, Staff_row:Staff_row113</t>
  </si>
  <si>
    <t>103704905</t>
  </si>
  <si>
    <t>Staff_cols:Day_care_plan, Staff_row:Staff_row114</t>
  </si>
  <si>
    <t>103704906</t>
  </si>
  <si>
    <t>Staff_cols:Day_care_plan, Staff_row:Staff_row115</t>
  </si>
  <si>
    <t>103704907</t>
  </si>
  <si>
    <t>Staff_cols:Day_care_plan, Staff_row:Staff_row116</t>
  </si>
  <si>
    <t>103704908</t>
  </si>
  <si>
    <t>Staff_cols:Day_care_plan, Staff_row:Staff_row117</t>
  </si>
  <si>
    <t>103704909</t>
  </si>
  <si>
    <t>Staff_cols:Day_care_plan, Staff_row:Staff_row118</t>
  </si>
  <si>
    <t>103704910</t>
  </si>
  <si>
    <t>Staff_cols:Day_care_plan, Staff_row:Staff_row119</t>
  </si>
  <si>
    <t>103704911</t>
  </si>
  <si>
    <t>Staff_cols:Day_care_plan, Staff_row:Staff_row12</t>
  </si>
  <si>
    <t>103704912</t>
  </si>
  <si>
    <t>Staff_cols:Day_care_plan, Staff_row:Staff_row120</t>
  </si>
  <si>
    <t>103704913</t>
  </si>
  <si>
    <t>Staff_cols:Day_care_plan, Staff_row:Staff_row121</t>
  </si>
  <si>
    <t>103704914</t>
  </si>
  <si>
    <t>Staff_cols:Day_care_plan, Staff_row:Staff_row122</t>
  </si>
  <si>
    <t>103704915</t>
  </si>
  <si>
    <t>Staff_cols:Day_care_plan, Staff_row:Staff_row123</t>
  </si>
  <si>
    <t>103704916</t>
  </si>
  <si>
    <t>Staff_cols:Day_care_plan, Staff_row:Staff_row124</t>
  </si>
  <si>
    <t>103704917</t>
  </si>
  <si>
    <t>Staff_cols:Day_care_plan, Staff_row:Staff_row125</t>
  </si>
  <si>
    <t>103704918</t>
  </si>
  <si>
    <t>Staff_cols:Day_care_plan, Staff_row:Staff_row126</t>
  </si>
  <si>
    <t>103704919</t>
  </si>
  <si>
    <t>Staff_cols:Day_care_plan, Staff_row:Staff_row127</t>
  </si>
  <si>
    <t>103704920</t>
  </si>
  <si>
    <t>Staff_cols:Day_care_plan, Staff_row:Staff_row128</t>
  </si>
  <si>
    <t>103704921</t>
  </si>
  <si>
    <t>Staff_cols:Day_care_plan, Staff_row:Staff_row129</t>
  </si>
  <si>
    <t>103704922</t>
  </si>
  <si>
    <t>Staff_cols:Day_care_plan, Staff_row:Staff_row13</t>
  </si>
  <si>
    <t>103704923</t>
  </si>
  <si>
    <t>Staff_cols:Day_care_plan, Staff_row:Staff_row130</t>
  </si>
  <si>
    <t>103704924</t>
  </si>
  <si>
    <t>Staff_cols:Day_care_plan, Staff_row:Staff_row131</t>
  </si>
  <si>
    <t>103704925</t>
  </si>
  <si>
    <t>Staff_cols:Day_care_plan, Staff_row:Staff_row132</t>
  </si>
  <si>
    <t>103704926</t>
  </si>
  <si>
    <t>Staff_cols:Day_care_plan, Staff_row:Staff_row133</t>
  </si>
  <si>
    <t>103704927</t>
  </si>
  <si>
    <t>Staff_cols:Day_care_plan, Staff_row:Staff_row134</t>
  </si>
  <si>
    <t>103705097</t>
  </si>
  <si>
    <t>Staff_cols:Day_nurse_act, Staff_row:Staff_row107</t>
  </si>
  <si>
    <t>103705098</t>
  </si>
  <si>
    <t>Staff_cols:Day_nurse_act, Staff_row:Staff_row108</t>
  </si>
  <si>
    <t>103705099</t>
  </si>
  <si>
    <t>Staff_cols:Day_nurse_act, Staff_row:Staff_row109</t>
  </si>
  <si>
    <t>103705100</t>
  </si>
  <si>
    <t>Staff_cols:Day_nurse_act, Staff_row:Staff_row11</t>
  </si>
  <si>
    <t>103705101</t>
  </si>
  <si>
    <t>Staff_cols:Day_nurse_act, Staff_row:Staff_row110</t>
  </si>
  <si>
    <t>103705102</t>
  </si>
  <si>
    <t>Staff_cols:Day_nurse_act, Staff_row:Staff_row111</t>
  </si>
  <si>
    <t>103705103</t>
  </si>
  <si>
    <t>Staff_cols:Day_nurse_act, Staff_row:Staff_row112</t>
  </si>
  <si>
    <t>103705104</t>
  </si>
  <si>
    <t>Staff_cols:Day_nurse_act, Staff_row:Staff_row113</t>
  </si>
  <si>
    <t>103705105</t>
  </si>
  <si>
    <t>Staff_cols:Day_nurse_act, Staff_row:Staff_row114</t>
  </si>
  <si>
    <t>103705106</t>
  </si>
  <si>
    <t>Staff_cols:Day_nurse_act, Staff_row:Staff_row115</t>
  </si>
  <si>
    <t>103705107</t>
  </si>
  <si>
    <t>Staff_cols:Day_nurse_act, Staff_row:Staff_row116</t>
  </si>
  <si>
    <t>103705108</t>
  </si>
  <si>
    <t>NORTH WILTS SDAS</t>
  </si>
  <si>
    <t>RVNY8</t>
  </si>
  <si>
    <t>WEST WILTS SDAS</t>
  </si>
  <si>
    <t>RW104</t>
  </si>
  <si>
    <t>LEONARD CHESHIRE</t>
  </si>
  <si>
    <t>RW105</t>
  </si>
  <si>
    <t>COPPER BEECHES (NEW MILTON)</t>
  </si>
  <si>
    <t>RW114</t>
  </si>
  <si>
    <t>ST WALERIC</t>
  </si>
  <si>
    <t>RW11F</t>
  </si>
  <si>
    <t>ODIHAM COTTAGE HOSPITAL</t>
  </si>
  <si>
    <t>RW11J</t>
  </si>
  <si>
    <t>RW11N</t>
  </si>
  <si>
    <t>EASTLEIGH FLEMING PARK</t>
  </si>
  <si>
    <t>RW11P</t>
  </si>
  <si>
    <t>SOUTHERN PARISHES PILANDS WOOD</t>
  </si>
  <si>
    <t>RW120</t>
  </si>
  <si>
    <t>SHAWFORD WARD</t>
  </si>
  <si>
    <t>RW122</t>
  </si>
  <si>
    <t>ANDOVER WAR MEMORIAL HOSPITAL</t>
  </si>
  <si>
    <t>RW128</t>
  </si>
  <si>
    <t>HIGHCROFT</t>
  </si>
  <si>
    <t>RW12E</t>
  </si>
  <si>
    <t>THE HUB</t>
  </si>
  <si>
    <t>RW12P</t>
  </si>
  <si>
    <t>KING GEORGE V</t>
  </si>
  <si>
    <t>RW12R</t>
  </si>
  <si>
    <t>FERNDOWN</t>
  </si>
  <si>
    <t>RW13E</t>
  </si>
  <si>
    <t>STATT</t>
  </si>
  <si>
    <t>RW13M</t>
  </si>
  <si>
    <t>WILLIAM KIMBER CRESCENT</t>
  </si>
  <si>
    <t>RW13P</t>
  </si>
  <si>
    <t>THORNEY LEYS</t>
  </si>
  <si>
    <t>RW13R</t>
  </si>
  <si>
    <t>STEPDOWN</t>
  </si>
  <si>
    <t>RW146</t>
  </si>
  <si>
    <t>TATCHBURY MOUNT</t>
  </si>
  <si>
    <t>RW14C</t>
  </si>
  <si>
    <t>RW14D</t>
  </si>
  <si>
    <t>COLLINGWOOD ASSESSMENT UNIT RAU</t>
  </si>
  <si>
    <t>RW14E</t>
  </si>
  <si>
    <t>SULTAN WARD</t>
  </si>
  <si>
    <t>RW14H</t>
  </si>
  <si>
    <t>PAEDIATRIC HASLEMERE</t>
  </si>
  <si>
    <t>RW14K</t>
  </si>
  <si>
    <t>RW14L</t>
  </si>
  <si>
    <t>CHILD &amp; FAMILY THERAPY</t>
  </si>
  <si>
    <t>RW14N</t>
  </si>
  <si>
    <t>ALDERSHOT PAEDIATRIC</t>
  </si>
  <si>
    <t>RW14P</t>
  </si>
  <si>
    <t>FLEET PAEDIATRIC</t>
  </si>
  <si>
    <t>RW14R</t>
  </si>
  <si>
    <t>FLEET RAPID ACCESS</t>
  </si>
  <si>
    <t>RW14Y</t>
  </si>
  <si>
    <t>FRIMLEY CC PAEDIATRIC</t>
  </si>
  <si>
    <t>RW154</t>
  </si>
  <si>
    <t>RW155</t>
  </si>
  <si>
    <t>RW156</t>
  </si>
  <si>
    <t>ROYAL HAMPSHIRE HOSPITAL</t>
  </si>
  <si>
    <t>RW158</t>
  </si>
  <si>
    <t>RW159</t>
  </si>
  <si>
    <t>RW15A</t>
  </si>
  <si>
    <t>ABERCORN CONT. CARE</t>
  </si>
  <si>
    <t>RW15C</t>
  </si>
  <si>
    <t>FARNHAM PAEDIATRIC OPD</t>
  </si>
  <si>
    <t>RW15D</t>
  </si>
  <si>
    <t>OLDER PERSONS' RAU</t>
  </si>
  <si>
    <t>RW15E</t>
  </si>
  <si>
    <t>RAPID ASSESSMENT UNIT</t>
  </si>
  <si>
    <t>RW15G</t>
  </si>
  <si>
    <t>MACILWAIN WARD</t>
  </si>
  <si>
    <t>RW15H</t>
  </si>
  <si>
    <t>ROWAN WARD</t>
  </si>
  <si>
    <t>RW15J</t>
  </si>
  <si>
    <t>LAUREL ASSESSMENT UNIT</t>
  </si>
  <si>
    <t>RW15M</t>
  </si>
  <si>
    <t>FORD WARD</t>
  </si>
  <si>
    <t>RW15N</t>
  </si>
  <si>
    <t>CONS COMM GERIATRICIAN</t>
  </si>
  <si>
    <t>RW164</t>
  </si>
  <si>
    <t>RW170</t>
  </si>
  <si>
    <t>RW171</t>
  </si>
  <si>
    <t>COPPER BEECHES (ANDOVER)</t>
  </si>
  <si>
    <t>RW178</t>
  </si>
  <si>
    <t>FORDINGBRIDGE</t>
  </si>
  <si>
    <t>RW182</t>
  </si>
  <si>
    <t>OLD VICARAGE</t>
  </si>
  <si>
    <t>RW184</t>
  </si>
  <si>
    <t>THE MEADOWS</t>
  </si>
  <si>
    <t>RW185</t>
  </si>
  <si>
    <t>THE RIVENDALE</t>
  </si>
  <si>
    <t>RW190</t>
  </si>
  <si>
    <t>WOODHAVEN</t>
  </si>
  <si>
    <t>RW194</t>
  </si>
  <si>
    <t>ALTON COMMUNITY HOSPITAL</t>
  </si>
  <si>
    <t>RW196</t>
  </si>
  <si>
    <t>CHASE HOSPITAL</t>
  </si>
  <si>
    <t>RW1A1</t>
  </si>
  <si>
    <t>BELBINS</t>
  </si>
  <si>
    <t>RW1A7</t>
  </si>
  <si>
    <t>HAVANT CRHT</t>
  </si>
  <si>
    <t>RW1A9</t>
  </si>
  <si>
    <t>REHAB FAREHAM &amp; GOSPORT</t>
  </si>
  <si>
    <t>RW1AC</t>
  </si>
  <si>
    <t>PARKLANDS HOSPITAL</t>
  </si>
  <si>
    <t>RW1AD</t>
  </si>
  <si>
    <t>PEACH COTTAGE</t>
  </si>
  <si>
    <t>RW1AK</t>
  </si>
  <si>
    <t>HORSEFAIR MEWS</t>
  </si>
  <si>
    <t>RW1AM</t>
  </si>
  <si>
    <t>ELMLEIGH</t>
  </si>
  <si>
    <t>RW1AN</t>
  </si>
  <si>
    <t>HOLLYBANK</t>
  </si>
  <si>
    <t>RW1AP</t>
  </si>
  <si>
    <t>BARTON PARK</t>
  </si>
  <si>
    <t>RW1AR</t>
  </si>
  <si>
    <t>SOUTHFIELDS</t>
  </si>
  <si>
    <t>RW1C1</t>
  </si>
  <si>
    <t>ASHURST RAVENSWOOD</t>
  </si>
  <si>
    <t>RW1C3</t>
  </si>
  <si>
    <t>MARY GRAHAM RAVENSWOOD</t>
  </si>
  <si>
    <t>RW1C4</t>
  </si>
  <si>
    <t>MALCOLM FAULK RAVENSWOOD</t>
  </si>
  <si>
    <t>RW1C5</t>
  </si>
  <si>
    <t>MEON VALLEY RAVENSWOOD</t>
  </si>
  <si>
    <t>RW1C6</t>
  </si>
  <si>
    <t>MIDHANTS CLDT</t>
  </si>
  <si>
    <t>RW1C7</t>
  </si>
  <si>
    <t>NEW FOREST CLDT</t>
  </si>
  <si>
    <t>RW1C8</t>
  </si>
  <si>
    <t>SOUTHAMPTON CITY CLDT</t>
  </si>
  <si>
    <t>RW1CA</t>
  </si>
  <si>
    <t>HAVANT &amp; PETERSFIELD CLDT</t>
  </si>
  <si>
    <t>RW1CD</t>
  </si>
  <si>
    <t>REHAB SOUTHAMPTON</t>
  </si>
  <si>
    <t>RW1CV</t>
  </si>
  <si>
    <t>CRHT NEW FOREST</t>
  </si>
  <si>
    <t>RW1CW</t>
  </si>
  <si>
    <t>UNIVERSITY DOP</t>
  </si>
  <si>
    <t>RW1CX</t>
  </si>
  <si>
    <t>FAGOS</t>
  </si>
  <si>
    <t>RW1D4</t>
  </si>
  <si>
    <t>RW1D8</t>
  </si>
  <si>
    <t>REHAB NEW FOREST</t>
  </si>
  <si>
    <t>RW1DD</t>
  </si>
  <si>
    <t>MIDHANTS &amp; EASTLEIGH TVS CRHT</t>
  </si>
  <si>
    <t>RW1DG</t>
  </si>
  <si>
    <t>PSYCHOTHERAPY</t>
  </si>
  <si>
    <t>RW1DN</t>
  </si>
  <si>
    <t>HAVANT &amp; PETERSFIELD OPMH</t>
  </si>
  <si>
    <t>RW1DQ</t>
  </si>
  <si>
    <t>NEW FOREST AOT</t>
  </si>
  <si>
    <t>RW1DY</t>
  </si>
  <si>
    <t>CRHT NORTH HANTS</t>
  </si>
  <si>
    <t>RW1E2</t>
  </si>
  <si>
    <t>REHAB F&amp;G</t>
  </si>
  <si>
    <t>RW1E5</t>
  </si>
  <si>
    <t>HAREFIELD DAY EMH</t>
  </si>
  <si>
    <t>RW1EA</t>
  </si>
  <si>
    <t>MARC</t>
  </si>
  <si>
    <t>RW1EC</t>
  </si>
  <si>
    <t>RW1ER</t>
  </si>
  <si>
    <t>EAST HANTS AOT</t>
  </si>
  <si>
    <t>RW1F8</t>
  </si>
  <si>
    <t>RW1FA</t>
  </si>
  <si>
    <t>CASS NEW FOREST</t>
  </si>
  <si>
    <t>RW1FC</t>
  </si>
  <si>
    <t>CASS SOUTHAMPTON</t>
  </si>
  <si>
    <t>RW1FE</t>
  </si>
  <si>
    <t>PINEWOOD</t>
  </si>
  <si>
    <t>RW1FF</t>
  </si>
  <si>
    <t>SOLENT MIND</t>
  </si>
  <si>
    <t>RW1FH</t>
  </si>
  <si>
    <t>RW1FL</t>
  </si>
  <si>
    <t>E&amp;TVS CLDT</t>
  </si>
  <si>
    <t>RW1FT</t>
  </si>
  <si>
    <t>RW1FW</t>
  </si>
  <si>
    <t>MILFORD ON SEA WAR MEMORIAL HOSPITAL</t>
  </si>
  <si>
    <t>RW1FY</t>
  </si>
  <si>
    <t>RW1GD</t>
  </si>
  <si>
    <t>POTTERIES SOCIAL CARE</t>
  </si>
  <si>
    <t>RW1GN</t>
  </si>
  <si>
    <t>RW1HE</t>
  </si>
  <si>
    <t>SWINDON</t>
  </si>
  <si>
    <t>RW1HF</t>
  </si>
  <si>
    <t>W WILTS</t>
  </si>
  <si>
    <t>RW1HN</t>
  </si>
  <si>
    <t>COUNTY HALL</t>
  </si>
  <si>
    <t>RW1HP</t>
  </si>
  <si>
    <t>TROWBRIDGE COMMUNITY HOSPITAL</t>
  </si>
  <si>
    <t>RW1HQ</t>
  </si>
  <si>
    <t>SOUTH WILTS CTPLD</t>
  </si>
  <si>
    <t>RW1HT</t>
  </si>
  <si>
    <t>THE RAPIDS</t>
  </si>
  <si>
    <t>RW1HW</t>
  </si>
  <si>
    <t>RW1HX</t>
  </si>
  <si>
    <t>KENNETT</t>
  </si>
  <si>
    <t>RW1J1</t>
  </si>
  <si>
    <t>RW1JA</t>
  </si>
  <si>
    <t>N WILTS</t>
  </si>
  <si>
    <t>RW1JC</t>
  </si>
  <si>
    <t>OLD CAT</t>
  </si>
  <si>
    <t>RW1JD</t>
  </si>
  <si>
    <t>S WILTS</t>
  </si>
  <si>
    <t>RW1K8</t>
  </si>
  <si>
    <t>ANDLERS ASH</t>
  </si>
  <si>
    <t>RW1M4</t>
  </si>
  <si>
    <t>BRIXLAVEN</t>
  </si>
  <si>
    <t>RW1M6</t>
  </si>
  <si>
    <t>CHERRYTREE</t>
  </si>
  <si>
    <t>RW1MJ</t>
  </si>
  <si>
    <t>ALTON COMMUNITY HOSPITAL - ANSTEY WARD</t>
  </si>
  <si>
    <t>RW1N4</t>
  </si>
  <si>
    <t>HOME LEA</t>
  </si>
  <si>
    <t>RW1N7</t>
  </si>
  <si>
    <t>MILLVIEW</t>
  </si>
  <si>
    <t>RW1N9</t>
  </si>
  <si>
    <t>OLD TIMBERS</t>
  </si>
  <si>
    <t>RW1P2</t>
  </si>
  <si>
    <t>PEAKLANDS</t>
  </si>
  <si>
    <t>RW1P3</t>
  </si>
  <si>
    <t>PHOENIX DAY HOSPITAL</t>
  </si>
  <si>
    <t>RW1P5</t>
  </si>
  <si>
    <t>REDCLYFFE BENGALOWS</t>
  </si>
  <si>
    <t>RW1Q2</t>
  </si>
  <si>
    <t>RW1Q6</t>
  </si>
  <si>
    <t>RW1R2</t>
  </si>
  <si>
    <t>SYLVAN VILLA</t>
  </si>
  <si>
    <t>RW1R3</t>
  </si>
  <si>
    <t>TAMARINE</t>
  </si>
  <si>
    <t>RW1R4</t>
  </si>
  <si>
    <t>THE CONIFERS</t>
  </si>
  <si>
    <t>RW1R7</t>
  </si>
  <si>
    <t>TWO CORNERS</t>
  </si>
  <si>
    <t>RW1T2</t>
  </si>
  <si>
    <t>WESTBROOK</t>
  </si>
  <si>
    <t>RW1T3</t>
  </si>
  <si>
    <t>WHITELEY WOOD</t>
  </si>
  <si>
    <t>RW1T8</t>
  </si>
  <si>
    <t>RW1TC</t>
  </si>
  <si>
    <t>BEECH HURST</t>
  </si>
  <si>
    <t>RW1VD</t>
  </si>
  <si>
    <t>HAVANT &amp; PETERSFIELD OPMH 2</t>
  </si>
  <si>
    <t>RW1VQ</t>
  </si>
  <si>
    <t>FAREHAM &amp; GOSPORT CLDT</t>
  </si>
  <si>
    <t>RW1VR</t>
  </si>
  <si>
    <t>RW1VV</t>
  </si>
  <si>
    <t>RW1VY</t>
  </si>
  <si>
    <t>RW1W2</t>
  </si>
  <si>
    <t>FAREHAM REACH</t>
  </si>
  <si>
    <t>RW1WJ</t>
  </si>
  <si>
    <t>SOTON CITY CLDT</t>
  </si>
  <si>
    <t>RW1WK</t>
  </si>
  <si>
    <t>NORTH HANTS CLDT</t>
  </si>
  <si>
    <t>RW1WL</t>
  </si>
  <si>
    <t>RW1WP</t>
  </si>
  <si>
    <t>HAVANT OPMH</t>
  </si>
  <si>
    <t>RW1WR</t>
  </si>
  <si>
    <t>RW1WV</t>
  </si>
  <si>
    <t>RW1XL</t>
  </si>
  <si>
    <t>MARC EMH</t>
  </si>
  <si>
    <t>RW1XN</t>
  </si>
  <si>
    <t>LYNDHURST RAVENSWOOD</t>
  </si>
  <si>
    <t>RW1XW</t>
  </si>
  <si>
    <t>HAVANT &amp; PETERSFIELD</t>
  </si>
  <si>
    <t>RW1XX</t>
  </si>
  <si>
    <t>FAREHAM &amp; GOSPORT</t>
  </si>
  <si>
    <t>RW1XY</t>
  </si>
  <si>
    <t>HAVANT &amp; PETERSFIELD EMH</t>
  </si>
  <si>
    <t>RW1Y0</t>
  </si>
  <si>
    <t>LYMINGTON HOSPITAL</t>
  </si>
  <si>
    <t>RW1Y5</t>
  </si>
  <si>
    <t>RW1Y8</t>
  </si>
  <si>
    <t>WEST VIEW/HOME FARM</t>
  </si>
  <si>
    <t>RW1YC</t>
  </si>
  <si>
    <t>RW1YD</t>
  </si>
  <si>
    <t>RW1YE</t>
  </si>
  <si>
    <t>EIP</t>
  </si>
  <si>
    <t>RW1YH</t>
  </si>
  <si>
    <t>RW1YJ</t>
  </si>
  <si>
    <t>BROOKVALE</t>
  </si>
  <si>
    <t>RW1YK</t>
  </si>
  <si>
    <t>CUMBERLAND 2</t>
  </si>
  <si>
    <t>RW1YM</t>
  </si>
  <si>
    <t>RW1YP</t>
  </si>
  <si>
    <t>RW1YQ</t>
  </si>
  <si>
    <t>ROYAL SOUTH HANTS HOSPITAL</t>
  </si>
  <si>
    <t>RW1YS</t>
  </si>
  <si>
    <t>UNIVERSITY OF SOUTHAMPTON</t>
  </si>
  <si>
    <t>RW1YW</t>
  </si>
  <si>
    <t>BOURNEMOUTH UNIVERSITY</t>
  </si>
  <si>
    <t>RW1YX</t>
  </si>
  <si>
    <t>CASS MID HANTS</t>
  </si>
  <si>
    <t>RW1YY</t>
  </si>
  <si>
    <t>POLES COPSE</t>
  </si>
  <si>
    <t>RW401</t>
  </si>
  <si>
    <t>RATHBONE HOSPITAL</t>
  </si>
  <si>
    <t>RW402</t>
  </si>
  <si>
    <t>MERSEY CARE NHS TRUST AT AINTREE HOSPITAL</t>
  </si>
  <si>
    <t>RW404</t>
  </si>
  <si>
    <t>ASHWORTH HOSPITAL</t>
  </si>
  <si>
    <t>RW405</t>
  </si>
  <si>
    <t>LIVERPOOL EMI</t>
  </si>
  <si>
    <t>RW406</t>
  </si>
  <si>
    <t>AINTREE EMI</t>
  </si>
  <si>
    <t>RW407</t>
  </si>
  <si>
    <t>SOUTHPORT EMI</t>
  </si>
  <si>
    <t>RW408</t>
  </si>
  <si>
    <t>LIVERPOOL CDT</t>
  </si>
  <si>
    <t>RW409</t>
  </si>
  <si>
    <t>NORTH LIVERPOOL CDT</t>
  </si>
  <si>
    <t>RW410</t>
  </si>
  <si>
    <t>SOUTH SEFTON CDT</t>
  </si>
  <si>
    <t>RW411</t>
  </si>
  <si>
    <t>SOUTHPORT CDT</t>
  </si>
  <si>
    <t>RW413</t>
  </si>
  <si>
    <t>LIVERPOOL AMI</t>
  </si>
  <si>
    <t>RW414</t>
  </si>
  <si>
    <t>AINTREE AMI</t>
  </si>
  <si>
    <t>RW415</t>
  </si>
  <si>
    <t>SOUTHPORT AMI</t>
  </si>
  <si>
    <t>RW416</t>
  </si>
  <si>
    <t>SOUTH SEFTON PILOT SCHEME</t>
  </si>
  <si>
    <t>RW41A</t>
  </si>
  <si>
    <t>RESETTLE</t>
  </si>
  <si>
    <t>RW421</t>
  </si>
  <si>
    <t>LSU</t>
  </si>
  <si>
    <t>RW422</t>
  </si>
  <si>
    <t>CHERRY TREE - MERSEY CARE AT AINTREE UNIVERSITY HOSPITAL SITE</t>
  </si>
  <si>
    <t>RW423</t>
  </si>
  <si>
    <t>ELM WARD - MERSEY CARE AT AINTREE UNIVERSITY HOSPITAL SITE</t>
  </si>
  <si>
    <t>RW424</t>
  </si>
  <si>
    <t>MAGNOLIA WARD - MERSEY CARE AT AINTREE UNIVERSITY HOSPITAL SITE</t>
  </si>
  <si>
    <t>RW425</t>
  </si>
  <si>
    <t>FERNDALE UNIT - MERSEY CARE AT AINTREE UNIVERSITY HOSPITAL SITE</t>
  </si>
  <si>
    <t>RW427</t>
  </si>
  <si>
    <t>PRINT UNIT - MERSEY CARE AT AINTREE UNIVERSITY HOSPITAL SITE</t>
  </si>
  <si>
    <t>RW428</t>
  </si>
  <si>
    <t>CRECHE - MERSEY CARE AT AINTREE UNIVERSITY HOSPITAL SITE</t>
  </si>
  <si>
    <t>RW438</t>
  </si>
  <si>
    <t>MOSSLEY HILL HOSPITAL</t>
  </si>
  <si>
    <t>RW439</t>
  </si>
  <si>
    <t>PARK VIEW DAY HOSPITAL</t>
  </si>
  <si>
    <t>RW441</t>
  </si>
  <si>
    <t>LAKESIDE</t>
  </si>
  <si>
    <t>RW442</t>
  </si>
  <si>
    <t>POST GRADUATE BUILDING</t>
  </si>
  <si>
    <t>RW446</t>
  </si>
  <si>
    <t>KEVIN WHITE UNIT</t>
  </si>
  <si>
    <t>RW448</t>
  </si>
  <si>
    <t>BOB MARTIN WARD</t>
  </si>
  <si>
    <t>RW449</t>
  </si>
  <si>
    <t>BOOTHROYD WARD</t>
  </si>
  <si>
    <t>RW451</t>
  </si>
  <si>
    <t>WATERLOO DAY HOSPITAL</t>
  </si>
  <si>
    <t>RW457</t>
  </si>
  <si>
    <t>COTTAGE 11</t>
  </si>
  <si>
    <t>RW462</t>
  </si>
  <si>
    <t>BRAIN INJURY UNIT</t>
  </si>
  <si>
    <t>RW463</t>
  </si>
  <si>
    <t>AVALON UNIT</t>
  </si>
  <si>
    <t>RW464</t>
  </si>
  <si>
    <t>VAUHALL &amp; ANFIELD CHMT</t>
  </si>
  <si>
    <t>RW468</t>
  </si>
  <si>
    <t>LIVERPOOL EIT</t>
  </si>
  <si>
    <t>RW478</t>
  </si>
  <si>
    <t>REHAB RES1</t>
  </si>
  <si>
    <t>RW479</t>
  </si>
  <si>
    <t>REHAB RES 2</t>
  </si>
  <si>
    <t>RW486</t>
  </si>
  <si>
    <t>SEFTON HEALTH RESOURCE PARK</t>
  </si>
  <si>
    <t>RW487</t>
  </si>
  <si>
    <t>PARK SITE</t>
  </si>
  <si>
    <t>RW488</t>
  </si>
  <si>
    <t>RW489</t>
  </si>
  <si>
    <t>RW494</t>
  </si>
  <si>
    <t>RW5AA</t>
  </si>
  <si>
    <t>ROYAL BLACKBURN HOSPITAL</t>
  </si>
  <si>
    <t>RW5AD</t>
  </si>
  <si>
    <t>THE MOUNT (ACCRINGTON)</t>
  </si>
  <si>
    <t>RW5AK</t>
  </si>
  <si>
    <t>STRAWBERRY BANK</t>
  </si>
  <si>
    <t>RW5AP</t>
  </si>
  <si>
    <t>THE MISSION</t>
  </si>
  <si>
    <t>RW5AQ</t>
  </si>
  <si>
    <t>LONGRIDGE COMMUNITY HOSPITAL</t>
  </si>
  <si>
    <t>RW5AR</t>
  </si>
  <si>
    <t>THORNLEIGH</t>
  </si>
  <si>
    <t>RW5AT</t>
  </si>
  <si>
    <t>WESTLEIGH</t>
  </si>
  <si>
    <t>RW5AV</t>
  </si>
  <si>
    <t>ACCRINGTON VICTORIA HOSPITAL</t>
  </si>
  <si>
    <t>RW5CA</t>
  </si>
  <si>
    <t>BURNLEY GENERAL HOSPITAL</t>
  </si>
  <si>
    <t>RW5CH</t>
  </si>
  <si>
    <t>RW5CK</t>
  </si>
  <si>
    <t>BRIER CRESCENT</t>
  </si>
  <si>
    <t>RW5CL</t>
  </si>
  <si>
    <t>ROSSENDALE HOSPITAL</t>
  </si>
  <si>
    <t>RW5CM</t>
  </si>
  <si>
    <t>BURNLEY WOOD</t>
  </si>
  <si>
    <t>RW5DA</t>
  </si>
  <si>
    <t>CHORLEY AND SOUTH RIBBLE HOSPITAL</t>
  </si>
  <si>
    <t>RW5DF</t>
  </si>
  <si>
    <t>MEADOWBANK NURSING AND RESIDENTIAL HOME</t>
  </si>
  <si>
    <t>RW5DL</t>
  </si>
  <si>
    <t>NICKY NOOK</t>
  </si>
  <si>
    <t>RW5DR</t>
  </si>
  <si>
    <t>BROOKSIDE RETIREMENT VILLAGE</t>
  </si>
  <si>
    <t>RW5EA</t>
  </si>
  <si>
    <t>AVONDALE UNIT</t>
  </si>
  <si>
    <t>RW5EE</t>
  </si>
  <si>
    <t>ROYAL PRESTON HOSPITAL</t>
  </si>
  <si>
    <t>RW5EF</t>
  </si>
  <si>
    <t>RIBBLETON HOSPITAL</t>
  </si>
  <si>
    <t>RW5EK</t>
  </si>
  <si>
    <t>CAMDEN PLACE</t>
  </si>
  <si>
    <t>RW5EM</t>
  </si>
  <si>
    <t>AVENHAM HEALTH CARE</t>
  </si>
  <si>
    <t>RW5ET</t>
  </si>
  <si>
    <t>THE COTTAGES</t>
  </si>
  <si>
    <t>RW5EU</t>
  </si>
  <si>
    <t>GUILD PARK</t>
  </si>
  <si>
    <t>RW5FA</t>
  </si>
  <si>
    <t>ORMSKIRK AND DISTRICT GENERAL HOSPITAL</t>
  </si>
  <si>
    <t>RW5FC</t>
  </si>
  <si>
    <t>DOB BRIDGE COTTAGE</t>
  </si>
  <si>
    <t>RW5FD</t>
  </si>
  <si>
    <t>RW5GA</t>
  </si>
  <si>
    <t>PARKWOOD HOSPITAL</t>
  </si>
  <si>
    <t>RW5GC</t>
  </si>
  <si>
    <t>FLEETWOOD HOSPITAL</t>
  </si>
  <si>
    <t>RW5GD</t>
  </si>
  <si>
    <t>LYTHAM HOSPITAL</t>
  </si>
  <si>
    <t>RW5GJ</t>
  </si>
  <si>
    <t>BLACKPOOL VICTORIA HOSPITAL</t>
  </si>
  <si>
    <t>RW5GQ</t>
  </si>
  <si>
    <t>GREY GABLES COTTAGE</t>
  </si>
  <si>
    <t>RW5HD</t>
  </si>
  <si>
    <t>LEARNING DIFFICULTIES (CHORLEY &amp; SOUTH RIBBLE DISTRICT GENERAL HOSPITAL)</t>
  </si>
  <si>
    <t>RW5JL</t>
  </si>
  <si>
    <t>RW5JP</t>
  </si>
  <si>
    <t>OXFORD ANNEXE</t>
  </si>
  <si>
    <t>RW5JQ</t>
  </si>
  <si>
    <t>PRESTON HEALTHPORT</t>
  </si>
  <si>
    <t>RW5JT</t>
  </si>
  <si>
    <t>CANAL WALK</t>
  </si>
  <si>
    <t>RW5KD</t>
  </si>
  <si>
    <t>WESHAM PARK HOSPITAL</t>
  </si>
  <si>
    <t>RW5KF</t>
  </si>
  <si>
    <t>UNIT 13</t>
  </si>
  <si>
    <t>RW5KG</t>
  </si>
  <si>
    <t>WYRE ADS</t>
  </si>
  <si>
    <t>RW5KK</t>
  </si>
  <si>
    <t>NHS BLACKPOOL</t>
  </si>
  <si>
    <t>RW5LA</t>
  </si>
  <si>
    <t>RIDGE LEA HOSPITAL</t>
  </si>
  <si>
    <t>RW5LC</t>
  </si>
  <si>
    <t>RW5LE</t>
  </si>
  <si>
    <t>CHILDREN'S UNIT</t>
  </si>
  <si>
    <t>RW5LF</t>
  </si>
  <si>
    <t>DEANSGATE</t>
  </si>
  <si>
    <t>RW5LQ</t>
  </si>
  <si>
    <t>LOWER PRIORY HALL DAY HOSPITAL</t>
  </si>
  <si>
    <t>RW5LR</t>
  </si>
  <si>
    <t>MAKING SPACE</t>
  </si>
  <si>
    <t>RW5LT</t>
  </si>
  <si>
    <t>QUEEN ELIZABETH PSYCHIATRIC HOSPITAL</t>
  </si>
  <si>
    <t>RXT66</t>
  </si>
  <si>
    <t>RIVERSIDE PARK</t>
  </si>
  <si>
    <t>RXT74</t>
  </si>
  <si>
    <t>SOHO HILL</t>
  </si>
  <si>
    <t>RXT76</t>
  </si>
  <si>
    <t>WARDS 10, 21, BRUCE BURNS AND ICU</t>
  </si>
  <si>
    <t>RXT89</t>
  </si>
  <si>
    <t>WEATHERDALE UNIT</t>
  </si>
  <si>
    <t>RXT92</t>
  </si>
  <si>
    <t>WOODSIDE CRESCENT</t>
  </si>
  <si>
    <t>RXT99</t>
  </si>
  <si>
    <t>EDEN UNIT</t>
  </si>
  <si>
    <t>RXTA0</t>
  </si>
  <si>
    <t>TALL TREES</t>
  </si>
  <si>
    <t>RXTA8</t>
  </si>
  <si>
    <t>STAFF SUPPORT</t>
  </si>
  <si>
    <t>RXTC2</t>
  </si>
  <si>
    <t>WOMENS THERAPY</t>
  </si>
  <si>
    <t>RXTD0</t>
  </si>
  <si>
    <t>SELLY OAK HOSPITAL</t>
  </si>
  <si>
    <t>RXTNV</t>
  </si>
  <si>
    <t>THE BRIDGE HP</t>
  </si>
  <si>
    <t>RXTNW</t>
  </si>
  <si>
    <t>THE BRIDGE GP</t>
  </si>
  <si>
    <t>RXTNX</t>
  </si>
  <si>
    <t>THE BRIDGE NP</t>
  </si>
  <si>
    <t>RXTRM</t>
  </si>
  <si>
    <t>SPARKBROOK HT - SKHT</t>
  </si>
  <si>
    <t>RXTVQ</t>
  </si>
  <si>
    <t>EATING DISORDERS, THE BARBERRY</t>
  </si>
  <si>
    <t>RXTVX</t>
  </si>
  <si>
    <t>MOTHER AND BABY UNIT</t>
  </si>
  <si>
    <t>RXTWJ</t>
  </si>
  <si>
    <t>NP KINGSTANDING AOR KGAR</t>
  </si>
  <si>
    <t>RXTWK</t>
  </si>
  <si>
    <t>NP HANDSWORTH AOR HDAR</t>
  </si>
  <si>
    <t>RXTWL</t>
  </si>
  <si>
    <t>NP LADYWOOD AOR LDAR</t>
  </si>
  <si>
    <t>RXTWM</t>
  </si>
  <si>
    <t>NP NECHELLS AOR NCAR</t>
  </si>
  <si>
    <t>RXTWN</t>
  </si>
  <si>
    <t>NP SPARKBROOK AOR SKAR</t>
  </si>
  <si>
    <t>RXTWP</t>
  </si>
  <si>
    <t>NP SOUTH AOR AHAR</t>
  </si>
  <si>
    <t>RXTWQ</t>
  </si>
  <si>
    <t>NP YARDLEY AOR YDAR</t>
  </si>
  <si>
    <t>RXTWR</t>
  </si>
  <si>
    <t>NP SOLIHULL AOR SLAR</t>
  </si>
  <si>
    <t>RXTWT</t>
  </si>
  <si>
    <t>NP SOUTH EIS STEI</t>
  </si>
  <si>
    <t>RXTWV</t>
  </si>
  <si>
    <t>NP BEN EIS NEEI</t>
  </si>
  <si>
    <t>RXTWW</t>
  </si>
  <si>
    <t>NP HOB WEST EIS HWEI</t>
  </si>
  <si>
    <t>RXTWX</t>
  </si>
  <si>
    <t>NP HOB EAST EIS HEEI</t>
  </si>
  <si>
    <t>RXTWY</t>
  </si>
  <si>
    <t>NP SOLIHULL EIS SLEI</t>
  </si>
  <si>
    <t>RXTYA</t>
  </si>
  <si>
    <t>PERRY BARR OPS PBOA</t>
  </si>
  <si>
    <t>RXTYC</t>
  </si>
  <si>
    <t>LADYWOOD OPS LDOA</t>
  </si>
  <si>
    <t>RXTYD</t>
  </si>
  <si>
    <t>SPARKHILL OPS SPOA</t>
  </si>
  <si>
    <t>RXTYE</t>
  </si>
  <si>
    <t>EDGBASTON OPS EBOA</t>
  </si>
  <si>
    <t>RXTYF</t>
  </si>
  <si>
    <t>NORTHFIELD OPS NFOA</t>
  </si>
  <si>
    <t>RXTYG</t>
  </si>
  <si>
    <t>HALL GREEN OPS HGOA</t>
  </si>
  <si>
    <t>RXTYH</t>
  </si>
  <si>
    <t>SELLY OAK OPS SOOA</t>
  </si>
  <si>
    <t>RXTYJ</t>
  </si>
  <si>
    <t>SUTTON COLDFIELD OPS SCOA</t>
  </si>
  <si>
    <t>RXTYK</t>
  </si>
  <si>
    <t>ERDINGTON OPS EDOA</t>
  </si>
  <si>
    <t>RXTYL</t>
  </si>
  <si>
    <t>HODGE HILL OPS HHOA</t>
  </si>
  <si>
    <t>RXTYM</t>
  </si>
  <si>
    <t>YARDLEY OPS YDOA</t>
  </si>
  <si>
    <t>RXTYN</t>
  </si>
  <si>
    <t>LYNDON OPS LYOA</t>
  </si>
  <si>
    <t>RXTYP</t>
  </si>
  <si>
    <t>GENERAL OPS GNOA</t>
  </si>
  <si>
    <t>RXTYQ</t>
  </si>
  <si>
    <t>CHELMSLEY WOOD OPS CWOA</t>
  </si>
  <si>
    <t>RXTYR</t>
  </si>
  <si>
    <t>KNOWLE OPS KLOA</t>
  </si>
  <si>
    <t>RXTYT</t>
  </si>
  <si>
    <t>JUNIPER INPATIENT JNIP POST 1</t>
  </si>
  <si>
    <t>RQ301</t>
  </si>
  <si>
    <t>BIRMINGHAM CHILDREN'S HOSPITAL</t>
  </si>
  <si>
    <t>RQ305</t>
  </si>
  <si>
    <t>GOOD HOPE HOSPITAL</t>
  </si>
  <si>
    <t>RQ307</t>
  </si>
  <si>
    <t>BIRMINGHAM CHILDREN'S HOSPITAL - COMMUNITY TRUST</t>
  </si>
  <si>
    <t>RQ311</t>
  </si>
  <si>
    <t>BIRMINGHAM CHILDREN'S HOSPITAL - ACCIDENT &amp; EMERGENCY</t>
  </si>
  <si>
    <t>RQ314</t>
  </si>
  <si>
    <t>BIRMINGHAM CHILDREN'S HOSPITAL - CARDIAC</t>
  </si>
  <si>
    <t>RQ318</t>
  </si>
  <si>
    <t>BIRMINGHAM CHILDREN'S HOSPITAL - NON-GH ENDOCRINE</t>
  </si>
  <si>
    <t>RQ324</t>
  </si>
  <si>
    <t>BIRMINGHAM CHILDREN'S HOSPITAL - METABOLIC DISEASES INHERITED</t>
  </si>
  <si>
    <t>RQ339</t>
  </si>
  <si>
    <t>BIRMINGHAM CHILDRENS HOSPITAL - NTBC PAEDIATRIC</t>
  </si>
  <si>
    <t>RQ342</t>
  </si>
  <si>
    <t>BIRMINGHAM CHILDREN'S HOSPITAL - DIABETICS</t>
  </si>
  <si>
    <t>RQ346</t>
  </si>
  <si>
    <t>CHILD PSYCHOLOGY DEPARTMENT</t>
  </si>
  <si>
    <t>RT101</t>
  </si>
  <si>
    <t>CAMBRIDGE COMWISE CDS</t>
  </si>
  <si>
    <t>RT102</t>
  </si>
  <si>
    <t>PETERBOROUGH CDS</t>
  </si>
  <si>
    <t>RT103</t>
  </si>
  <si>
    <t>CAMBRIDGE MARACIS CDS</t>
  </si>
  <si>
    <t>RT104</t>
  </si>
  <si>
    <t>HUNTINGDON CDS</t>
  </si>
  <si>
    <t>RT106</t>
  </si>
  <si>
    <t>BRUDENELL COMMUNITY HOME</t>
  </si>
  <si>
    <t>RT107</t>
  </si>
  <si>
    <t>REEPHAM COMMUNITY HOME</t>
  </si>
  <si>
    <t>RT113</t>
  </si>
  <si>
    <t>FULBOURN HOSPITAL</t>
  </si>
  <si>
    <t>RT115</t>
  </si>
  <si>
    <t>IDA DARWIN HOSPITAL</t>
  </si>
  <si>
    <t>RT120</t>
  </si>
  <si>
    <t>WHITTLESEY COMMUNITY HOME</t>
  </si>
  <si>
    <t>RT121</t>
  </si>
  <si>
    <t>COMMUNITY ALCOHOL AND DRUGS</t>
  </si>
  <si>
    <t>RT123</t>
  </si>
  <si>
    <t>WARDS 1, 4 &amp; 5</t>
  </si>
  <si>
    <t>RT125</t>
  </si>
  <si>
    <t>EDWARD JENNER UNIT</t>
  </si>
  <si>
    <t>RT126</t>
  </si>
  <si>
    <t>LITTLE GABLES</t>
  </si>
  <si>
    <t>RT128</t>
  </si>
  <si>
    <t>THE CEDARS</t>
  </si>
  <si>
    <t>RT130</t>
  </si>
  <si>
    <t>THE GABLES</t>
  </si>
  <si>
    <t>RT131</t>
  </si>
  <si>
    <t>THE PINES</t>
  </si>
  <si>
    <t>RT136</t>
  </si>
  <si>
    <t>DARWIN NURSERY, PROSPECT FARM</t>
  </si>
  <si>
    <t>RT154</t>
  </si>
  <si>
    <t>AMBERSIDE</t>
  </si>
  <si>
    <t>RT166</t>
  </si>
  <si>
    <t>COBWEBS</t>
  </si>
  <si>
    <t>RT168</t>
  </si>
  <si>
    <t>CROYLANDS</t>
  </si>
  <si>
    <t>RT172</t>
  </si>
  <si>
    <t>THE WETHERALLS</t>
  </si>
  <si>
    <t>RT173</t>
  </si>
  <si>
    <t>CADS PETERBOROUGH</t>
  </si>
  <si>
    <t>RT182</t>
  </si>
  <si>
    <t>NORTH CAMBRIDGESHIRE HOSPITAL</t>
  </si>
  <si>
    <t>RT183</t>
  </si>
  <si>
    <t>ACER WARD, HINCHINGBROOKE HOSPITAL</t>
  </si>
  <si>
    <t>RT184</t>
  </si>
  <si>
    <t>HAWTHORN WARD, HINCHINGBROOKE HOSPITAL</t>
  </si>
  <si>
    <t>RT190</t>
  </si>
  <si>
    <t>ADDENBROOKES HOSPITAL</t>
  </si>
  <si>
    <t>RT1AC</t>
  </si>
  <si>
    <t>CAMBRIDGE DDS</t>
  </si>
  <si>
    <t>RT1AD</t>
  </si>
  <si>
    <t>CAMBRIDGE LD</t>
  </si>
  <si>
    <t>RT1AE</t>
  </si>
  <si>
    <t>THE CROFT CHILDRENS UNIT</t>
  </si>
  <si>
    <t>RT1AF</t>
  </si>
  <si>
    <t>ADOLESCENT UNIT</t>
  </si>
  <si>
    <t>RT1AJ</t>
  </si>
  <si>
    <t>CAMBRIDGE OPMH</t>
  </si>
  <si>
    <t>RT1CC</t>
  </si>
  <si>
    <t>HUNTINGDON OPMH</t>
  </si>
  <si>
    <t>RT1CD</t>
  </si>
  <si>
    <t>HUNTINGDON DASH</t>
  </si>
  <si>
    <t>RT1CE</t>
  </si>
  <si>
    <t>HUNTINGDON LD</t>
  </si>
  <si>
    <t>RT1CF</t>
  </si>
  <si>
    <t>HUNTINGDON DTTO</t>
  </si>
  <si>
    <t>RT1DC</t>
  </si>
  <si>
    <t>PETERBOROUGH OPMH</t>
  </si>
  <si>
    <t>RT1DD</t>
  </si>
  <si>
    <t>PETERBOROUGH CDT</t>
  </si>
  <si>
    <t>RT1DE</t>
  </si>
  <si>
    <t>PETERBOROUGH LD</t>
  </si>
  <si>
    <t>RT1DP</t>
  </si>
  <si>
    <t>MARU</t>
  </si>
  <si>
    <t>RT1DQ</t>
  </si>
  <si>
    <t>CAMEO</t>
  </si>
  <si>
    <t>RT1EC</t>
  </si>
  <si>
    <t>E CAMBS AND FENLAND OPMH</t>
  </si>
  <si>
    <t>RT1ED</t>
  </si>
  <si>
    <t>E CAMBS AND FENLAND CDT</t>
  </si>
  <si>
    <t>RT1EE</t>
  </si>
  <si>
    <t>E CAMBS AND FENLAND LD</t>
  </si>
  <si>
    <t>RT1FC</t>
  </si>
  <si>
    <t>NEW COTTAGES DAY HOSPITAL</t>
  </si>
  <si>
    <t>RT1FD</t>
  </si>
  <si>
    <t>PRINCESS OF WALES HOSPITAL</t>
  </si>
  <si>
    <t>RT1FE</t>
  </si>
  <si>
    <t>ST JOHNS</t>
  </si>
  <si>
    <t>RT1FF</t>
  </si>
  <si>
    <t>THE LAURELS</t>
  </si>
  <si>
    <t>RT1GD</t>
  </si>
  <si>
    <t>DODDINGTON HOSPITAL</t>
  </si>
  <si>
    <t>RT1GE</t>
  </si>
  <si>
    <t>PETERBOROUGH DISTRICT HOSPITAL</t>
  </si>
  <si>
    <t>RT1GF</t>
  </si>
  <si>
    <t>QUY WATER FARM</t>
  </si>
  <si>
    <t>RT1HD</t>
  </si>
  <si>
    <t>MOORLANDS RESIDENTIAL HOME</t>
  </si>
  <si>
    <t>RT1HE</t>
  </si>
  <si>
    <t>HEREWARD HALL</t>
  </si>
  <si>
    <t>RT1JC</t>
  </si>
  <si>
    <t>SAFFRON WALDON COMMUNITY HOSPITAL</t>
  </si>
  <si>
    <t>RT1JJ</t>
  </si>
  <si>
    <t>RT1JN</t>
  </si>
  <si>
    <t>FENLAND AOT</t>
  </si>
  <si>
    <t>RT1JR</t>
  </si>
  <si>
    <t>CAMBRIDGESHIRE MST-CAN</t>
  </si>
  <si>
    <t>RT1JT</t>
  </si>
  <si>
    <t>CPC1</t>
  </si>
  <si>
    <t>RT1KA</t>
  </si>
  <si>
    <t>HAWTHORN DAY THERAPY</t>
  </si>
  <si>
    <t>RWR12</t>
  </si>
  <si>
    <t>ABBEY &amp; DEACON UNITS</t>
  </si>
  <si>
    <t>RWR15</t>
  </si>
  <si>
    <t>APPLETREES &amp; CHERRYTREES</t>
  </si>
  <si>
    <t>RWR19</t>
  </si>
  <si>
    <t>COMMUNITY SUPPORT UNIT (WATFORD)</t>
  </si>
  <si>
    <t>RWR23</t>
  </si>
  <si>
    <t>ERIC SHEPHERD ADMINISTRATION</t>
  </si>
  <si>
    <t>RWR26</t>
  </si>
  <si>
    <t>HERTS AND ESSEX HOSPITAL</t>
  </si>
  <si>
    <t>RWR29</t>
  </si>
  <si>
    <t>HORNETS WARD</t>
  </si>
  <si>
    <t>RWR32</t>
  </si>
  <si>
    <t>LOGANDENE EMI UNIT</t>
  </si>
  <si>
    <t>RWR37</t>
  </si>
  <si>
    <t>NASCOT LAWN</t>
  </si>
  <si>
    <t>RWR50</t>
  </si>
  <si>
    <t>SPECIAL CARE BABY UNIT (HEMEL HEMPSTEAD GENERAL HOSPITAL)</t>
  </si>
  <si>
    <t>RWR51</t>
  </si>
  <si>
    <t>SPECIAL CARE BABY UNIT (WATFORD GENERAL HOSPITAL)</t>
  </si>
  <si>
    <t>RWR53</t>
  </si>
  <si>
    <t>ST ALBANS CDC</t>
  </si>
  <si>
    <t>RWR54</t>
  </si>
  <si>
    <t>ST CLAIRES</t>
  </si>
  <si>
    <t>RWR55</t>
  </si>
  <si>
    <t>ST JULIANS</t>
  </si>
  <si>
    <t>RWR57</t>
  </si>
  <si>
    <t>ST NICHOLAS WARD</t>
  </si>
  <si>
    <t>RWR58</t>
  </si>
  <si>
    <t>ST PAULS (HEMEL HEMPSTEAD)</t>
  </si>
  <si>
    <t>RWR59</t>
  </si>
  <si>
    <t>STEVENAGE CMHC</t>
  </si>
  <si>
    <t>RWR61</t>
  </si>
  <si>
    <t>THE ORCHARDS</t>
  </si>
  <si>
    <t>RWR62</t>
  </si>
  <si>
    <t>THE STEWARTS</t>
  </si>
  <si>
    <t>RWR66</t>
  </si>
  <si>
    <t>THE KESTRELS</t>
  </si>
  <si>
    <t>RWR73</t>
  </si>
  <si>
    <t>COMMUNITY DRUG AND ALCOHOL UNIT (STATION RD)</t>
  </si>
  <si>
    <t>RWR74</t>
  </si>
  <si>
    <t>SHRODELLS UNIT</t>
  </si>
  <si>
    <t>RWR96</t>
  </si>
  <si>
    <t>HARPERBURY HOSPITAL</t>
  </si>
  <si>
    <t>RWR97</t>
  </si>
  <si>
    <t>LISTER HOSPITAL</t>
  </si>
  <si>
    <t>RWR98</t>
  </si>
  <si>
    <t>HEMEL HEMPSTEAD GENERAL HOSPITAL</t>
  </si>
  <si>
    <t>RWRA1</t>
  </si>
  <si>
    <t>MHU SHRODELLS (ADULT ESSEX WARD)</t>
  </si>
  <si>
    <t>RWRA2</t>
  </si>
  <si>
    <t>MHU SHRODELLS (ADULT MALDEN WARD)</t>
  </si>
  <si>
    <t>RWRA3</t>
  </si>
  <si>
    <t>LISTER ADULT ASTON WARD MENTAL HEALTH UNIT</t>
  </si>
  <si>
    <t>RWRA4</t>
  </si>
  <si>
    <t>LISTER ADULT WILBURY WARD MHU</t>
  </si>
  <si>
    <t>RWRA5</t>
  </si>
  <si>
    <t>LISTER ELDERLY EDENBROOK WARD MENTAL HEALTH UNIT</t>
  </si>
  <si>
    <t>RWRA6</t>
  </si>
  <si>
    <t>LISTER ELDERLY FAIRLANDS WARD MENTAL HEALTH UNIT</t>
  </si>
  <si>
    <t>RWRA7</t>
  </si>
  <si>
    <t>QE2 ADULT WELWYN WARD MENTAL HEALTH UNIT</t>
  </si>
  <si>
    <t>RWRA8</t>
  </si>
  <si>
    <t>QE2 ADULT MYMMS WARD MENTAL HEALTH UNIT</t>
  </si>
  <si>
    <t>RWRA9</t>
  </si>
  <si>
    <t>QE2 MOTHER &amp; BABY THUMBSWOOD UNIT MENTAL HEALTH UNIT</t>
  </si>
  <si>
    <t>RWRE7</t>
  </si>
  <si>
    <t>SOUTH WEST HERTS COMMUNITY DRUG ALCOHOL UNIT (CDAT)</t>
  </si>
  <si>
    <t>RWRF3</t>
  </si>
  <si>
    <t>LITTLE PLUMSTEAD HOSPITAL</t>
  </si>
  <si>
    <t>RWRF5</t>
  </si>
  <si>
    <t>DAY HOSPITAL</t>
  </si>
  <si>
    <t>RWRF7</t>
  </si>
  <si>
    <t>SAFFRON GROUND</t>
  </si>
  <si>
    <t>RWRG1</t>
  </si>
  <si>
    <t>ST MARGARET'S HOSPITAL</t>
  </si>
  <si>
    <t>RWRG7</t>
  </si>
  <si>
    <t>LEXDEN SITE</t>
  </si>
  <si>
    <t>RWRG8</t>
  </si>
  <si>
    <t>RWRG9</t>
  </si>
  <si>
    <t>THE BEACON</t>
  </si>
  <si>
    <t>RWRP2</t>
  </si>
  <si>
    <t>LOGANDENE</t>
  </si>
  <si>
    <t>RWRP4</t>
  </si>
  <si>
    <t>STEVENAGE CDAT</t>
  </si>
  <si>
    <t>RWRP6</t>
  </si>
  <si>
    <t>ADTU (SHRODELLS)</t>
  </si>
  <si>
    <t>RWRP7</t>
  </si>
  <si>
    <t>SW CATT</t>
  </si>
  <si>
    <t>RWRP9</t>
  </si>
  <si>
    <t>CATT NORTH HERTS</t>
  </si>
  <si>
    <t>RWRPA</t>
  </si>
  <si>
    <t>AOT N HERTS &amp; STEVENAGE</t>
  </si>
  <si>
    <t>RWRPF</t>
  </si>
  <si>
    <t>ADTU EAST AND NORTH</t>
  </si>
  <si>
    <t>RWRPK</t>
  </si>
  <si>
    <t>RAID - SOUTH WEST HERTS</t>
  </si>
  <si>
    <t>RWRPL</t>
  </si>
  <si>
    <t>RAID - NORTH EAST</t>
  </si>
  <si>
    <t>RXM03</t>
  </si>
  <si>
    <t>CRAIGMORE</t>
  </si>
  <si>
    <t>RXM06</t>
  </si>
  <si>
    <t>THE NOOK</t>
  </si>
  <si>
    <t>RXM08</t>
  </si>
  <si>
    <t>KUFENA</t>
  </si>
  <si>
    <t>RXM13</t>
  </si>
  <si>
    <t>OAKLANDS</t>
  </si>
  <si>
    <t>RXM17</t>
  </si>
  <si>
    <t>FRIAR GATE FLATS</t>
  </si>
  <si>
    <t>RXM18</t>
  </si>
  <si>
    <t>DOVEDALE DAY HOSPITAL</t>
  </si>
  <si>
    <t>RXM26</t>
  </si>
  <si>
    <t>FRIARGATE</t>
  </si>
  <si>
    <t>RXM30</t>
  </si>
  <si>
    <t>KEDLESTON UNIT</t>
  </si>
  <si>
    <t>RXM37</t>
  </si>
  <si>
    <t>ELMS (ALCOHOL)</t>
  </si>
  <si>
    <t>RXM44</t>
  </si>
  <si>
    <t>WALTON HOSPITAL</t>
  </si>
  <si>
    <t>RXM46</t>
  </si>
  <si>
    <t>CORBAR VIEW</t>
  </si>
  <si>
    <t>RXM47</t>
  </si>
  <si>
    <t>THE OLD VICARAGE</t>
  </si>
  <si>
    <t>RXM51</t>
  </si>
  <si>
    <t>HARTINGTON WING</t>
  </si>
  <si>
    <t>RXM54</t>
  </si>
  <si>
    <t>RADBOURNE UNIT</t>
  </si>
  <si>
    <t>RXM55</t>
  </si>
  <si>
    <t>CHEVIN WARD</t>
  </si>
  <si>
    <t>RXM56</t>
  </si>
  <si>
    <t>MIDWAY DAY HOSPITAL</t>
  </si>
  <si>
    <t>RXM57</t>
  </si>
  <si>
    <t>BANKGATE</t>
  </si>
  <si>
    <t>RXM59</t>
  </si>
  <si>
    <t>MAPLETON DAY HOSPITAL</t>
  </si>
  <si>
    <t>RXM60</t>
  </si>
  <si>
    <t>WARD 2</t>
  </si>
  <si>
    <t>RXM63</t>
  </si>
  <si>
    <t>WARD 1</t>
  </si>
  <si>
    <t>RXM64</t>
  </si>
  <si>
    <t>NEWHOLME HOSPITAL</t>
  </si>
  <si>
    <t>RXM65</t>
  </si>
  <si>
    <t>CLAY CROSS COMMUNITY HOSPITAL</t>
  </si>
  <si>
    <t>RXM68</t>
  </si>
  <si>
    <t>WARD 32 THE PSYCHIATRIC UNIT</t>
  </si>
  <si>
    <t>RXM70</t>
  </si>
  <si>
    <t>MORTON WARD, HARTINGTON UNIT</t>
  </si>
  <si>
    <t>RXM71</t>
  </si>
  <si>
    <t>PLEASLEY WARD, HARTINGTON UNIT</t>
  </si>
  <si>
    <t>RXM74</t>
  </si>
  <si>
    <t>WARD 36, PSYCHIATRIC UNIT</t>
  </si>
  <si>
    <t>RXM76</t>
  </si>
  <si>
    <t>TANSLEY WARD</t>
  </si>
  <si>
    <t>RXM77</t>
  </si>
  <si>
    <t>WARD 33, PSYCHIATRIC UNIT</t>
  </si>
  <si>
    <t>RXM78</t>
  </si>
  <si>
    <t>WARD 34, PSYCHIATRIC UNIT</t>
  </si>
  <si>
    <t>RXM81</t>
  </si>
  <si>
    <t>WARD 35, PSYCHIATRIC UNIT</t>
  </si>
  <si>
    <t>RXM82</t>
  </si>
  <si>
    <t>RXM84</t>
  </si>
  <si>
    <t>THE MANSE</t>
  </si>
  <si>
    <t>RXM90</t>
  </si>
  <si>
    <t>PHOENIX UNIT</t>
  </si>
  <si>
    <t>RXM91</t>
  </si>
  <si>
    <t>QUARN MILL</t>
  </si>
  <si>
    <t>RXM92</t>
  </si>
  <si>
    <t>ST KATHERINES</t>
  </si>
  <si>
    <t>RXM95</t>
  </si>
  <si>
    <t>THE RITZ BUILDING</t>
  </si>
  <si>
    <t>RXMA7</t>
  </si>
  <si>
    <t>RIPLEY HOSPITAL</t>
  </si>
  <si>
    <t>RXME4</t>
  </si>
  <si>
    <t>EREWASH CLDT</t>
  </si>
  <si>
    <t>RXMF1</t>
  </si>
  <si>
    <t>DERBYSHIRE MENTAL HEALTH RESOURCE UNIT</t>
  </si>
  <si>
    <t>RXMF2</t>
  </si>
  <si>
    <t>TURNING POINT</t>
  </si>
  <si>
    <t>RXMF4</t>
  </si>
  <si>
    <t>WARDS 1 &amp; 2</t>
  </si>
  <si>
    <t>RXMF6</t>
  </si>
  <si>
    <t>DALE BANK VIEW</t>
  </si>
  <si>
    <t>RXMT3</t>
  </si>
  <si>
    <t>BRIGHTON SMS</t>
  </si>
  <si>
    <t>RX21V</t>
  </si>
  <si>
    <t>B &amp; H ATS EAST (SY)</t>
  </si>
  <si>
    <t>RX21W</t>
  </si>
  <si>
    <t>B &amp; H ATS WEST (MA)</t>
  </si>
  <si>
    <t>RX21X</t>
  </si>
  <si>
    <t>B &amp; H ATS WEST (VL)</t>
  </si>
  <si>
    <t>RX21Y</t>
  </si>
  <si>
    <t>B &amp; H ATS WEST (RG)</t>
  </si>
  <si>
    <t>RX220</t>
  </si>
  <si>
    <t>MARTINS FARM</t>
  </si>
  <si>
    <t>RX223</t>
  </si>
  <si>
    <t>NORTHDOWN</t>
  </si>
  <si>
    <t>RX224</t>
  </si>
  <si>
    <t>ACRE DAY HOSPITAL</t>
  </si>
  <si>
    <t>RX226</t>
  </si>
  <si>
    <t>RX22K</t>
  </si>
  <si>
    <t>AHTT BRIGHTON</t>
  </si>
  <si>
    <t>RX22L</t>
  </si>
  <si>
    <t>REHABILITATION BRIGHTON</t>
  </si>
  <si>
    <t>RX22M</t>
  </si>
  <si>
    <t>AOT BRIGHTON</t>
  </si>
  <si>
    <t>RX22N</t>
  </si>
  <si>
    <t>TRIAGE BRIGHTON</t>
  </si>
  <si>
    <t>RX22W</t>
  </si>
  <si>
    <t>B &amp; H CENTRAL RECOVERY</t>
  </si>
  <si>
    <t>RX22X</t>
  </si>
  <si>
    <t>B&amp;H ATS EAST (SB)</t>
  </si>
  <si>
    <t>RX22Y</t>
  </si>
  <si>
    <t>B&amp;H ATS WEST (PL)</t>
  </si>
  <si>
    <t>RX233</t>
  </si>
  <si>
    <t>RX234</t>
  </si>
  <si>
    <t>VILLA WARD &amp; DOWNSVIEW</t>
  </si>
  <si>
    <t>RX23D</t>
  </si>
  <si>
    <t>HASTINGS AND ROTHER LDS</t>
  </si>
  <si>
    <t>RX23F</t>
  </si>
  <si>
    <t>HASTINGS &amp; ROTHER OP (IKM)</t>
  </si>
  <si>
    <t>RX23G</t>
  </si>
  <si>
    <t>HASTINGS DEMENTIA</t>
  </si>
  <si>
    <t>RX23H</t>
  </si>
  <si>
    <t>HASTINGS &amp; ROTHER OP (CS)</t>
  </si>
  <si>
    <t>RX23M</t>
  </si>
  <si>
    <t>WOODLANDS WARD</t>
  </si>
  <si>
    <t>RX23V</t>
  </si>
  <si>
    <t>CRHT HASTINGS/ROTHER</t>
  </si>
  <si>
    <t>RX23Y</t>
  </si>
  <si>
    <t>HEATHFIELD WARD</t>
  </si>
  <si>
    <t>RX240</t>
  </si>
  <si>
    <t>THE HAROLD KIDD UNIT</t>
  </si>
  <si>
    <t>RX241</t>
  </si>
  <si>
    <t>PRIMROSE COTTAGES (1&amp;2)</t>
  </si>
  <si>
    <t>RX242</t>
  </si>
  <si>
    <t>MENTAL HEALTH BLOCK, HORSHAM HOSPITAL</t>
  </si>
  <si>
    <t>RX244</t>
  </si>
  <si>
    <t>THE WEALD DAY HOSPITAL</t>
  </si>
  <si>
    <t>RX248</t>
  </si>
  <si>
    <t>EASTERGATE BUILDING</t>
  </si>
  <si>
    <t>RX249</t>
  </si>
  <si>
    <t>WARNINGLID DAY HOSPITAL</t>
  </si>
  <si>
    <t>RX24F</t>
  </si>
  <si>
    <t>LEWES &amp; WEALDEN LDS</t>
  </si>
  <si>
    <t>RX24K</t>
  </si>
  <si>
    <t>HW, L&amp;H ATS DEMENTIA (AK)</t>
  </si>
  <si>
    <t>RX24L</t>
  </si>
  <si>
    <t>HW, L&amp;H ATS FUNCTIONAL (AK)</t>
  </si>
  <si>
    <t>RX24N</t>
  </si>
  <si>
    <t>HW, L&amp;H ATS DEMENTIA (NT)</t>
  </si>
  <si>
    <t>RX24R</t>
  </si>
  <si>
    <t>FORENSIC BRIGHTON AND HOVE</t>
  </si>
  <si>
    <t>RX24T</t>
  </si>
  <si>
    <t>FORENSIC EASTBOURNE / WEALDEN</t>
  </si>
  <si>
    <t>RX24V</t>
  </si>
  <si>
    <t>FORENSIC HASTINGS/ROTHER</t>
  </si>
  <si>
    <t>RX24X</t>
  </si>
  <si>
    <t>EASTBOURNE / OUSE VALLY SMS</t>
  </si>
  <si>
    <t>RX24Y</t>
  </si>
  <si>
    <t>E SX. YOUNGER PERSONS SMS</t>
  </si>
  <si>
    <t>RX250</t>
  </si>
  <si>
    <t>CLAYTON WARD</t>
  </si>
  <si>
    <t>RX251</t>
  </si>
  <si>
    <t>FOXHOLME COTTAGES (1&amp;2)</t>
  </si>
  <si>
    <t>RX252</t>
  </si>
  <si>
    <t>THE RICHARD HOTHAM UNIT</t>
  </si>
  <si>
    <t>RX253</t>
  </si>
  <si>
    <t>THE PEARSON UNIT, MIDHURST COMMUNITY HOSPITAL</t>
  </si>
  <si>
    <t>RX254</t>
  </si>
  <si>
    <t>RX259</t>
  </si>
  <si>
    <t>ROTHERFIELD MEWS (1&amp;2)</t>
  </si>
  <si>
    <t>RX25A</t>
  </si>
  <si>
    <t>HW, L&amp;H ATS FUNCTIONAL (MP)</t>
  </si>
  <si>
    <t>RX25G</t>
  </si>
  <si>
    <t>HW, L&amp;H ATS FUNCTIONAL (SA)</t>
  </si>
  <si>
    <t>RX25H</t>
  </si>
  <si>
    <t>CRHT EASTBOURNE/WEALDON</t>
  </si>
  <si>
    <t>RX25J</t>
  </si>
  <si>
    <t>AOT/REHAB EASTBOURNE &amp; WEALD</t>
  </si>
  <si>
    <t>RX25K</t>
  </si>
  <si>
    <t>HAILSHAM &amp; EASTBOURNE EIS</t>
  </si>
  <si>
    <t>RX25L</t>
  </si>
  <si>
    <t>HW, L&amp;H ATS FUNCTIONAL (SO)</t>
  </si>
  <si>
    <t>RX25M</t>
  </si>
  <si>
    <t>CATCH-22 24/7</t>
  </si>
  <si>
    <t>RX266</t>
  </si>
  <si>
    <t>COLWOOD ADOLESCENT UNIT</t>
  </si>
  <si>
    <t>RX267</t>
  </si>
  <si>
    <t>LARCHWOOD CHILDRENS UNIT</t>
  </si>
  <si>
    <t>RX269</t>
  </si>
  <si>
    <t>LINWOOD</t>
  </si>
  <si>
    <t>RX26C</t>
  </si>
  <si>
    <t>WEST SUSSEX EIS WEST</t>
  </si>
  <si>
    <t>RX26J</t>
  </si>
  <si>
    <t>WESTERN SUSSEX LWWD (AC)</t>
  </si>
  <si>
    <t>RX26M</t>
  </si>
  <si>
    <t>WESTERN SUSSEX LWWD (TC)</t>
  </si>
  <si>
    <t>RX26N</t>
  </si>
  <si>
    <t>OAKLANDS WARD</t>
  </si>
  <si>
    <t>RX26Q</t>
  </si>
  <si>
    <t>WESTERN SUSSEX ATS (AW)</t>
  </si>
  <si>
    <t>RX26R</t>
  </si>
  <si>
    <t>WESTERN SUSSEX ATS (MB)</t>
  </si>
  <si>
    <t>RX26T</t>
  </si>
  <si>
    <t>WESTERN SUSSEX ATS (SA)</t>
  </si>
  <si>
    <t>RX26W</t>
  </si>
  <si>
    <t>WESTERN SUSSEX ATS (BQ)</t>
  </si>
  <si>
    <t>RX26X</t>
  </si>
  <si>
    <t>WESTERN SUSSEX ATS (JS)</t>
  </si>
  <si>
    <t>RX270</t>
  </si>
  <si>
    <t>SPRINGVALE CMHC (EAST GRINSTEAD)</t>
  </si>
  <si>
    <t>RX271</t>
  </si>
  <si>
    <t>SUMMERFOLD CMHC (BURGESS HILL)</t>
  </si>
  <si>
    <t>RX274</t>
  </si>
  <si>
    <t>THE LARCHES</t>
  </si>
  <si>
    <t>RX275</t>
  </si>
  <si>
    <t>SOUTHDOWN</t>
  </si>
  <si>
    <t>RX277</t>
  </si>
  <si>
    <t>MEADOWFIELD</t>
  </si>
  <si>
    <t>RX278</t>
  </si>
  <si>
    <t>THE COTTAGE - HORSHAM HOSPITAL</t>
  </si>
  <si>
    <t>RX27C</t>
  </si>
  <si>
    <t>CHICHESTER AOT</t>
  </si>
  <si>
    <t>RX27D</t>
  </si>
  <si>
    <t>CHICHESTER CRT</t>
  </si>
  <si>
    <t>RX27K</t>
  </si>
  <si>
    <t>MID SUSSEX - LWWDT</t>
  </si>
  <si>
    <t>RX27N</t>
  </si>
  <si>
    <t>MID SUSSEX ATC (SE)</t>
  </si>
  <si>
    <t>RX27P</t>
  </si>
  <si>
    <t>MID SUSSEX ATC (PJ)</t>
  </si>
  <si>
    <t>RX27T</t>
  </si>
  <si>
    <t>WEST SUSSEX EIS NORTH</t>
  </si>
  <si>
    <t>RX286</t>
  </si>
  <si>
    <t>THE SUMMIT</t>
  </si>
  <si>
    <t>RX28K</t>
  </si>
  <si>
    <t>CRAWLEY - OPMHS</t>
  </si>
  <si>
    <t>RX28L</t>
  </si>
  <si>
    <t>IRIS WARD</t>
  </si>
  <si>
    <t>RX28M</t>
  </si>
  <si>
    <t>NORTH WESTERN LWWDT</t>
  </si>
  <si>
    <t>RX28P</t>
  </si>
  <si>
    <t>NORTH WEST SUSSEX AOT</t>
  </si>
  <si>
    <t>RX28Q</t>
  </si>
  <si>
    <t>CRAWLEY &amp; HORSHAM ATC (SR)</t>
  </si>
  <si>
    <t>RX28T</t>
  </si>
  <si>
    <t>CRAWLEY &amp; HORSHAM ATC (GS)</t>
  </si>
  <si>
    <t>RX28X</t>
  </si>
  <si>
    <t>NWS.CRS &amp; HTT</t>
  </si>
  <si>
    <t>RX291</t>
  </si>
  <si>
    <t>PACK-IT (UNIT 17)</t>
  </si>
  <si>
    <t>RX292</t>
  </si>
  <si>
    <t>DOCTORS ON CALL BASE</t>
  </si>
  <si>
    <t>RX293</t>
  </si>
  <si>
    <t>CHANCTONBURY WARD</t>
  </si>
  <si>
    <t>RX294</t>
  </si>
  <si>
    <t>CRICKET PAVILLION</t>
  </si>
  <si>
    <t>RX297</t>
  </si>
  <si>
    <t>DOVE DAY HOSPITAL</t>
  </si>
  <si>
    <t>RX298</t>
  </si>
  <si>
    <t>RX29N</t>
  </si>
  <si>
    <t>CFOT WEST SUSSEX</t>
  </si>
  <si>
    <t>RX29P</t>
  </si>
  <si>
    <t>W. SX. YOUNG PERSONS SMT</t>
  </si>
  <si>
    <t>RX2A4</t>
  </si>
  <si>
    <t>MINSTRELS GALLERY</t>
  </si>
  <si>
    <t>RX2A6</t>
  </si>
  <si>
    <t>THE SALTINGS</t>
  </si>
  <si>
    <t>RX2A8</t>
  </si>
  <si>
    <t>GREENACRES</t>
  </si>
  <si>
    <t>RX2AA</t>
  </si>
  <si>
    <t>SMS HASTINGS - CORNWALLIS</t>
  </si>
  <si>
    <t>RX2AC</t>
  </si>
  <si>
    <t>SMS HASTINGS - CARISBROOKE</t>
  </si>
  <si>
    <t>RX2AD</t>
  </si>
  <si>
    <t>SMS HASTINGS - COLLINGTON</t>
  </si>
  <si>
    <t>RX2AE</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</si>
  <si>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</si>
  <si>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</si>
  <si>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</si>
  <si>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</si>
  <si>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</si>
  <si>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</si>
  <si>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</si>
  <si>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</si>
  <si>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</si>
  <si>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</si>
  <si>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</si>
  <si>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</si>
  <si>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</si>
  <si>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</si>
  <si>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</si>
  <si>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</si>
  <si>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</si>
  <si>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</si>
  <si>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</si>
  <si>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RTE14</t>
  </si>
  <si>
    <t>Tewkesbury General Hospital - RTE14</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</si>
  <si>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</si>
  <si>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</si>
  <si>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</si>
  <si>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</si>
  <si>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</si>
  <si>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</si>
  <si>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</si>
  <si>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</si>
  <si>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</si>
  <si>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</si>
  <si>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</si>
  <si>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</si>
  <si>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</si>
  <si>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</si>
  <si>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</si>
  <si>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</si>
  <si>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</si>
  <si>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</si>
  <si>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</si>
  <si>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</si>
  <si>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</si>
  <si>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</si>
  <si>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</si>
  <si>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</si>
  <si>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RTFDK</t>
  </si>
  <si>
    <t>Coquetdale Cottage Hospital - RTFDK</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</si>
  <si>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</si>
  <si>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</si>
  <si>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</si>
  <si>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</si>
  <si>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</si>
  <si>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</si>
  <si>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</si>
  <si>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</si>
  <si>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</si>
  <si>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</si>
  <si>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</si>
  <si>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</si>
  <si>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</si>
  <si>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</si>
  <si>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</si>
  <si>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</si>
  <si>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</si>
  <si>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</si>
  <si>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</si>
  <si>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</si>
  <si>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</si>
  <si>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</si>
  <si>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</si>
  <si>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</si>
  <si>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</si>
  <si>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</si>
  <si>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</si>
  <si>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</si>
  <si>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</si>
  <si>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</si>
  <si>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</si>
  <si>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</si>
  <si>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</si>
  <si>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</si>
  <si>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</si>
  <si>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</si>
  <si>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RTG07</t>
  </si>
  <si>
    <t>Ilkeston Community Hospital - RTG07</t>
  </si>
  <si>
    <t>RTGFA</t>
  </si>
  <si>
    <t>London Road Community Hospital - RTGFA</t>
  </si>
  <si>
    <t>RTGFG</t>
  </si>
  <si>
    <t>Royal Derby Hospital - RTGFG</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</si>
  <si>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</si>
  <si>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</si>
  <si>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</si>
  <si>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</si>
  <si>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</si>
  <si>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</si>
  <si>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</si>
  <si>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</si>
  <si>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</si>
  <si>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</si>
  <si>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</si>
  <si>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</si>
  <si>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</si>
  <si>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</si>
  <si>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</si>
  <si>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</si>
  <si>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</si>
  <si>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</si>
  <si>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</si>
  <si>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</si>
  <si>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</si>
  <si>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</si>
  <si>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</si>
  <si>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</si>
  <si>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Site Code</t>
  </si>
  <si>
    <t>Site Name</t>
  </si>
  <si>
    <t>Registered midwives/nurses</t>
  </si>
  <si>
    <t>Org:</t>
  </si>
  <si>
    <t>Check Spec 1 name</t>
  </si>
  <si>
    <t>Check Spec 2 Name</t>
  </si>
  <si>
    <t>Concat</t>
  </si>
  <si>
    <t>RC330</t>
  </si>
  <si>
    <t xml:space="preserve">NEW SPECIALTY-INTERMEDIATE CARE EALING </t>
  </si>
  <si>
    <t>Missing site code</t>
  </si>
  <si>
    <t>501 - OBSTETRICS</t>
  </si>
  <si>
    <t>920 - ORTHOTICS AND PROSTHETICS</t>
  </si>
  <si>
    <t>921 - GENETICS</t>
  </si>
  <si>
    <t>922 - SEXUAL HEALTH SERVICES</t>
  </si>
  <si>
    <t>923 - DIAGNOSTIC PATHOLOGY</t>
  </si>
  <si>
    <t>924 - BLOOD DONOR CENTRES</t>
  </si>
  <si>
    <t>925 - COMMUNITY CARE SERVICES</t>
  </si>
  <si>
    <t>926 - THERAPY SERVICES</t>
  </si>
  <si>
    <t>Acute Stroke</t>
  </si>
  <si>
    <t>Cornwallis</t>
  </si>
  <si>
    <t>Coronary Care Unit (CCU)</t>
  </si>
  <si>
    <t>Culpepper</t>
  </si>
  <si>
    <t>Foster Clark</t>
  </si>
  <si>
    <t>Intensive Treatment Unit (ITU)</t>
  </si>
  <si>
    <t>John Day</t>
  </si>
  <si>
    <t>Jonathan Saunders</t>
  </si>
  <si>
    <t>Lord North</t>
  </si>
  <si>
    <t>Mercer</t>
  </si>
  <si>
    <t>Pye Oliver</t>
  </si>
  <si>
    <t>Urgent Medical Ambulatory Unit (UMAU)</t>
  </si>
  <si>
    <t>Gynaecology</t>
  </si>
  <si>
    <t>Medical Assessment Unit</t>
  </si>
  <si>
    <t>SDU</t>
  </si>
  <si>
    <t>Ward 10</t>
  </si>
  <si>
    <t>Ward 11</t>
  </si>
  <si>
    <t>Ward 12</t>
  </si>
  <si>
    <t>Ward 20</t>
  </si>
  <si>
    <t>Ward 21</t>
  </si>
  <si>
    <t>Ward 22</t>
  </si>
  <si>
    <t>Ward 30</t>
  </si>
  <si>
    <t>Ward 31</t>
  </si>
  <si>
    <t>Stroke Rehab</t>
  </si>
  <si>
    <t>TEES, ESK WEAR VALLEY NHS TRUST (TEES)</t>
  </si>
  <si>
    <t>RX303</t>
  </si>
  <si>
    <t>RX304</t>
  </si>
  <si>
    <t>WOLFSON RESEARCH INSTITUTE</t>
  </si>
  <si>
    <t>RX30C</t>
  </si>
  <si>
    <t>CENTENARY SUITE</t>
  </si>
  <si>
    <t>RX30D</t>
  </si>
  <si>
    <t>GEORGE HARDWICK FOUNDATION</t>
  </si>
  <si>
    <t>RX30H</t>
  </si>
  <si>
    <t>COATHAM MEMORIAL HALL</t>
  </si>
  <si>
    <t>RX30N</t>
  </si>
  <si>
    <t>CAMPHILL VILLAGE TRUST</t>
  </si>
  <si>
    <t>RX30P</t>
  </si>
  <si>
    <t>PARK VIEW</t>
  </si>
  <si>
    <t>RX312</t>
  </si>
  <si>
    <t>POA - DERWENTSIDE CH 1</t>
  </si>
  <si>
    <t>RX313</t>
  </si>
  <si>
    <t>POA - DERWENTSIDE CH 2</t>
  </si>
  <si>
    <t>RX314</t>
  </si>
  <si>
    <t>POA - CLS BL UNIT</t>
  </si>
  <si>
    <t>RX315</t>
  </si>
  <si>
    <t>POA - DURHAM BL UNIT</t>
  </si>
  <si>
    <t>RX316</t>
  </si>
  <si>
    <t>POA - SEDGEFIELD</t>
  </si>
  <si>
    <t>RX317</t>
  </si>
  <si>
    <t>POA - DDALES APARK 1</t>
  </si>
  <si>
    <t>RX318</t>
  </si>
  <si>
    <t>POA - DDALES APARK 2</t>
  </si>
  <si>
    <t>RX319</t>
  </si>
  <si>
    <t>POA - DARLINGTON WEST PARK 1</t>
  </si>
  <si>
    <t>RX31A</t>
  </si>
  <si>
    <t>CHILDRENS &amp; YOUNG PEOPLES(2)</t>
  </si>
  <si>
    <t>RX31C</t>
  </si>
  <si>
    <t>CHILDRENS &amp; YOUNG PEOPLES(3)</t>
  </si>
  <si>
    <t>RX31E</t>
  </si>
  <si>
    <t>NMP STOCKTON AFFECTIVE DISORDERS</t>
  </si>
  <si>
    <t>RX31H</t>
  </si>
  <si>
    <t>HARTLEPOOL CARERS ASSOCIATION</t>
  </si>
  <si>
    <t>RX31K</t>
  </si>
  <si>
    <t>NMP - MHSOP H'GATE</t>
  </si>
  <si>
    <t>RX31L</t>
  </si>
  <si>
    <t>M'BRO MHSOP 3 NMP</t>
  </si>
  <si>
    <t>RX31M</t>
  </si>
  <si>
    <t>NMP - LD H'GATE</t>
  </si>
  <si>
    <t>RX31Q</t>
  </si>
  <si>
    <t>NMP - MHSOP STOCKTON</t>
  </si>
  <si>
    <t>RX320</t>
  </si>
  <si>
    <t>POA - DARLINGTON WEST PARK 2</t>
  </si>
  <si>
    <t>RX350</t>
  </si>
  <si>
    <t>C &amp; YPS 1</t>
  </si>
  <si>
    <t>RX352</t>
  </si>
  <si>
    <t>POA</t>
  </si>
  <si>
    <t>RX354</t>
  </si>
  <si>
    <t>C &amp; YPS 2</t>
  </si>
  <si>
    <t>RX357</t>
  </si>
  <si>
    <t>MHSOP NP</t>
  </si>
  <si>
    <t>RX358</t>
  </si>
  <si>
    <t>C &amp; YPS CLS</t>
  </si>
  <si>
    <t>RX359</t>
  </si>
  <si>
    <t>NP PETERLEE HC</t>
  </si>
  <si>
    <t>RX361</t>
  </si>
  <si>
    <t>LD SOUTH 2</t>
  </si>
  <si>
    <t>RX368</t>
  </si>
  <si>
    <t>ADT NORTH</t>
  </si>
  <si>
    <t>RX371</t>
  </si>
  <si>
    <t>EIP (NP)</t>
  </si>
  <si>
    <t>RX381</t>
  </si>
  <si>
    <t>LD - NORTH</t>
  </si>
  <si>
    <t>RX382</t>
  </si>
  <si>
    <t>LD - SOUTH</t>
  </si>
  <si>
    <t>RX386</t>
  </si>
  <si>
    <t>TERTIARY PSYCHOSIS 2</t>
  </si>
  <si>
    <t>RX388</t>
  </si>
  <si>
    <t>LD NORTH (1)</t>
  </si>
  <si>
    <t>RX389</t>
  </si>
  <si>
    <t>LD NORTH (2)</t>
  </si>
  <si>
    <t>RX390</t>
  </si>
  <si>
    <t>LD NORTH (3)</t>
  </si>
  <si>
    <t>RX3A0</t>
  </si>
  <si>
    <t>MHSOP SB (NP)</t>
  </si>
  <si>
    <t>RX3A1</t>
  </si>
  <si>
    <t>GOODALL (NP)</t>
  </si>
  <si>
    <t>RX3A2</t>
  </si>
  <si>
    <t>MHSOP LR (NP)</t>
  </si>
  <si>
    <t>RX3A3</t>
  </si>
  <si>
    <t>MHSOP AP NP</t>
  </si>
  <si>
    <t>RX3A4</t>
  </si>
  <si>
    <t>MHSOP APK NP</t>
  </si>
  <si>
    <t>RX3A5</t>
  </si>
  <si>
    <t>NORTH END NP</t>
  </si>
  <si>
    <t>RX3A8</t>
  </si>
  <si>
    <t>MHSOP - APK NP 2</t>
  </si>
  <si>
    <t>RX3AF</t>
  </si>
  <si>
    <t>SHILDON COMMUNITY EXTENDED CARE UNIT</t>
  </si>
  <si>
    <t>RX3AT</t>
  </si>
  <si>
    <t>AUCKLAND PARK HOSPITAL</t>
  </si>
  <si>
    <t>RX3EA</t>
  </si>
  <si>
    <t>DARLINGTON MEMORIAL ROWAN BUILDING</t>
  </si>
  <si>
    <t>RX3EP</t>
  </si>
  <si>
    <t>UNIVERSITY HOSPITAL OF NORTH DURHAM</t>
  </si>
  <si>
    <t>RX3EW</t>
  </si>
  <si>
    <t>UNIVERSITY HOSPITAL OF HARTLEPOOL</t>
  </si>
  <si>
    <t>RX3FA</t>
  </si>
  <si>
    <t>UNIVERSITY HOSPITAL OF NORTH TEES</t>
  </si>
  <si>
    <t>RX3FC</t>
  </si>
  <si>
    <t>AYSGARTH</t>
  </si>
  <si>
    <t>RX3FG</t>
  </si>
  <si>
    <t>PARKSIDE MIDDLESBROUGH</t>
  </si>
  <si>
    <t>RX3FQ</t>
  </si>
  <si>
    <t>FOXRUSH AFFECTIVE DISORDER</t>
  </si>
  <si>
    <t>RX3FV</t>
  </si>
  <si>
    <t>KILTON VIEW</t>
  </si>
  <si>
    <t>RX3GG</t>
  </si>
  <si>
    <t>PRECRIBING MIDDLESBROUGH OLD AGE PSYCH</t>
  </si>
  <si>
    <t>RX3HK</t>
  </si>
  <si>
    <t>THE WILLOWS NH</t>
  </si>
  <si>
    <t>RX3JA</t>
  </si>
  <si>
    <t>RX3KN</t>
  </si>
  <si>
    <t>OAKWOOD UNIT</t>
  </si>
  <si>
    <t>RX3KR</t>
  </si>
  <si>
    <t>PARKSIDE BILLINGHAM</t>
  </si>
  <si>
    <t>RX3KW</t>
  </si>
  <si>
    <t>SPRINGWOOD</t>
  </si>
  <si>
    <t>RX3LE</t>
  </si>
  <si>
    <t>TRAFALGAR SQUARE</t>
  </si>
  <si>
    <t>RX3LL</t>
  </si>
  <si>
    <t>THE ANCHORAGE</t>
  </si>
  <si>
    <t>RX3LQ</t>
  </si>
  <si>
    <t>GUISBOROUGH GENERAL HOSPITAL</t>
  </si>
  <si>
    <t>RX3LR</t>
  </si>
  <si>
    <t>EAST CLEVELAND HOSPITAL</t>
  </si>
  <si>
    <t>RX3LW</t>
  </si>
  <si>
    <t>RX3LY</t>
  </si>
  <si>
    <t>EDEN HILL</t>
  </si>
  <si>
    <t>RX3MF</t>
  </si>
  <si>
    <t>UNIVERSITY HOSPITAL OF NORTH TEES MENTAL HEALTH UNIT</t>
  </si>
  <si>
    <t>RX3MM</t>
  </si>
  <si>
    <t>WEST PARK HOSPITAL</t>
  </si>
  <si>
    <t>RX3MQ</t>
  </si>
  <si>
    <t>GROUND FLOOR</t>
  </si>
  <si>
    <t>RX3NH</t>
  </si>
  <si>
    <t>SANDWELL PARK</t>
  </si>
  <si>
    <t>RX3NJ</t>
  </si>
  <si>
    <t>LUSTRUM VALE</t>
  </si>
  <si>
    <t>RX3NK</t>
  </si>
  <si>
    <t>THE DALES</t>
  </si>
  <si>
    <t>RX3NN</t>
  </si>
  <si>
    <t>SHOTLEY BRIDGE GROUND FLOOR FLAT</t>
  </si>
  <si>
    <t>RX3PE</t>
  </si>
  <si>
    <t>THE FRIARAGE</t>
  </si>
  <si>
    <t>RX3PL</t>
  </si>
  <si>
    <t>ASTBURY</t>
  </si>
  <si>
    <t>RX3PT</t>
  </si>
  <si>
    <t>THE RIDINGS</t>
  </si>
  <si>
    <t>RX3QD</t>
  </si>
  <si>
    <t>RX3QP</t>
  </si>
  <si>
    <t>PETERLEE COMMUNITY HOSPITAL</t>
  </si>
  <si>
    <t>RX3QW</t>
  </si>
  <si>
    <t>ST HILDA'S HALL</t>
  </si>
  <si>
    <t>RX3QX</t>
  </si>
  <si>
    <t>RX3RA</t>
  </si>
  <si>
    <t>OLD AGE PSYCH</t>
  </si>
  <si>
    <t>RX3RC</t>
  </si>
  <si>
    <t>H/POOL LD CHILDRENS SERV</t>
  </si>
  <si>
    <t>RX3RE</t>
  </si>
  <si>
    <t>ESTON &amp; EAST CLEVELAND OLD AGE PSYCH</t>
  </si>
  <si>
    <t>RX3RF</t>
  </si>
  <si>
    <t>M'BRO MHSOP SECTOR 2</t>
  </si>
  <si>
    <t>RX3RJ</t>
  </si>
  <si>
    <t>UNIT 1</t>
  </si>
  <si>
    <t>RX3RN</t>
  </si>
  <si>
    <t>WHITBY &amp; MALTON MHSOP</t>
  </si>
  <si>
    <t>RX3RQ</t>
  </si>
  <si>
    <t>NMP - FOXRUSH</t>
  </si>
  <si>
    <t>RX3RW</t>
  </si>
  <si>
    <t>MHSOP - NORTH YORKSHIRE 1</t>
  </si>
  <si>
    <t>RX3RX</t>
  </si>
  <si>
    <t>MHSOP - NORTH YORKSHIRE 2</t>
  </si>
  <si>
    <t>RX3RY</t>
  </si>
  <si>
    <t>MHSOP - NORTH YORKSHIRE 3</t>
  </si>
  <si>
    <t>RX3TD</t>
  </si>
  <si>
    <t>CYPS - NORTH YORKSHIRE 1</t>
  </si>
  <si>
    <t>RX3TE</t>
  </si>
  <si>
    <t>CYPS - NORTH YORKSHIRE 2</t>
  </si>
  <si>
    <t>RX3TF</t>
  </si>
  <si>
    <t>FORENSIC LD</t>
  </si>
  <si>
    <t>RX3TJ</t>
  </si>
  <si>
    <t>HARROGATE IHTT</t>
  </si>
  <si>
    <t>RX3TK</t>
  </si>
  <si>
    <t>NMP PARKSIDE PSYCHOSIS</t>
  </si>
  <si>
    <t>RX3TL</t>
  </si>
  <si>
    <t>AFFECTIVE - FOXRUSH</t>
  </si>
  <si>
    <t>RX3TN</t>
  </si>
  <si>
    <t>NMP - H'POOL AFF &amp; PSYCH</t>
  </si>
  <si>
    <t>RX3VE</t>
  </si>
  <si>
    <t>THE ORCHARD</t>
  </si>
  <si>
    <t>RX3VF</t>
  </si>
  <si>
    <t>THE GATE</t>
  </si>
  <si>
    <t>RX3VH</t>
  </si>
  <si>
    <t>SMS STOCKTON</t>
  </si>
  <si>
    <t>RX3VJ</t>
  </si>
  <si>
    <t>NMP EASINGTON</t>
  </si>
  <si>
    <t>RX3VM</t>
  </si>
  <si>
    <t>PARKSIDE PSYCHOSIS NMP</t>
  </si>
  <si>
    <t>RX3VT</t>
  </si>
  <si>
    <t>REDCAR AND CLEVELAND PSYCHOSIS NMP</t>
  </si>
  <si>
    <t>RX3VV</t>
  </si>
  <si>
    <t>LUSTRUM VALE MHSOP NMP</t>
  </si>
  <si>
    <t>RX3VY</t>
  </si>
  <si>
    <t>LUNEDALE</t>
  </si>
  <si>
    <t>RX3WL</t>
  </si>
  <si>
    <t>NMP MHSOP HARTLEPOOL</t>
  </si>
  <si>
    <t>RX3WM</t>
  </si>
  <si>
    <t>EATING DISORDERS OP</t>
  </si>
  <si>
    <t>RX3XE</t>
  </si>
  <si>
    <t>NMP LAKESIDE AFF DIS</t>
  </si>
  <si>
    <t>RX3XF</t>
  </si>
  <si>
    <t>MHSOP M'BRO 1 NMP</t>
  </si>
  <si>
    <t>RX3XG</t>
  </si>
  <si>
    <t>MHSOP M'BRO 2 NMP</t>
  </si>
  <si>
    <t>RX3XX</t>
  </si>
  <si>
    <t>LABURNHAMS</t>
  </si>
  <si>
    <t>R1D84</t>
  </si>
  <si>
    <t>VISION HOMES (1A)</t>
  </si>
  <si>
    <t>R1D88</t>
  </si>
  <si>
    <t>CASTLE CARE CASTLEHAVEN</t>
  </si>
  <si>
    <t>R1D89</t>
  </si>
  <si>
    <t>GLENVIEW</t>
  </si>
  <si>
    <t>R1D90</t>
  </si>
  <si>
    <t>SHERBOURNE</t>
  </si>
  <si>
    <t>R1D91</t>
  </si>
  <si>
    <t>KEEPER'S CRESCENT</t>
  </si>
  <si>
    <t>R1D92</t>
  </si>
  <si>
    <t>OLDFIELD RESIDENTIAL HOME</t>
  </si>
  <si>
    <t>R1D93</t>
  </si>
  <si>
    <t>THE OLD BARN</t>
  </si>
  <si>
    <t>R1D97</t>
  </si>
  <si>
    <t>CSMS 1</t>
  </si>
  <si>
    <t>R1DA6</t>
  </si>
  <si>
    <t>PLAS NEWYDD</t>
  </si>
  <si>
    <t>R1DA8</t>
  </si>
  <si>
    <t>HINSTOCK MANOR</t>
  </si>
  <si>
    <t>R1DAC</t>
  </si>
  <si>
    <t>ROBERT JONES &amp; AGNES HUNT ORTHOPAEDIC HOSPITAL</t>
  </si>
  <si>
    <t>R1DAF</t>
  </si>
  <si>
    <t>NEWPORT HOSPITAL</t>
  </si>
  <si>
    <t>R1DAK</t>
  </si>
  <si>
    <t>CSMS 2</t>
  </si>
  <si>
    <t>R1DAM</t>
  </si>
  <si>
    <t>BEECHES HOSPITAL</t>
  </si>
  <si>
    <t>R1DC1</t>
  </si>
  <si>
    <t>THE LAUREL'S</t>
  </si>
  <si>
    <t>R1DD3</t>
  </si>
  <si>
    <t>APCS SHREWSBURY</t>
  </si>
  <si>
    <t>R1DD4</t>
  </si>
  <si>
    <t>WREXHAM MAELOR HOSPITAL</t>
  </si>
  <si>
    <t>R1DD8</t>
  </si>
  <si>
    <t>LIFESOURCE COLLABORATIVE PROCUREMENT HUB</t>
  </si>
  <si>
    <t>R1DD9</t>
  </si>
  <si>
    <t>OCCUPATIONAL HEALTH GAINS PARK</t>
  </si>
  <si>
    <t>R1DDC</t>
  </si>
  <si>
    <t>OSWESTRY SOCIAL &amp; HEALTH CARE</t>
  </si>
  <si>
    <t>R1DDD</t>
  </si>
  <si>
    <t>THE MEWS</t>
  </si>
  <si>
    <t>R1DEG</t>
  </si>
  <si>
    <t>HADLEY LEARNING COMMUNITY</t>
  </si>
  <si>
    <t>R1DEJ</t>
  </si>
  <si>
    <t>TELFORD AND WREKIN PCT COMMISSIONERS</t>
  </si>
  <si>
    <t>R1DEK</t>
  </si>
  <si>
    <t>OCCUPATIONAL HEALTH DEPARTMENT - FENTON</t>
  </si>
  <si>
    <t>R1DF9</t>
  </si>
  <si>
    <t>DALE ACRE - SHROPSHIRE COMMUNITY HEALTH</t>
  </si>
  <si>
    <t>R1DFC</t>
  </si>
  <si>
    <t>SEVERN FIELDS HEALTH VILLAGE</t>
  </si>
  <si>
    <t>R1DFL</t>
  </si>
  <si>
    <t>TERRENCE HIGGINS TRUST WELLINGTON</t>
  </si>
  <si>
    <t>R1DG2</t>
  </si>
  <si>
    <t>BRIDGNORTH COMMUNITY HOSPITAL</t>
  </si>
  <si>
    <t>R1DG3</t>
  </si>
  <si>
    <t>LUDLOW COMMUNITY HOSPITAL</t>
  </si>
  <si>
    <t>R1DG4</t>
  </si>
  <si>
    <t>BISHOPS CASTLE COMMUNITY HOSPITAL</t>
  </si>
  <si>
    <t>R1DG5</t>
  </si>
  <si>
    <t>WHITCHURCH COMMUNITY HOSPITAL</t>
  </si>
  <si>
    <t>R1DG7</t>
  </si>
  <si>
    <t>OCCUPATIONAL HEALTH FENTON</t>
  </si>
  <si>
    <t>R1DHY</t>
  </si>
  <si>
    <t>FAMILY CONNECT</t>
  </si>
  <si>
    <t>R1DJ1</t>
  </si>
  <si>
    <t>BRIDGNORTH HOSP OPD1</t>
  </si>
  <si>
    <t>R1DJ2</t>
  </si>
  <si>
    <t>LUDLOW HOSP OPD1</t>
  </si>
  <si>
    <t>R1DJ3</t>
  </si>
  <si>
    <t>BISHOPS CASTLE HOSP OPD1</t>
  </si>
  <si>
    <t>R1DJ4</t>
  </si>
  <si>
    <t>WHITCHURCH HOSP OPD1</t>
  </si>
  <si>
    <t>R1DJ5</t>
  </si>
  <si>
    <t>SINGLE POINT OF ACCESS</t>
  </si>
  <si>
    <t>R1E04</t>
  </si>
  <si>
    <t>BARTON UNDER NEEDWOOD COTTAGE HOSPITAL</t>
  </si>
  <si>
    <t>R1E07</t>
  </si>
  <si>
    <t>CANNOCK CHASE HOSPITAL</t>
  </si>
  <si>
    <t>R1E28</t>
  </si>
  <si>
    <t>SAMUEL JOHNSON COMMUNITY HOSPITAL</t>
  </si>
  <si>
    <t>R1E30</t>
  </si>
  <si>
    <t>SIR ROBERT PEEL HOSPITAL</t>
  </si>
  <si>
    <t>R1E33</t>
  </si>
  <si>
    <t>ST MICHAEL'S HOSPITAL</t>
  </si>
  <si>
    <t>R1E56</t>
  </si>
  <si>
    <t>HAYWOOD HOSPITAL</t>
  </si>
  <si>
    <t>R1E58</t>
  </si>
  <si>
    <t>UNIVERSITY HOSPITAL OF NORTH STAFFS</t>
  </si>
  <si>
    <t>R1E74</t>
  </si>
  <si>
    <t>BUCKNALL HOSPITAL</t>
  </si>
  <si>
    <t>R1E75</t>
  </si>
  <si>
    <t>LONGTON HOSPITAL</t>
  </si>
  <si>
    <t>R1E89</t>
  </si>
  <si>
    <t>NORTH STAFFS URGENT CARE</t>
  </si>
  <si>
    <t>R1E97</t>
  </si>
  <si>
    <t>DR PARIKH AND PARTNER</t>
  </si>
  <si>
    <t>R1EA2</t>
  </si>
  <si>
    <t>DRUG LINK</t>
  </si>
  <si>
    <t>R1EA4</t>
  </si>
  <si>
    <t>HILLTOP / ST MICHAELS</t>
  </si>
  <si>
    <t>R1EC4</t>
  </si>
  <si>
    <t>STOKE SPEAKS OUT</t>
  </si>
  <si>
    <t>R1ED4</t>
  </si>
  <si>
    <t>KEELE UNIVERSITY</t>
  </si>
  <si>
    <t>R1ED5</t>
  </si>
  <si>
    <t>THE MEADOWS RETIREMENT HOME</t>
  </si>
  <si>
    <t>R1EE3</t>
  </si>
  <si>
    <t>LEEK MOORLANDS HOSPITAL</t>
  </si>
  <si>
    <t>R1EE4</t>
  </si>
  <si>
    <t>CHEADLE HOSPITAL</t>
  </si>
  <si>
    <t>R1EE5</t>
  </si>
  <si>
    <t>BRADWELL HOSPITAL</t>
  </si>
  <si>
    <t>R1EH1</t>
  </si>
  <si>
    <t>OAKWOOD</t>
  </si>
  <si>
    <t>R1EH2</t>
  </si>
  <si>
    <t>MAIN BUILDING CITY GENERAL HOSPITAL</t>
  </si>
  <si>
    <t>R1EK7</t>
  </si>
  <si>
    <t>AIRS - LONGTON COTTAGE HOSPTIAL</t>
  </si>
  <si>
    <t>R1EK8</t>
  </si>
  <si>
    <t>AIRS - HAYWOOD HOSPTIAL</t>
  </si>
  <si>
    <t>R1EL4</t>
  </si>
  <si>
    <t>WHITFIELD UNIT</t>
  </si>
  <si>
    <t>R1EL6</t>
  </si>
  <si>
    <t>AIRS -BRADWELL HOSPITAL</t>
  </si>
  <si>
    <t>R1EL7</t>
  </si>
  <si>
    <t>AIRS - CHEADLE HOSPITAL</t>
  </si>
  <si>
    <t>R1EL8</t>
  </si>
  <si>
    <t>AIRS - LEEK MOORLANDS HOSPITAL</t>
  </si>
  <si>
    <t>R1EL9</t>
  </si>
  <si>
    <t>REHABILITATION MEDICINE</t>
  </si>
  <si>
    <t>R1EM1</t>
  </si>
  <si>
    <t>AQUEDUCT</t>
  </si>
  <si>
    <t>R1G01</t>
  </si>
  <si>
    <t>PAIGNTON HOSPITAL</t>
  </si>
  <si>
    <t>R1G02</t>
  </si>
  <si>
    <t>BRIXHAM HOSPITAL</t>
  </si>
  <si>
    <t>R1G06</t>
  </si>
  <si>
    <t>BRISEHAM UNIT</t>
  </si>
  <si>
    <t>R1G08</t>
  </si>
  <si>
    <t>ST EDMUNDS</t>
  </si>
  <si>
    <t>R1G09</t>
  </si>
  <si>
    <t>ASHBURTON AND BUCKFASTLEIGH HOSPITAL</t>
  </si>
  <si>
    <t>R1G10</t>
  </si>
  <si>
    <t>DARTMOUTH HOSPITAL</t>
  </si>
  <si>
    <t>R1G11</t>
  </si>
  <si>
    <t>DAWLISH HOSPITAL</t>
  </si>
  <si>
    <t>R1G12</t>
  </si>
  <si>
    <t>NEWTON ABBOT HOSPITAL</t>
  </si>
  <si>
    <t>R1G13</t>
  </si>
  <si>
    <t>TEIGNMOUTH HOSPITAL</t>
  </si>
  <si>
    <t>R1G14</t>
  </si>
  <si>
    <t>TOTNES HOSPITAL</t>
  </si>
  <si>
    <t>R1G48</t>
  </si>
  <si>
    <t>NHS CONTINUING CARE RETROSPECTIVE REVIEW</t>
  </si>
  <si>
    <t>R1G51</t>
  </si>
  <si>
    <t>SAFER COMMUNITIES TORBAY</t>
  </si>
  <si>
    <t>R1G54</t>
  </si>
  <si>
    <t>BOVEY TRACEY HOSPITAL</t>
  </si>
  <si>
    <t>R1G55</t>
  </si>
  <si>
    <t>SOUTH HAMS (KINGSBRIDGE) HOSPITAL</t>
  </si>
  <si>
    <t>R1G56</t>
  </si>
  <si>
    <t>TAVISTOCK HOSPITAL</t>
  </si>
  <si>
    <t>R1G64</t>
  </si>
  <si>
    <t>UNIT 3</t>
  </si>
  <si>
    <t>R1G65</t>
  </si>
  <si>
    <t>BRIXHAM CARERS</t>
  </si>
  <si>
    <t>R1G66</t>
  </si>
  <si>
    <t>BRIXHAM MIU</t>
  </si>
  <si>
    <t>R1G68</t>
  </si>
  <si>
    <t>CHADWELL OPMH</t>
  </si>
  <si>
    <t>R1J04</t>
  </si>
  <si>
    <t>GLOUCESTERSHIRE ROYAL HOSPITAL</t>
  </si>
  <si>
    <t>R1J05</t>
  </si>
  <si>
    <t>CHELTENHAM GENERAL HOSPITAL</t>
  </si>
  <si>
    <t>R1J06</t>
  </si>
  <si>
    <t>CIRENCESTER HOSPITAL</t>
  </si>
  <si>
    <t>R1J07</t>
  </si>
  <si>
    <t>VALE COMMUNITY HOSPITAL</t>
  </si>
  <si>
    <t>R1J08</t>
  </si>
  <si>
    <t>TEWKESBURY HOSPITAL</t>
  </si>
  <si>
    <t>R1J10</t>
  </si>
  <si>
    <t>DILKE MEMORIAL HOSPITAL</t>
  </si>
  <si>
    <t>R1J11</t>
  </si>
  <si>
    <t>LYDNEY &amp; DISTRICT HOSPITAL SITE</t>
  </si>
  <si>
    <t>R1J12</t>
  </si>
  <si>
    <t>FAIRFORD HOSPITAL</t>
  </si>
  <si>
    <t>R1J13</t>
  </si>
  <si>
    <t>STROUD GENERAL HOSPITAL</t>
  </si>
  <si>
    <t>R1J14</t>
  </si>
  <si>
    <t>MOORE COTTAGE HOSPITAL</t>
  </si>
  <si>
    <t>R1J15</t>
  </si>
  <si>
    <t>THE WINCHCOMBE UNIT</t>
  </si>
  <si>
    <t>R1J16</t>
  </si>
  <si>
    <t>TETBURY HOSPITAL</t>
  </si>
  <si>
    <t>R1J17</t>
  </si>
  <si>
    <t>SUE RYDER CARE HOME</t>
  </si>
  <si>
    <t>R1J18</t>
  </si>
  <si>
    <t>NEW TEWKESBURY COMMUNITY HOSPITAL</t>
  </si>
  <si>
    <t>R1J21</t>
  </si>
  <si>
    <t>NORTH COTSWOLD HOSPITAL</t>
  </si>
  <si>
    <t>R1J51</t>
  </si>
  <si>
    <t>BADGERS CROFT</t>
  </si>
  <si>
    <t>R1J58</t>
  </si>
  <si>
    <t>SOUTHGATE MOORINGS</t>
  </si>
  <si>
    <t>R1J64</t>
  </si>
  <si>
    <t>GLOUCESTER EAPC</t>
  </si>
  <si>
    <t>R1J84</t>
  </si>
  <si>
    <t>GWC INTERMEDIATE CARE</t>
  </si>
  <si>
    <t>R1J86</t>
  </si>
  <si>
    <t>R1J90</t>
  </si>
  <si>
    <t>BVALE ASSESS &amp; TREAT (ICATS)</t>
  </si>
  <si>
    <t>R1J92</t>
  </si>
  <si>
    <t>DERMATOLOGY GPSI-TEWKESBURY</t>
  </si>
  <si>
    <t>R1J94</t>
  </si>
  <si>
    <t>NORTH COTSWOLDS INTERMEDIATE CARE UNIT</t>
  </si>
  <si>
    <t>R1JAT</t>
  </si>
  <si>
    <t>REDWOOD</t>
  </si>
  <si>
    <t>RDR01</t>
  </si>
  <si>
    <t>BATTLE SCA</t>
  </si>
  <si>
    <t>RDR05</t>
  </si>
  <si>
    <t>BRIGHTON GENERAL HOSPITAL</t>
  </si>
  <si>
    <t>RDR1D</t>
  </si>
  <si>
    <t>WORTHING HOSPITAL</t>
  </si>
  <si>
    <t>RDR1L</t>
  </si>
  <si>
    <t>ZACHARY MERTON HOSPITAL</t>
  </si>
  <si>
    <t>RDR1N</t>
  </si>
  <si>
    <t>LITTLEHAMPTON HOSPITAL</t>
  </si>
  <si>
    <t>RDR1R</t>
  </si>
  <si>
    <t>ARUNDEL AND DISTRICT HOSPITAL</t>
  </si>
  <si>
    <t>RDR1V</t>
  </si>
  <si>
    <t>EASTBOURNE DISTRICT GENERAL HOSPITAL</t>
  </si>
  <si>
    <t>RDR1X</t>
  </si>
  <si>
    <t>SOUTHLANDS HOSPITAL</t>
  </si>
  <si>
    <t>RDR25</t>
  </si>
  <si>
    <t>THE OLD MARKET</t>
  </si>
  <si>
    <t>RDR2F</t>
  </si>
  <si>
    <t>MIDHURST COMMUNITY HOSPITAL</t>
  </si>
  <si>
    <t>RDR2K</t>
  </si>
  <si>
    <t>THE CHERRIES</t>
  </si>
  <si>
    <t>RDR2M</t>
  </si>
  <si>
    <t>ST RICHARDS HOSPITAL</t>
  </si>
  <si>
    <t>RDR2V</t>
  </si>
  <si>
    <t>BOGNOR REGIS WAR MEMORIAL HOSPITAL</t>
  </si>
  <si>
    <t>RDR3E</t>
  </si>
  <si>
    <t>CRAWLEY HOSPITAL</t>
  </si>
  <si>
    <t>RDR3L</t>
  </si>
  <si>
    <t>HORSHAM HOSPITAL</t>
  </si>
  <si>
    <t>RDR4E</t>
  </si>
  <si>
    <t>RDR4L</t>
  </si>
  <si>
    <t>QUEEN VICTORIA HOSPITAL</t>
  </si>
  <si>
    <t>RDR4P</t>
  </si>
  <si>
    <t>THE ASHINGTON VILLAGE SPORTS PAVILION</t>
  </si>
  <si>
    <t>RDR4R</t>
  </si>
  <si>
    <t>GATWICK HEALTH CONTROL</t>
  </si>
  <si>
    <t>RDR53</t>
  </si>
  <si>
    <t>RDRBM</t>
  </si>
  <si>
    <t>RDRC8</t>
  </si>
  <si>
    <t>ICATS CRAWLEY</t>
  </si>
  <si>
    <t>RDRCC</t>
  </si>
  <si>
    <t>CLERMONT CHILD PROTECTION UNIT</t>
  </si>
  <si>
    <t>RDRCN</t>
  </si>
  <si>
    <t>CHAILEY NEW HERITAGE</t>
  </si>
  <si>
    <t>RDRCT</t>
  </si>
  <si>
    <t>COUNTY BUILDINGS</t>
  </si>
  <si>
    <t>RDRCV</t>
  </si>
  <si>
    <t>ICS CRAVEN VALE</t>
  </si>
  <si>
    <t>RDRDV</t>
  </si>
  <si>
    <t>DOWNS VIEW</t>
  </si>
  <si>
    <t>RDRDY</t>
  </si>
  <si>
    <t>BRADBURY UNIT</t>
  </si>
  <si>
    <t>RDRHH</t>
  </si>
  <si>
    <t>RDRHM</t>
  </si>
  <si>
    <t>HORSHAM MIU</t>
  </si>
  <si>
    <t>RDRHR</t>
  </si>
  <si>
    <t>HORIZON UNIT</t>
  </si>
  <si>
    <t>RDRHZ</t>
  </si>
  <si>
    <t>HAZEL COTTAGE</t>
  </si>
  <si>
    <t>RDRLN</t>
  </si>
  <si>
    <t>LENS EMPLOYMENT REHABILITATION</t>
  </si>
  <si>
    <t>RDRMH</t>
  </si>
  <si>
    <t>MILL VIEW HOSPITAL</t>
  </si>
  <si>
    <t>RDRMT</t>
  </si>
  <si>
    <t>THE MARTLETS</t>
  </si>
  <si>
    <t>RDRNH</t>
  </si>
  <si>
    <t>NEVILL HOSPITAL</t>
  </si>
  <si>
    <t>RDRPE</t>
  </si>
  <si>
    <t>THE PEARSON UNIT</t>
  </si>
  <si>
    <t>RDRQD</t>
  </si>
  <si>
    <t>QUADRANT</t>
  </si>
  <si>
    <t>RDRQP</t>
  </si>
  <si>
    <t>ICS QUEENS PARK VILLAS</t>
  </si>
  <si>
    <t>RDRRA</t>
  </si>
  <si>
    <t>ROYAL ALEXANDRA</t>
  </si>
  <si>
    <t>RDRRM</t>
  </si>
  <si>
    <t>FINCHES</t>
  </si>
  <si>
    <t>RDRRV</t>
  </si>
  <si>
    <t>RHEUMATOLOGY VALE</t>
  </si>
  <si>
    <t>RDRRW</t>
  </si>
  <si>
    <t>THE ROWANS</t>
  </si>
  <si>
    <t>RDRSP</t>
  </si>
  <si>
    <t>SOUTHPOINT</t>
  </si>
  <si>
    <t>RDRWR</t>
  </si>
  <si>
    <t>RHEUMATOLOGY</t>
  </si>
  <si>
    <t>RDRXR</t>
  </si>
  <si>
    <t>NEWHAVEN DOWNS</t>
  </si>
  <si>
    <t>RDY01</t>
  </si>
  <si>
    <t>BOSCOMBE COMMUNITY HOSPITAL</t>
  </si>
  <si>
    <t>RDY02</t>
  </si>
  <si>
    <t>KINGS PARK HOSPITAL</t>
  </si>
  <si>
    <t>RDY10</t>
  </si>
  <si>
    <t>ST ANN'S HOSPITAL</t>
  </si>
  <si>
    <t>RDY12</t>
  </si>
  <si>
    <t>HERBERT HOSPITAL</t>
  </si>
  <si>
    <t>RDY17</t>
  </si>
  <si>
    <t>ADDINGTON UNIT</t>
  </si>
  <si>
    <t>RDY22</t>
  </si>
  <si>
    <t>ALDERNEY HOSPITAL</t>
  </si>
  <si>
    <t>RDY23</t>
  </si>
  <si>
    <t>THE OAKS</t>
  </si>
  <si>
    <t>RDY25</t>
  </si>
  <si>
    <t>HILLCREST</t>
  </si>
  <si>
    <t>RDY27</t>
  </si>
  <si>
    <t>THE CEDARS (POOLE)</t>
  </si>
  <si>
    <t>RDY30</t>
  </si>
  <si>
    <t>ST GABRIELS</t>
  </si>
  <si>
    <t>RDY46</t>
  </si>
  <si>
    <t>FINIGAN UNIT</t>
  </si>
  <si>
    <t>RDY48</t>
  </si>
  <si>
    <t>SEDMAN UNIT</t>
  </si>
  <si>
    <t>RDY73</t>
  </si>
  <si>
    <t>WEST DORSET ISCR</t>
  </si>
  <si>
    <t>RDY99</t>
  </si>
  <si>
    <t>DELPHWOOD</t>
  </si>
  <si>
    <t>RDYAK</t>
  </si>
  <si>
    <t>INPATIENT EMERGENCY - KINGS PARK</t>
  </si>
  <si>
    <t>RDYAL</t>
  </si>
  <si>
    <t>INPATIENT EMERGENCY - ALDERNEY</t>
  </si>
  <si>
    <t>RDYAY</t>
  </si>
  <si>
    <t>INPATIENT EMERGENCY - ST ANNS</t>
  </si>
  <si>
    <t>RDYCA</t>
  </si>
  <si>
    <t>PACT</t>
  </si>
  <si>
    <t>RDYCC</t>
  </si>
  <si>
    <t>LD WEST DORSET</t>
  </si>
  <si>
    <t>RDYCJ</t>
  </si>
  <si>
    <t>RDYCK</t>
  </si>
  <si>
    <t>YADAS</t>
  </si>
  <si>
    <t>RDYCV</t>
  </si>
  <si>
    <t>OAKCROFT</t>
  </si>
  <si>
    <t>RDYDF</t>
  </si>
  <si>
    <t>MUNICIPAL BUILDING</t>
  </si>
  <si>
    <t>RDYDK</t>
  </si>
  <si>
    <t>CONNECTIONS</t>
  </si>
  <si>
    <t>RDYDX</t>
  </si>
  <si>
    <t>PORTFIELD HALL</t>
  </si>
  <si>
    <t>RDYEF</t>
  </si>
  <si>
    <t>WEYMOUTH COMMUNITY HOSPITAL</t>
  </si>
  <si>
    <t>RDYEG</t>
  </si>
  <si>
    <t>WESTHAVEN HOSPITAL</t>
  </si>
  <si>
    <t>RDYEH</t>
  </si>
  <si>
    <t>PORTLAND HOSPITAL</t>
  </si>
  <si>
    <t>RDYEJ</t>
  </si>
  <si>
    <t>BRIDPORT COMMUNITY HOSPITAL</t>
  </si>
  <si>
    <t>RDYEN</t>
  </si>
  <si>
    <t>CADAS</t>
  </si>
  <si>
    <t>RDYEP</t>
  </si>
  <si>
    <t>BELLE VUE</t>
  </si>
  <si>
    <t>RDYER</t>
  </si>
  <si>
    <t>BLANDFORD COMMUNITY HOSPITAL</t>
  </si>
  <si>
    <t>RDYEV</t>
  </si>
  <si>
    <t>CONIFERS</t>
  </si>
  <si>
    <t>RDYEY</t>
  </si>
  <si>
    <t>WESTMINSTER MEMORIAL HOSPITAL</t>
  </si>
  <si>
    <t>RDYFC</t>
  </si>
  <si>
    <t>YEATMAN HOSPITAL</t>
  </si>
  <si>
    <t>RDYFD</t>
  </si>
  <si>
    <t>WAREHAM COMMUNITY HOSPITAL</t>
  </si>
  <si>
    <t>RDYFE</t>
  </si>
  <si>
    <t>VICTORIA HOSPITAL W'BORNE</t>
  </si>
  <si>
    <t>RDYFF</t>
  </si>
  <si>
    <t>SWANAGE COMMUNTIY HOSPITAL</t>
  </si>
  <si>
    <t>RDYFG</t>
  </si>
  <si>
    <t>ST LEONARDS COMMUNITY HOSPITAL</t>
  </si>
  <si>
    <t>RDYFL</t>
  </si>
  <si>
    <t>BLANDFORD HEALTH</t>
  </si>
  <si>
    <t>RDYFQ</t>
  </si>
  <si>
    <t>WEYMOUTH MIU</t>
  </si>
  <si>
    <t>RDYFV</t>
  </si>
  <si>
    <t>BOURNEMOUTH HOSPITAL</t>
  </si>
  <si>
    <t>RDYFY</t>
  </si>
  <si>
    <t>FLAGHEAD UNIT</t>
  </si>
  <si>
    <t>RDYGC</t>
  </si>
  <si>
    <t>DORSET COUNTY HOSPITAL</t>
  </si>
  <si>
    <t>RDYGD</t>
  </si>
  <si>
    <t>LADDERS YAC</t>
  </si>
  <si>
    <t>RDYGE</t>
  </si>
  <si>
    <t>THE JUNCTION</t>
  </si>
  <si>
    <t>RDYGG</t>
  </si>
  <si>
    <t>SUSSED</t>
  </si>
  <si>
    <t>RDYGQ</t>
  </si>
  <si>
    <t>FOREST HOLME (PALLIATIVE CARE)</t>
  </si>
  <si>
    <t>RDYGX</t>
  </si>
  <si>
    <t>UNIT 4 PARK PLACE</t>
  </si>
  <si>
    <t>RDYHC</t>
  </si>
  <si>
    <t>ADULT MH - FORSTON UNIT AE</t>
  </si>
  <si>
    <t>RDYHE</t>
  </si>
  <si>
    <t>DORCHESTER MINTERNE WARD</t>
  </si>
  <si>
    <t>RDYHK</t>
  </si>
  <si>
    <t>PORTLAND CASTLETOWN WARD</t>
  </si>
  <si>
    <t>RDYHL</t>
  </si>
  <si>
    <t>CONTRACEPTION &amp; SHS</t>
  </si>
  <si>
    <t>RDYHM</t>
  </si>
  <si>
    <t>BLANDFORD DERMATOLOGY</t>
  </si>
  <si>
    <t>RDYHN</t>
  </si>
  <si>
    <t>BRIDPORT DERMATOLOGY</t>
  </si>
  <si>
    <t>RDYHP</t>
  </si>
  <si>
    <t>SHERBORNE DERMATOLOGY</t>
  </si>
  <si>
    <t>RDYHR</t>
  </si>
  <si>
    <t>LANGDON WARD B'PORT</t>
  </si>
  <si>
    <t>RDYHT</t>
  </si>
  <si>
    <t>S'BURY ELDERLY CARE CONS</t>
  </si>
  <si>
    <t>RXVC8</t>
  </si>
  <si>
    <t>DISCOVER, WESTGATE</t>
  </si>
  <si>
    <t>RXVD0</t>
  </si>
  <si>
    <t>WHITEHAVEN</t>
  </si>
  <si>
    <t>RXVD2</t>
  </si>
  <si>
    <t>SDAS - HAYSBROOK</t>
  </si>
  <si>
    <t>RXVD3</t>
  </si>
  <si>
    <t>SDAS - THE BASEMENT</t>
  </si>
  <si>
    <t>RXX08</t>
  </si>
  <si>
    <t>LODDON ALLIANCE</t>
  </si>
  <si>
    <t>RXX10</t>
  </si>
  <si>
    <t>ABRAHAM COWLEY UNIT</t>
  </si>
  <si>
    <t>RXX11</t>
  </si>
  <si>
    <t>WALTON COMMUNITY HOSPITAL</t>
  </si>
  <si>
    <t>RXX12</t>
  </si>
  <si>
    <t>WOKING COMMUNITY HOSPITAL</t>
  </si>
  <si>
    <t>RXX13</t>
  </si>
  <si>
    <t>WEYBRIDGE COMMUNITY HOSPITAL</t>
  </si>
  <si>
    <t>RXX15</t>
  </si>
  <si>
    <t>ASHFORD HOSPITAL</t>
  </si>
  <si>
    <t>RXX16</t>
  </si>
  <si>
    <t>RXX17</t>
  </si>
  <si>
    <t>HILLCROFT</t>
  </si>
  <si>
    <t>RXX18</t>
  </si>
  <si>
    <t>SHIELING</t>
  </si>
  <si>
    <t>RXX1T</t>
  </si>
  <si>
    <t>CRANLEIGH HOSPITAL</t>
  </si>
  <si>
    <t>RXX21</t>
  </si>
  <si>
    <t>RXX23</t>
  </si>
  <si>
    <t>RXX24</t>
  </si>
  <si>
    <t>ROYAL SURREY COUNTY HOSPITAL</t>
  </si>
  <si>
    <t>RXX26</t>
  </si>
  <si>
    <t>HASLEMERE HOSPITAL</t>
  </si>
  <si>
    <t>RXX27</t>
  </si>
  <si>
    <t>FLEET HOSPITAL</t>
  </si>
  <si>
    <t>RXX28</t>
  </si>
  <si>
    <t>CRANLEIGH VILLAGE HOSPITAL</t>
  </si>
  <si>
    <t>RXX29</t>
  </si>
  <si>
    <t>FARNHAM HOSPITAL</t>
  </si>
  <si>
    <t>RXX2J</t>
  </si>
  <si>
    <t>GEESEMERE</t>
  </si>
  <si>
    <t>RXX2T</t>
  </si>
  <si>
    <t>RXX2V</t>
  </si>
  <si>
    <t>ST EBBAS</t>
  </si>
  <si>
    <t>RXX33</t>
  </si>
  <si>
    <t>CHERRYTREES RESIDENTIAL HOME</t>
  </si>
  <si>
    <t>RXX35</t>
  </si>
  <si>
    <t>EAST SURREY HOSPITAL</t>
  </si>
  <si>
    <t>RXX36</t>
  </si>
  <si>
    <t>EPSOM GENERAL HOSPITAL</t>
  </si>
  <si>
    <t>RXX37</t>
  </si>
  <si>
    <t>LEATHERHEAD HOSPITAL</t>
  </si>
  <si>
    <t>RXX3L</t>
  </si>
  <si>
    <t>SOUTH EAST PUPIL REFERRAL UNIT</t>
  </si>
  <si>
    <t>RXX4H</t>
  </si>
  <si>
    <t>PORTSMOUTH DISABILITY FORUM</t>
  </si>
  <si>
    <t>RXX51</t>
  </si>
  <si>
    <t>DRUG AND ALCOHOL CJS</t>
  </si>
  <si>
    <t>RXX88</t>
  </si>
  <si>
    <t>OLDER PEOPLE'S PSYCHIATRY</t>
  </si>
  <si>
    <t>RXX93</t>
  </si>
  <si>
    <t>WINGFIELD - EAST</t>
  </si>
  <si>
    <t>RXX96</t>
  </si>
  <si>
    <t>TANDRIDGE CTPLD</t>
  </si>
  <si>
    <t>RXX98</t>
  </si>
  <si>
    <t>RXXA2</t>
  </si>
  <si>
    <t>FP10 - ARC 1 WARD</t>
  </si>
  <si>
    <t>RXXA3</t>
  </si>
  <si>
    <t>FP10 - ARC II WARD</t>
  </si>
  <si>
    <t>RXXA7</t>
  </si>
  <si>
    <t>CMHRS SPELTHORNE</t>
  </si>
  <si>
    <t>RXXA8</t>
  </si>
  <si>
    <t>GRANDVIEW</t>
  </si>
  <si>
    <t>RXXAD</t>
  </si>
  <si>
    <t>FAIRMEAD</t>
  </si>
  <si>
    <t>RXXAM</t>
  </si>
  <si>
    <t>ARNSIDE</t>
  </si>
  <si>
    <t>RXXCA</t>
  </si>
  <si>
    <t>GREENLAWS</t>
  </si>
  <si>
    <t>RXXCE</t>
  </si>
  <si>
    <t>BRIARWOOD</t>
  </si>
  <si>
    <t>RXXEA</t>
  </si>
  <si>
    <t>HOLLY TREE</t>
  </si>
  <si>
    <t>RXXEK</t>
  </si>
  <si>
    <t>HERMITAGE</t>
  </si>
  <si>
    <t>RXXFR</t>
  </si>
  <si>
    <t>ASHMOUNT</t>
  </si>
  <si>
    <t>RXXFV</t>
  </si>
  <si>
    <t>GALLWEY</t>
  </si>
  <si>
    <t>RXXFY</t>
  </si>
  <si>
    <t>WILLOW</t>
  </si>
  <si>
    <t>RXXGW</t>
  </si>
  <si>
    <t>GREAT MEADOWS</t>
  </si>
  <si>
    <t>RXXHA</t>
  </si>
  <si>
    <t>ELLEN TERRY</t>
  </si>
  <si>
    <t>RXXHD</t>
  </si>
  <si>
    <t>COMMUNITY FORENSIC</t>
  </si>
  <si>
    <t>RXXHE</t>
  </si>
  <si>
    <t>REHABILITATION</t>
  </si>
  <si>
    <t>RXXHK</t>
  </si>
  <si>
    <t>APRIL COTTAGE</t>
  </si>
  <si>
    <t>RXXHL</t>
  </si>
  <si>
    <t>LARKFIELD</t>
  </si>
  <si>
    <t>RXXHM</t>
  </si>
  <si>
    <t>ROSEWOOD</t>
  </si>
  <si>
    <t>RXXHY</t>
  </si>
  <si>
    <t>CHERRY OAK</t>
  </si>
  <si>
    <t>RXXR3</t>
  </si>
  <si>
    <t>NURSE R3</t>
  </si>
  <si>
    <t>RXXR7</t>
  </si>
  <si>
    <t>NURSE R7</t>
  </si>
  <si>
    <t>RXXT3</t>
  </si>
  <si>
    <t>NURSE T3</t>
  </si>
  <si>
    <t>RXXT5</t>
  </si>
  <si>
    <t>NURSE T5</t>
  </si>
  <si>
    <t>RXXT6</t>
  </si>
  <si>
    <t>NURSE T6 - RESPOND</t>
  </si>
  <si>
    <t>RXXT7</t>
  </si>
  <si>
    <t>NURSE T7 - RESPOND</t>
  </si>
  <si>
    <t>RXXV1</t>
  </si>
  <si>
    <t>NURSE RXXV1</t>
  </si>
  <si>
    <t>RXXV2</t>
  </si>
  <si>
    <t>NURSE RXXV2</t>
  </si>
  <si>
    <t>RXXV3</t>
  </si>
  <si>
    <t>NURSE RXXV3</t>
  </si>
  <si>
    <t>RXXV4</t>
  </si>
  <si>
    <t>FP10 - NURSE RXXV4</t>
  </si>
  <si>
    <t>RXXV5</t>
  </si>
  <si>
    <t>NURSE RXXV5</t>
  </si>
  <si>
    <t>RXXV6</t>
  </si>
  <si>
    <t>NURSE V6</t>
  </si>
  <si>
    <t>RXXV7</t>
  </si>
  <si>
    <t>NURSE V7</t>
  </si>
  <si>
    <t>RXXW1</t>
  </si>
  <si>
    <t>WILLOW WARD</t>
  </si>
  <si>
    <t>RXXW3</t>
  </si>
  <si>
    <t>CLARE WARD</t>
  </si>
  <si>
    <t>RXXW4</t>
  </si>
  <si>
    <t>CHARLTON WARD</t>
  </si>
  <si>
    <t>RXXW5</t>
  </si>
  <si>
    <t>BLAKE WARD</t>
  </si>
  <si>
    <t>RXXW6</t>
  </si>
  <si>
    <t>HALLIFORD WARD</t>
  </si>
  <si>
    <t>RXXW7</t>
  </si>
  <si>
    <t>SPENSER WARD</t>
  </si>
  <si>
    <t>RXXW8</t>
  </si>
  <si>
    <t>LAUREATE WARD</t>
  </si>
  <si>
    <t>RXXX1</t>
  </si>
  <si>
    <t>NOEL LAVIN WARD</t>
  </si>
  <si>
    <t>RXXX2</t>
  </si>
  <si>
    <t>ALBERT WARD</t>
  </si>
  <si>
    <t>RXXX3</t>
  </si>
  <si>
    <t>VICTORIA WARD</t>
  </si>
  <si>
    <t>RXXX4</t>
  </si>
  <si>
    <t>HALE WARD</t>
  </si>
  <si>
    <t>RXXX5</t>
  </si>
  <si>
    <t>WINGFIELD WARD</t>
  </si>
  <si>
    <t>RXXX7</t>
  </si>
  <si>
    <t>COBGATES</t>
  </si>
  <si>
    <t>RXXX9</t>
  </si>
  <si>
    <t>MITCHELL HALL</t>
  </si>
  <si>
    <t>RXY02</t>
  </si>
  <si>
    <t>ABBEY WOOD</t>
  </si>
  <si>
    <t>RXY03</t>
  </si>
  <si>
    <t>ST MARTINS HOSPITAL</t>
  </si>
  <si>
    <t>RXY04</t>
  </si>
  <si>
    <t>KINGS HILL</t>
  </si>
  <si>
    <t>RXY08</t>
  </si>
  <si>
    <t>MAIDSTONE HOSPITAL</t>
  </si>
  <si>
    <t>RXY09</t>
  </si>
  <si>
    <t>KENT &amp; SUSSEX HOSPITAL</t>
  </si>
  <si>
    <t>RXY10</t>
  </si>
  <si>
    <t>DARENT VALLEY HOSPITAL</t>
  </si>
  <si>
    <t>RXY12</t>
  </si>
  <si>
    <t>CANTERBURY (BRENTWOOD)</t>
  </si>
  <si>
    <t>RXY17</t>
  </si>
  <si>
    <t>KENT &amp; CANTERBURY HOSPITAL</t>
  </si>
  <si>
    <t>RXY18</t>
  </si>
  <si>
    <t>QUEEN ELIZABETH THE QUEEN MOTHER HOSPITAL</t>
  </si>
  <si>
    <t>RXY19</t>
  </si>
  <si>
    <t>WILLIAM HARVEY HOSPITAL</t>
  </si>
  <si>
    <t>RXY1P</t>
  </si>
  <si>
    <t>CRHT MAIDSTONE NMP</t>
  </si>
  <si>
    <t>RXY1Q</t>
  </si>
  <si>
    <t>OPMH MAIDSTONE NORTH NMP</t>
  </si>
  <si>
    <t>RXY1W</t>
  </si>
  <si>
    <t>MAGNITUDE</t>
  </si>
  <si>
    <t>RXY2H</t>
  </si>
  <si>
    <t>CHERVILLES</t>
  </si>
  <si>
    <t>RXY2P</t>
  </si>
  <si>
    <t>FERN</t>
  </si>
  <si>
    <t>RXY2R</t>
  </si>
  <si>
    <t>ST MARTINS NEW BUILDING</t>
  </si>
  <si>
    <t>RXY41</t>
  </si>
  <si>
    <t>FORENSIC PSYCHIATRY</t>
  </si>
  <si>
    <t>RXY45</t>
  </si>
  <si>
    <t>OPMH ASHFORD</t>
  </si>
  <si>
    <t>RXY49</t>
  </si>
  <si>
    <t>OPMH CANTERBURY</t>
  </si>
  <si>
    <t>RXY54</t>
  </si>
  <si>
    <t>OPMH DOVER</t>
  </si>
  <si>
    <t>RXY56</t>
  </si>
  <si>
    <t>OPMH THANET</t>
  </si>
  <si>
    <t>RXY62</t>
  </si>
  <si>
    <t>OPMH ASHFORD NMP</t>
  </si>
  <si>
    <t>RXY63</t>
  </si>
  <si>
    <t>LD MAIDSTONE</t>
  </si>
  <si>
    <t>RXY76</t>
  </si>
  <si>
    <t>OPMH SEVENOAKS</t>
  </si>
  <si>
    <t>RXY77</t>
  </si>
  <si>
    <t>OPMH TUNBRIDGE WELLS</t>
  </si>
  <si>
    <t>RXY78</t>
  </si>
  <si>
    <t>OPMH SWALE</t>
  </si>
  <si>
    <t>RXY79</t>
  </si>
  <si>
    <t>OPMH GILLINGHAM</t>
  </si>
  <si>
    <t>RXY7A</t>
  </si>
  <si>
    <t>LANGDALE RISE</t>
  </si>
  <si>
    <t>RXY80</t>
  </si>
  <si>
    <t>OPMH DARTFORD</t>
  </si>
  <si>
    <t>RXY81</t>
  </si>
  <si>
    <t>OPMH MAIDSTONE SOUTH</t>
  </si>
  <si>
    <t>RXY82</t>
  </si>
  <si>
    <t>OPMH MAIDSTONE NORTH</t>
  </si>
  <si>
    <t>RXY90</t>
  </si>
  <si>
    <t>OPMH SEVENOAKS NMP</t>
  </si>
  <si>
    <t>RXY91</t>
  </si>
  <si>
    <t>OPMH DARTFORD NMP</t>
  </si>
  <si>
    <t>RXY94</t>
  </si>
  <si>
    <t>OPMH SWALE NMP</t>
  </si>
  <si>
    <t>RXY95</t>
  </si>
  <si>
    <t>OPMH MAIDSTONE SOUTH NMP</t>
  </si>
  <si>
    <t>RXY97</t>
  </si>
  <si>
    <t>OPMH TUNBRIDGE WELLS NMP</t>
  </si>
  <si>
    <t>RXY98</t>
  </si>
  <si>
    <t>LD DARTFORD</t>
  </si>
  <si>
    <t>RXY99</t>
  </si>
  <si>
    <t>LD SWALE</t>
  </si>
  <si>
    <t>RXY9C</t>
  </si>
  <si>
    <t>LD SOUTHLANDS</t>
  </si>
  <si>
    <t>RXYA4</t>
  </si>
  <si>
    <t>ARUNDEL UNIT</t>
  </si>
  <si>
    <t>RXYA5</t>
  </si>
  <si>
    <t>ASH ETON</t>
  </si>
  <si>
    <t>RXYAR</t>
  </si>
  <si>
    <t>RXYCJ</t>
  </si>
  <si>
    <t>CANTERBURY D.T.S</t>
  </si>
  <si>
    <t>RXYE9</t>
  </si>
  <si>
    <t>EATING DISORDERS NMP</t>
  </si>
  <si>
    <t>RXYF2</t>
  </si>
  <si>
    <t>FANT OAST</t>
  </si>
  <si>
    <t>RXYG4</t>
  </si>
  <si>
    <t>RXYH7</t>
  </si>
  <si>
    <t>RXYK1</t>
  </si>
  <si>
    <t>KELSTON</t>
  </si>
  <si>
    <t>RXYP8</t>
  </si>
  <si>
    <t>OAKWOOD M.H.</t>
  </si>
  <si>
    <t>RXYQ1</t>
  </si>
  <si>
    <t>QUEEN ANNE CAR PARK (LAND ONLY)</t>
  </si>
  <si>
    <t>RXYR2</t>
  </si>
  <si>
    <t>RXYRF</t>
  </si>
  <si>
    <t>ST MARTINS HOSPITAL STAFF FLATS</t>
  </si>
  <si>
    <t>RXYRJ</t>
  </si>
  <si>
    <t>SITTINGBOURNE CMHC</t>
  </si>
  <si>
    <t>RXYRK</t>
  </si>
  <si>
    <t>SOUTHLANDS</t>
  </si>
  <si>
    <t>RXYRV</t>
  </si>
  <si>
    <t>STAFF RESIDENCES</t>
  </si>
  <si>
    <t>RXYT1</t>
  </si>
  <si>
    <t>THANET MENTAL HEALTH UNIT</t>
  </si>
  <si>
    <t>RXYT2</t>
  </si>
  <si>
    <t>RXYT8</t>
  </si>
  <si>
    <t>THE HAVEN</t>
  </si>
  <si>
    <t>RXYTC</t>
  </si>
  <si>
    <t>THE PAGODA</t>
  </si>
  <si>
    <t>RXYTK</t>
  </si>
  <si>
    <t>THE SPRINGS</t>
  </si>
  <si>
    <t>RXYW6</t>
  </si>
  <si>
    <t>WOODEND</t>
  </si>
  <si>
    <t>RY101</t>
  </si>
  <si>
    <t>LIVERPOOL COMMUNITY HEALTH NHS TRUST</t>
  </si>
  <si>
    <t>RY115</t>
  </si>
  <si>
    <t>LIVERPOOL HEALTH PROMOTION</t>
  </si>
  <si>
    <t>RY118</t>
  </si>
  <si>
    <t>ST JAMES</t>
  </si>
  <si>
    <t>RY119</t>
  </si>
  <si>
    <t>PPU/NPC</t>
  </si>
  <si>
    <t>RY122</t>
  </si>
  <si>
    <t>MOORGATE POINT</t>
  </si>
  <si>
    <t>RY124</t>
  </si>
  <si>
    <t>UC24</t>
  </si>
  <si>
    <t>RY127</t>
  </si>
  <si>
    <t>BUILDING BRIDGES</t>
  </si>
  <si>
    <t>RY131</t>
  </si>
  <si>
    <t>RY135</t>
  </si>
  <si>
    <t>BRIDGE CHAPEL</t>
  </si>
  <si>
    <t>RY138</t>
  </si>
  <si>
    <t>ROTUNDA DEMOGRAPHIC THERAPUTIC COMMUNITY</t>
  </si>
  <si>
    <t>RY143</t>
  </si>
  <si>
    <t>LIFEBANK</t>
  </si>
  <si>
    <t>RY145</t>
  </si>
  <si>
    <t>UNPLANNED CARE</t>
  </si>
  <si>
    <t>RY146</t>
  </si>
  <si>
    <t>RL &amp; BUHT IM&amp;T DEPARTMENT</t>
  </si>
  <si>
    <t>RY148</t>
  </si>
  <si>
    <t>INTERMEDIATE CARE UNIT</t>
  </si>
  <si>
    <t>RY156</t>
  </si>
  <si>
    <t>PAVILLION 6</t>
  </si>
  <si>
    <t>RY161</t>
  </si>
  <si>
    <t>NEWHALL CAMPUS (COTTAGE 2)</t>
  </si>
  <si>
    <t>RY162</t>
  </si>
  <si>
    <t>NEWHALL CAMPUS (COTTAGE 7)</t>
  </si>
  <si>
    <t>RY163</t>
  </si>
  <si>
    <t>HOME LOANS</t>
  </si>
  <si>
    <t>RY174</t>
  </si>
  <si>
    <t>TEA FACTORY</t>
  </si>
  <si>
    <t>RY175</t>
  </si>
  <si>
    <t>NATURAL BREAKS MERSEYSIDE</t>
  </si>
  <si>
    <t>RY192</t>
  </si>
  <si>
    <t>DERMATOLOGY ICATS</t>
  </si>
  <si>
    <t>RY194</t>
  </si>
  <si>
    <t>COMMUNITY INTEGRATED DISCHARGE UNIT</t>
  </si>
  <si>
    <t>RY197</t>
  </si>
  <si>
    <t>ABACUS FAZAKERLEY</t>
  </si>
  <si>
    <t>RY1C1</t>
  </si>
  <si>
    <t>NETHERTON FEELGOOD FACTORY</t>
  </si>
  <si>
    <t>RY1C4</t>
  </si>
  <si>
    <t>LITHERLAND SPORTS PARK</t>
  </si>
  <si>
    <t>RY1C7</t>
  </si>
  <si>
    <t>OPTOPLAST</t>
  </si>
  <si>
    <t>RY1E1</t>
  </si>
  <si>
    <t>WARD 35 COMMUNITY INTERMEDIATE CARE UNIT</t>
  </si>
  <si>
    <t>RY20N</t>
  </si>
  <si>
    <t>RY20T</t>
  </si>
  <si>
    <t>UPTON ROCKS MC</t>
  </si>
  <si>
    <t>RY25X</t>
  </si>
  <si>
    <t>TAMESIDE GENERAL HOSPITAL</t>
  </si>
  <si>
    <t>RY26A</t>
  </si>
  <si>
    <t>TRAFFORD GENERAL HOSPITAL</t>
  </si>
  <si>
    <t>RY26W</t>
  </si>
  <si>
    <t>RY27C</t>
  </si>
  <si>
    <t>THE LINDENS</t>
  </si>
  <si>
    <t>RY27T</t>
  </si>
  <si>
    <t>HOUGH GREEN HEALTH PARK</t>
  </si>
  <si>
    <t>RY28A</t>
  </si>
  <si>
    <t>ALTRINCHAM GENERAL HOSPITAL</t>
  </si>
  <si>
    <t>RY28J</t>
  </si>
  <si>
    <t>HIGHFIELD HOSPITAL</t>
  </si>
  <si>
    <t>RY28R</t>
  </si>
  <si>
    <t>HALTON GENERAL HOSPITAL</t>
  </si>
  <si>
    <t>RY29M</t>
  </si>
  <si>
    <t>RY2D2</t>
  </si>
  <si>
    <t>LEIGH INFIRMARY</t>
  </si>
  <si>
    <t>RY2D6</t>
  </si>
  <si>
    <t>ROYAL ALBERT EDWARD INFIRMARY</t>
  </si>
  <si>
    <t>RY2D7</t>
  </si>
  <si>
    <t>WRIGHTINGTON HOSPITAL</t>
  </si>
  <si>
    <t>RY2F4</t>
  </si>
  <si>
    <t>STANDISHGATE</t>
  </si>
  <si>
    <t>RY2F9</t>
  </si>
  <si>
    <t>LEIGH LOCALITY BUILDING</t>
  </si>
  <si>
    <t>RY2V2</t>
  </si>
  <si>
    <t>RY2V3</t>
  </si>
  <si>
    <t>CINNAMON BROW UNIT</t>
  </si>
  <si>
    <t>RY2W1</t>
  </si>
  <si>
    <t>THE BEACHES</t>
  </si>
  <si>
    <t>RY2W2</t>
  </si>
  <si>
    <t>THE LAKES</t>
  </si>
  <si>
    <t>RY2X2</t>
  </si>
  <si>
    <t>TALK SHOP</t>
  </si>
  <si>
    <t>RY304</t>
  </si>
  <si>
    <t>LAKESIDE 400</t>
  </si>
  <si>
    <t>RY309</t>
  </si>
  <si>
    <t>NORFOLK &amp; NORWICH UNIVERSITY HOSPITAL</t>
  </si>
  <si>
    <t>RY310</t>
  </si>
  <si>
    <t>RY311</t>
  </si>
  <si>
    <t>COLMAN HOSPITAL</t>
  </si>
  <si>
    <t>RY312</t>
  </si>
  <si>
    <t>NORWICH COMMUNITY HOSPITAL</t>
  </si>
  <si>
    <t>RY319</t>
  </si>
  <si>
    <t>DEREHAM HOSPITAL</t>
  </si>
  <si>
    <t>RY31R</t>
  </si>
  <si>
    <t>DODDINGTON COMMUNITY HOSPITAL</t>
  </si>
  <si>
    <t>RY31V</t>
  </si>
  <si>
    <t>RY328</t>
  </si>
  <si>
    <t>RY32D</t>
  </si>
  <si>
    <t>RY331</t>
  </si>
  <si>
    <t>RY332</t>
  </si>
  <si>
    <t>NORTH WALSHAM HOSPITAL</t>
  </si>
  <si>
    <t>RY333</t>
  </si>
  <si>
    <t>WELLS COTTAGE HOSPITAL</t>
  </si>
  <si>
    <t>RY334</t>
  </si>
  <si>
    <t>ST MICHAELS HOSPITAL</t>
  </si>
  <si>
    <t>RY335</t>
  </si>
  <si>
    <t>KELLING HOSPITAL</t>
  </si>
  <si>
    <t>RY33A</t>
  </si>
  <si>
    <t>ROSE COTTAGE</t>
  </si>
  <si>
    <t>RY33E</t>
  </si>
  <si>
    <t>SWAFFHAM COMMUNITY HOSPITAL</t>
  </si>
  <si>
    <t>RY35A</t>
  </si>
  <si>
    <t>WENSUM MOUNT</t>
  </si>
  <si>
    <t>RY35J</t>
  </si>
  <si>
    <t>RY35L</t>
  </si>
  <si>
    <t>WALCOT HALL</t>
  </si>
  <si>
    <t>RY35Q</t>
  </si>
  <si>
    <t>NHS NORFOLK HEALTH RECORDS</t>
  </si>
  <si>
    <t>RY35T</t>
  </si>
  <si>
    <t>ASSD WEST LOCALITY</t>
  </si>
  <si>
    <t>RY35X</t>
  </si>
  <si>
    <t>GAYWOOD FIRST STEPS NURSERY</t>
  </si>
  <si>
    <t>RY36W</t>
  </si>
  <si>
    <t>CITY REACH</t>
  </si>
  <si>
    <t>RY370</t>
  </si>
  <si>
    <t>WEST WING BICKLING HALL</t>
  </si>
  <si>
    <t>RY37A</t>
  </si>
  <si>
    <t>NHS VOLUNTARY NORFOLK</t>
  </si>
  <si>
    <t>RY37G</t>
  </si>
  <si>
    <t>RUNWOOD HOMES</t>
  </si>
  <si>
    <t>RY3A1</t>
  </si>
  <si>
    <t>SMO RAF MARHAM</t>
  </si>
  <si>
    <t>RY3N5</t>
  </si>
  <si>
    <t>THE GREEN</t>
  </si>
  <si>
    <t>RY3WX</t>
  </si>
  <si>
    <t>THETFORD LIFT COMMUNITY</t>
  </si>
  <si>
    <t>RY402</t>
  </si>
  <si>
    <t>POTTERS BAR COMMUNITY HOSPITAL</t>
  </si>
  <si>
    <t>RY403</t>
  </si>
  <si>
    <t>LANGTON</t>
  </si>
  <si>
    <t>RY405</t>
  </si>
  <si>
    <t>GOSSOMS END ELDERLY CARE UNIT</t>
  </si>
  <si>
    <t>RY406</t>
  </si>
  <si>
    <t>HITCHIN HOSPITAL</t>
  </si>
  <si>
    <t>RY407</t>
  </si>
  <si>
    <t>DANESBURY</t>
  </si>
  <si>
    <t>RY408</t>
  </si>
  <si>
    <t>ROYSTON HOSPITAL</t>
  </si>
  <si>
    <t>RY409</t>
  </si>
  <si>
    <t>HERTFORDSHIRE &amp; ESSEX HOSPITAL</t>
  </si>
  <si>
    <t>RY410</t>
  </si>
  <si>
    <t>HOLYWELL</t>
  </si>
  <si>
    <t>RY412</t>
  </si>
  <si>
    <t>QUEEN VICTORIA MEMORIAL HOSPITAL</t>
  </si>
  <si>
    <t>RY413</t>
  </si>
  <si>
    <t>SOPWELL</t>
  </si>
  <si>
    <t>RY414</t>
  </si>
  <si>
    <t>RY415</t>
  </si>
  <si>
    <t>HERTFORD COUNTY HOSPITAL</t>
  </si>
  <si>
    <t>RY417</t>
  </si>
  <si>
    <t>RUNCIE UNIT</t>
  </si>
  <si>
    <t>RY418</t>
  </si>
  <si>
    <t>RY424</t>
  </si>
  <si>
    <t>CHESHUNT COMMUNITY HOSPITAL</t>
  </si>
  <si>
    <t>RY430</t>
  </si>
  <si>
    <t>BULL PLAIN</t>
  </si>
  <si>
    <t>RY440</t>
  </si>
  <si>
    <t>ST NICHOLAS</t>
  </si>
  <si>
    <t>RY457</t>
  </si>
  <si>
    <t>GARSTON CLINC</t>
  </si>
  <si>
    <t>RY459</t>
  </si>
  <si>
    <t>HARPENDEN MEMORIAL HOSPITAL</t>
  </si>
  <si>
    <t>RY460</t>
  </si>
  <si>
    <t>APSLEY ONE</t>
  </si>
  <si>
    <t>RY468</t>
  </si>
  <si>
    <t>KINGSLEY GREEN</t>
  </si>
  <si>
    <t>RY476</t>
  </si>
  <si>
    <t>NIGHTINGALE COTTAGES</t>
  </si>
  <si>
    <t>RY480</t>
  </si>
  <si>
    <t>QE2</t>
  </si>
  <si>
    <t>RY539</t>
  </si>
  <si>
    <t>SKEGNESS HOSPITAL</t>
  </si>
  <si>
    <t>RY567</t>
  </si>
  <si>
    <t>THE JOHNSON COMMUNITY HOSPITAL</t>
  </si>
  <si>
    <t>RY568</t>
  </si>
  <si>
    <t>JOHN COUPLAND COMMUNITY HOSPITAL</t>
  </si>
  <si>
    <t>RY572</t>
  </si>
  <si>
    <t>LOUTH COMMUNITY HOSPITAL</t>
  </si>
  <si>
    <t>RY601</t>
  </si>
  <si>
    <t>RY603</t>
  </si>
  <si>
    <t>BECKETTS PARK</t>
  </si>
  <si>
    <t>RY608</t>
  </si>
  <si>
    <t>COUNTY SOUTH PROBABION SMT - RX</t>
  </si>
  <si>
    <t>RHAYP</t>
  </si>
  <si>
    <t>NORTH NOTTS LD YP - RX</t>
  </si>
  <si>
    <t>RHAYQ</t>
  </si>
  <si>
    <t>OXFORD CORNER - RX</t>
  </si>
  <si>
    <t>RHAYT</t>
  </si>
  <si>
    <t>NORTH NOTTS MILLBROOK YT - RX</t>
  </si>
  <si>
    <t>RHAYW</t>
  </si>
  <si>
    <t>NORTH NOTTS LD YW - RX</t>
  </si>
  <si>
    <t>RHAYX</t>
  </si>
  <si>
    <t>NORTH NOTTS LD YX - RX</t>
  </si>
  <si>
    <t>RJ801</t>
  </si>
  <si>
    <t>ST AUSTELL COMMUNITY HOSPITAL</t>
  </si>
  <si>
    <t>RJ803</t>
  </si>
  <si>
    <t>EDWARD HAIN HOSPITAL</t>
  </si>
  <si>
    <t>RJ805</t>
  </si>
  <si>
    <t>HELSTON HOSPITAL</t>
  </si>
  <si>
    <t>RJ807</t>
  </si>
  <si>
    <t>NEWQUAY HOSPITAL</t>
  </si>
  <si>
    <t>RJ809</t>
  </si>
  <si>
    <t>RJ815</t>
  </si>
  <si>
    <t>BOLITHO HOSPITAL</t>
  </si>
  <si>
    <t>RJ817</t>
  </si>
  <si>
    <t>CAMBORNE REDRUTH COMMUNITY HOSPITAL</t>
  </si>
  <si>
    <t>RJ827</t>
  </si>
  <si>
    <t>TRENGWEATH</t>
  </si>
  <si>
    <t>RJ838</t>
  </si>
  <si>
    <t>TRESILLIAN BUILDING</t>
  </si>
  <si>
    <t>RJ83K</t>
  </si>
  <si>
    <t>LD NMP ONE</t>
  </si>
  <si>
    <t>RJ83L</t>
  </si>
  <si>
    <t>LD NMP TWO</t>
  </si>
  <si>
    <t>RJ840</t>
  </si>
  <si>
    <t>WEST CORNWALL HOSPITAL (PENZANCE)</t>
  </si>
  <si>
    <t>RJ842</t>
  </si>
  <si>
    <t>FALMOUTH HOSPITAL</t>
  </si>
  <si>
    <t>RJ845</t>
  </si>
  <si>
    <t>ROYAL CORNWALL HOSPITAL (TRELISKE)</t>
  </si>
  <si>
    <t>RJ84J</t>
  </si>
  <si>
    <t>GARNER INPATIENTS</t>
  </si>
  <si>
    <t>RJ85A</t>
  </si>
  <si>
    <t>INPATIENTS BODMIN</t>
  </si>
  <si>
    <t>RJ85B</t>
  </si>
  <si>
    <t>INPATIENTS LONGREACH</t>
  </si>
  <si>
    <t>RJ866</t>
  </si>
  <si>
    <t>BODMIN HOSPITAL</t>
  </si>
  <si>
    <t>RJ867</t>
  </si>
  <si>
    <t>STRATTON HOSPITAL</t>
  </si>
  <si>
    <t>RJ86A</t>
  </si>
  <si>
    <t>AOS ASSOCIATE SPECIALIST ONE</t>
  </si>
  <si>
    <t>RJ86B</t>
  </si>
  <si>
    <t>AOS ASSOCIATE SPECIALIST TWO</t>
  </si>
  <si>
    <t>RJ86E</t>
  </si>
  <si>
    <t>AOS NMP ONE</t>
  </si>
  <si>
    <t>RJ86F</t>
  </si>
  <si>
    <t>AOS NMP TWO</t>
  </si>
  <si>
    <t>RJ86G</t>
  </si>
  <si>
    <t>AOS NMP THREE</t>
  </si>
  <si>
    <t>RJ870</t>
  </si>
  <si>
    <t>LAUNCESTON HOSPITAL</t>
  </si>
  <si>
    <t>RJ874</t>
  </si>
  <si>
    <t>RJ8AA</t>
  </si>
  <si>
    <t>WALSINGHAM PLACE</t>
  </si>
  <si>
    <t>RJ8AG</t>
  </si>
  <si>
    <t>THE WILLOWS</t>
  </si>
  <si>
    <t>RJ8AW</t>
  </si>
  <si>
    <t>MANOR VILLAS</t>
  </si>
  <si>
    <t>RJ8CD</t>
  </si>
  <si>
    <t>MEADOW HEAD</t>
  </si>
  <si>
    <t>RJ8CE</t>
  </si>
  <si>
    <t>PRAZE MEADOW</t>
  </si>
  <si>
    <t>RJ8CK</t>
  </si>
  <si>
    <t>ANDY MAR</t>
  </si>
  <si>
    <t>RJ8CL</t>
  </si>
  <si>
    <t>BETHANY</t>
  </si>
  <si>
    <t>RJ8CN</t>
  </si>
  <si>
    <t>FAIR VIEW</t>
  </si>
  <si>
    <t>RJ8CP</t>
  </si>
  <si>
    <t>GWYN DOWR</t>
  </si>
  <si>
    <t>RJ8CQ</t>
  </si>
  <si>
    <t>LAYLAND</t>
  </si>
  <si>
    <t>RJ8CR</t>
  </si>
  <si>
    <t>MORRAB COTTAGE</t>
  </si>
  <si>
    <t>RJ8CX</t>
  </si>
  <si>
    <t>ROSTON</t>
  </si>
  <si>
    <t>RJ8CY</t>
  </si>
  <si>
    <t>RJ8DA</t>
  </si>
  <si>
    <t>TAMARISK</t>
  </si>
  <si>
    <t>RJ8DC</t>
  </si>
  <si>
    <t>TREGARLAND</t>
  </si>
  <si>
    <t>RJ8DD</t>
  </si>
  <si>
    <t>TREMOOR</t>
  </si>
  <si>
    <t>RJ8DE</t>
  </si>
  <si>
    <t>TREVENTON RISE</t>
  </si>
  <si>
    <t>RJ8DF</t>
  </si>
  <si>
    <t>VICTORIA COTTAGE</t>
  </si>
  <si>
    <t>RJ8DK</t>
  </si>
  <si>
    <t>RJ8DM</t>
  </si>
  <si>
    <t>PARCSIDE</t>
  </si>
  <si>
    <t>RJ8DP</t>
  </si>
  <si>
    <t>BOUNDERVEAN</t>
  </si>
  <si>
    <t>RJ8DT</t>
  </si>
  <si>
    <t>ROSWYTH</t>
  </si>
  <si>
    <t>RJ8EE</t>
  </si>
  <si>
    <t>COBBLESTONES</t>
  </si>
  <si>
    <t>RJ8EF</t>
  </si>
  <si>
    <t>LYNDHURST</t>
  </si>
  <si>
    <t>RJ8H2</t>
  </si>
  <si>
    <t>HEATHLANDS</t>
  </si>
  <si>
    <t>RJ8J3</t>
  </si>
  <si>
    <t>RJX00</t>
  </si>
  <si>
    <t>CALDERSTONES NHS TRUST</t>
  </si>
  <si>
    <t>RJX04</t>
  </si>
  <si>
    <t>CALDERSTONES HOSPITAL</t>
  </si>
  <si>
    <t>RJX06</t>
  </si>
  <si>
    <t>THE VICARAGE</t>
  </si>
  <si>
    <t>RJX07</t>
  </si>
  <si>
    <t>PENDLE VIEW</t>
  </si>
  <si>
    <t>RJX08</t>
  </si>
  <si>
    <t>PLANTATION COTTAGE</t>
  </si>
  <si>
    <t>RJX12</t>
  </si>
  <si>
    <t>FECITT BROW</t>
  </si>
  <si>
    <t>RJX35</t>
  </si>
  <si>
    <t>WESTGATE</t>
  </si>
  <si>
    <t>RJX43</t>
  </si>
  <si>
    <t>CARLTON CRESCENT</t>
  </si>
  <si>
    <t>RJX48</t>
  </si>
  <si>
    <t>RKL01</t>
  </si>
  <si>
    <t>JOHN CONOLLY WING</t>
  </si>
  <si>
    <t>RKL06</t>
  </si>
  <si>
    <t>RICHFORD GATE</t>
  </si>
  <si>
    <t>RKL14</t>
  </si>
  <si>
    <t>LAKESIDE UNIT</t>
  </si>
  <si>
    <t>RKL1A</t>
  </si>
  <si>
    <t>ALZHEIMERS DRUG T/MENT</t>
  </si>
  <si>
    <t>RKL1C</t>
  </si>
  <si>
    <t>GUNNESBURY</t>
  </si>
  <si>
    <t>RKL1G</t>
  </si>
  <si>
    <t>SOUTHALL-NORWOOD MHRC</t>
  </si>
  <si>
    <t>RKL1H</t>
  </si>
  <si>
    <t>LIMES</t>
  </si>
  <si>
    <t>RKL1K</t>
  </si>
  <si>
    <t>MANOR GATE</t>
  </si>
  <si>
    <t>RKL1M</t>
  </si>
  <si>
    <t>RISE AOT EALING</t>
  </si>
  <si>
    <t>RKL1Q</t>
  </si>
  <si>
    <t>LOCAL SECURE UNIT</t>
  </si>
  <si>
    <t>RKL1V</t>
  </si>
  <si>
    <t>ADTS EALING</t>
  </si>
  <si>
    <t>RKL25</t>
  </si>
  <si>
    <t>DOVE WARD</t>
  </si>
  <si>
    <t>RKL2C</t>
  </si>
  <si>
    <t>OLDER PEOPLES DAY HOSPITAL</t>
  </si>
  <si>
    <t>RKL2J</t>
  </si>
  <si>
    <t>CRT H &amp; F (NORTH)</t>
  </si>
  <si>
    <t>RKL2K</t>
  </si>
  <si>
    <t>CRT H &amp; F (SOUTH)</t>
  </si>
  <si>
    <t>RKL2L</t>
  </si>
  <si>
    <t>CASSEL</t>
  </si>
  <si>
    <t>RKL2M</t>
  </si>
  <si>
    <t>DR C ROBERTS</t>
  </si>
  <si>
    <t>RKL2N</t>
  </si>
  <si>
    <t>DR M SOHANI</t>
  </si>
  <si>
    <t>RKL2Q</t>
  </si>
  <si>
    <t>EPS</t>
  </si>
  <si>
    <t>RKL2R</t>
  </si>
  <si>
    <t>IMPACT</t>
  </si>
  <si>
    <t>RKL34</t>
  </si>
  <si>
    <t>PENNY SANGHAM DAY HOSPITAL</t>
  </si>
  <si>
    <t>RKL35</t>
  </si>
  <si>
    <t>GUNNERSBURY DAY HOSPITAL</t>
  </si>
  <si>
    <t>RKL3F</t>
  </si>
  <si>
    <t>HTT LAKESIDE MENTAL HEALTH</t>
  </si>
  <si>
    <t>RKL3G</t>
  </si>
  <si>
    <t>AOT LAKESIDE MHU</t>
  </si>
  <si>
    <t>RKL3H</t>
  </si>
  <si>
    <t>EIS</t>
  </si>
  <si>
    <t>RKL48</t>
  </si>
  <si>
    <t>CASSEL HOSPITAL</t>
  </si>
  <si>
    <t>RKL62</t>
  </si>
  <si>
    <t>THE LIMES</t>
  </si>
  <si>
    <t>RKL67</t>
  </si>
  <si>
    <t>ST BERNARD'S WING</t>
  </si>
  <si>
    <t>RKL72</t>
  </si>
  <si>
    <t>THREE BRIDGES REGIONAL SECURE UNIT</t>
  </si>
  <si>
    <t>RKL79</t>
  </si>
  <si>
    <t>HAMMERSMITH &amp; FULHAM MENTAL HEALTH UNIT</t>
  </si>
  <si>
    <t>RKL82</t>
  </si>
  <si>
    <t>BARB MEWS</t>
  </si>
  <si>
    <t>RKL84</t>
  </si>
  <si>
    <t>ST VINCENTS</t>
  </si>
  <si>
    <t>RKL91</t>
  </si>
  <si>
    <t>EALING WOMENS MENTAL HEALTH FORUM</t>
  </si>
  <si>
    <t>RKL98</t>
  </si>
  <si>
    <t>HAMMERSMITH AND FULHAM MH UNIT</t>
  </si>
  <si>
    <t>RLY02</t>
  </si>
  <si>
    <t>CITY GENERAL HOSPITAL- NORTH STAFFS COMBINED HEALTHCARE</t>
  </si>
  <si>
    <t>RLY05</t>
  </si>
  <si>
    <t>LONGTON HOSPITAL- MENTAL HEALTH</t>
  </si>
  <si>
    <t>RLY10</t>
  </si>
  <si>
    <t>RLY14</t>
  </si>
  <si>
    <t>CHEADLE HOSPITAL- NORTH STAFFS COMBINED HEALTHCARE</t>
  </si>
  <si>
    <t>RLY15</t>
  </si>
  <si>
    <t>BRADWELL HOSPITAL- MENTAL HEALTH</t>
  </si>
  <si>
    <t>RLY1W</t>
  </si>
  <si>
    <t>NEUROPSYCHIATRY</t>
  </si>
  <si>
    <t>RLY21</t>
  </si>
  <si>
    <t>FOX HOLLOW &amp; MEADOW VIEW</t>
  </si>
  <si>
    <t>RLY2W</t>
  </si>
  <si>
    <t>HEALTH RECORDS DEPARTMENT</t>
  </si>
  <si>
    <t>RLY36</t>
  </si>
  <si>
    <t>DRAGON SQUARE COMMUNITY UNIT</t>
  </si>
  <si>
    <t>RLY3W</t>
  </si>
  <si>
    <t>ESTATES DEPARTMENT</t>
  </si>
  <si>
    <t>RLY4W</t>
  </si>
  <si>
    <t>I.T. DEPARTMENT</t>
  </si>
  <si>
    <t>RLY78</t>
  </si>
  <si>
    <t>ELVDON</t>
  </si>
  <si>
    <t>RLY88</t>
  </si>
  <si>
    <t>HARPLANDS HOSPITAL</t>
  </si>
  <si>
    <t>RLY93</t>
  </si>
  <si>
    <t>CHILD PROTECTION</t>
  </si>
  <si>
    <t>RLYA6</t>
  </si>
  <si>
    <t>THE HOLBORN</t>
  </si>
  <si>
    <t>RLYC1</t>
  </si>
  <si>
    <t>KNIVEDON HALL</t>
  </si>
  <si>
    <t>RLYC3</t>
  </si>
  <si>
    <t>MEDICAL INSTITUTE</t>
  </si>
  <si>
    <t>RLYC5</t>
  </si>
  <si>
    <t>UNIVERSITY HOSPITAL OF NORTH STAFFORDSHIRE</t>
  </si>
  <si>
    <t>RLYD9</t>
  </si>
  <si>
    <t>PARENT &amp; BABY UNIT</t>
  </si>
  <si>
    <t>RNN02</t>
  </si>
  <si>
    <t>ROSEHILL BUILDING</t>
  </si>
  <si>
    <t>RNN24</t>
  </si>
  <si>
    <t>LOCUM, OLDER AGE MH</t>
  </si>
  <si>
    <t>RNN42</t>
  </si>
  <si>
    <t>WORKINGTON COMMUNITY HOSPITAL</t>
  </si>
  <si>
    <t>RNN55</t>
  </si>
  <si>
    <t>BRAM LONGSTAFFE NURSERY HEALTH VISITORS</t>
  </si>
  <si>
    <t>RNN61</t>
  </si>
  <si>
    <t>CONISTON INSTITUTE</t>
  </si>
  <si>
    <t>RNN62</t>
  </si>
  <si>
    <t>CUMBERLAND INFIRMARY</t>
  </si>
  <si>
    <t>RNN68</t>
  </si>
  <si>
    <t>FRIZINGTON NURSERY</t>
  </si>
  <si>
    <t>RNN70</t>
  </si>
  <si>
    <t>GREENGATE SURESTART</t>
  </si>
  <si>
    <t>RNN71</t>
  </si>
  <si>
    <t>HINDPOOL NURSERY</t>
  </si>
  <si>
    <t>RNN72</t>
  </si>
  <si>
    <t>HOOPS COMMUNITY GYM</t>
  </si>
  <si>
    <t>RNN76</t>
  </si>
  <si>
    <t>MEADOWBANK</t>
  </si>
  <si>
    <t>RNN82</t>
  </si>
  <si>
    <t>ORTON LEA (ORTON RD)</t>
  </si>
  <si>
    <t>RNN85</t>
  </si>
  <si>
    <t>PUBLIC HEALTH DEVELOPMENT UNIT</t>
  </si>
  <si>
    <t>RNN91</t>
  </si>
  <si>
    <t>TENTERFIELD</t>
  </si>
  <si>
    <t>RNNA1</t>
  </si>
  <si>
    <t>GILL RISE</t>
  </si>
  <si>
    <t>RNNA4</t>
  </si>
  <si>
    <t>CUMBRIA DIABETES</t>
  </si>
  <si>
    <t>RNNAH</t>
  </si>
  <si>
    <t>ABBEY VIEW</t>
  </si>
  <si>
    <t>RNNAM</t>
  </si>
  <si>
    <t>ALSTON MINOR INJURY UNIT</t>
  </si>
  <si>
    <t>RNNAN</t>
  </si>
  <si>
    <t>ORTON LEA</t>
  </si>
  <si>
    <t>RNNBD</t>
  </si>
  <si>
    <t>KESWICK HOSPITAL</t>
  </si>
  <si>
    <t>RNNBE</t>
  </si>
  <si>
    <t>PENRITH HOSPITAL</t>
  </si>
  <si>
    <t>RNNBF</t>
  </si>
  <si>
    <t>BRAMPTON HOSPITAL</t>
  </si>
  <si>
    <t>RNNBG</t>
  </si>
  <si>
    <t>RNNBH</t>
  </si>
  <si>
    <t>WIGTON HOSPITAL</t>
  </si>
  <si>
    <t>RNNBX</t>
  </si>
  <si>
    <t>WEST CUMBERLAND HOSPITAL</t>
  </si>
  <si>
    <t>RNNCA</t>
  </si>
  <si>
    <t>MARYPORT HOSPITAL</t>
  </si>
  <si>
    <t>RNNCB</t>
  </si>
  <si>
    <t>COCKERMOUTH HOSPITAL</t>
  </si>
  <si>
    <t>RNNCC</t>
  </si>
  <si>
    <t>MILLOM HOSPITAL</t>
  </si>
  <si>
    <t>RNNCG</t>
  </si>
  <si>
    <t>SEACROFT</t>
  </si>
  <si>
    <t>RNNCJ</t>
  </si>
  <si>
    <t>MARY HEWETSON COTTAGE HOSPITAL</t>
  </si>
  <si>
    <t>RNNCK</t>
  </si>
  <si>
    <t>COCKERMOUTH COTTAGE HOSPITAL</t>
  </si>
  <si>
    <t>RNNCL</t>
  </si>
  <si>
    <t>COPELAND UNIT</t>
  </si>
  <si>
    <t>RNNCN</t>
  </si>
  <si>
    <t>KESWICK MINOR INJURY UNIT</t>
  </si>
  <si>
    <t>RNNCP</t>
  </si>
  <si>
    <t>RNNDG</t>
  </si>
  <si>
    <t>CONDITION MANAGEMENT PROGRAMME</t>
  </si>
  <si>
    <t>RNNDH</t>
  </si>
  <si>
    <t>FIRST FLOOR (WEST)</t>
  </si>
  <si>
    <t>RNNEL</t>
  </si>
  <si>
    <t>RNNFH</t>
  </si>
  <si>
    <t>FURNESS GENERAL HOSPITAL (MENTAL HEALTH)</t>
  </si>
  <si>
    <t>RNNHT</t>
  </si>
  <si>
    <t>COMMUNITY PAEDIATRICS</t>
  </si>
  <si>
    <t>RNNKM</t>
  </si>
  <si>
    <t>RNNKR</t>
  </si>
  <si>
    <t>KIRKBY STEPHEN</t>
  </si>
  <si>
    <t>RNNKV</t>
  </si>
  <si>
    <t>RNNLG</t>
  </si>
  <si>
    <t>LANGDALE UNIT</t>
  </si>
  <si>
    <t>RNNLK</t>
  </si>
  <si>
    <t>THE LAKELANDS UNIT</t>
  </si>
  <si>
    <t>RNNMA</t>
  </si>
  <si>
    <t>MARYPORT COTTAGE HOSPITAL</t>
  </si>
  <si>
    <t>RNNML</t>
  </si>
  <si>
    <t>RNNMM</t>
  </si>
  <si>
    <t>MARYPORT MINOR INJURY UNIT</t>
  </si>
  <si>
    <t>RNNMT</t>
  </si>
  <si>
    <t>RNNPD</t>
  </si>
  <si>
    <t>COMMUNITY PAEDIATRIC DEPARTMENT</t>
  </si>
  <si>
    <t>RNNPJ</t>
  </si>
  <si>
    <t>PENRITH MINOR INJURY UNIT</t>
  </si>
  <si>
    <t>RNNPR</t>
  </si>
  <si>
    <t>CALDEW ENTERPRISES</t>
  </si>
  <si>
    <t>RNNPY</t>
  </si>
  <si>
    <t>BIRNHAM WOOD</t>
  </si>
  <si>
    <t>RNNRJ</t>
  </si>
  <si>
    <t>RUTH LANCASTER JAMES HOSPITAL</t>
  </si>
  <si>
    <t>RNNRL</t>
  </si>
  <si>
    <t>RNNTT</t>
  </si>
  <si>
    <t>THIRLMERE SUITE</t>
  </si>
  <si>
    <t>RNNUS</t>
  </si>
  <si>
    <t>SEASCALE</t>
  </si>
  <si>
    <t>RNNUT</t>
  </si>
  <si>
    <t>FLATT WALKS</t>
  </si>
  <si>
    <t>RNNWG</t>
  </si>
  <si>
    <t>WESTMORLAND GENERAL HOSPITAL</t>
  </si>
  <si>
    <t>RNNWT</t>
  </si>
  <si>
    <t>RNU11</t>
  </si>
  <si>
    <t>CLEMENTS MEWS</t>
  </si>
  <si>
    <t>RNU13</t>
  </si>
  <si>
    <t>RIVERSDALE</t>
  </si>
  <si>
    <t>RNU16</t>
  </si>
  <si>
    <t>SHRUBLANDS</t>
  </si>
  <si>
    <t>RNU26</t>
  </si>
  <si>
    <t>HIGHFIELD ADOLESCENT UNIT</t>
  </si>
  <si>
    <t>RNU33</t>
  </si>
  <si>
    <t>WARNEFORD HOSPITAL</t>
  </si>
  <si>
    <t>RNU44</t>
  </si>
  <si>
    <t>WYKEHAM PARK DAY HOSPITAL</t>
  </si>
  <si>
    <t>RNU65</t>
  </si>
  <si>
    <t>MOORVIEW</t>
  </si>
  <si>
    <t>RNU93</t>
  </si>
  <si>
    <t>JOHN HAMPDEN UNIT</t>
  </si>
  <si>
    <t>RNU97</t>
  </si>
  <si>
    <t>HALEACRE UNIT</t>
  </si>
  <si>
    <t>RNUAA</t>
  </si>
  <si>
    <t>CPSU</t>
  </si>
  <si>
    <t>RNUAL</t>
  </si>
  <si>
    <t>SWINDON COMMUNITY &amp; INPATIENT CHILD &amp; ADOLESCENT MENTAL HEALTH</t>
  </si>
  <si>
    <t>RNUAM</t>
  </si>
  <si>
    <t>SAVERNAKE HOSPITAL</t>
  </si>
  <si>
    <t>RNUAN</t>
  </si>
  <si>
    <t>SALISBURY DISTRICT HOSPITAL</t>
  </si>
  <si>
    <t>RNUCE</t>
  </si>
  <si>
    <t>BICESTER COMMUNITY HOSPITAL</t>
  </si>
  <si>
    <t>RNUCJ</t>
  </si>
  <si>
    <t>CHIPPING NORTON COMMUNITY HOSPITAL</t>
  </si>
  <si>
    <t>RNUCK</t>
  </si>
  <si>
    <t>DIDCOT COMMUNITY HOSPITAL</t>
  </si>
  <si>
    <t>RNUCM</t>
  </si>
  <si>
    <t>FARINGDON DAY HOSPITAL</t>
  </si>
  <si>
    <t>RNUCY</t>
  </si>
  <si>
    <t>OXFORD CITY COMMUNITY HOSPITAL</t>
  </si>
  <si>
    <t>RNUDA</t>
  </si>
  <si>
    <t>OXFORDSHIRE C&amp;B MSK HUB</t>
  </si>
  <si>
    <t>RNUDC</t>
  </si>
  <si>
    <t>NHS OXFORDSHIRE</t>
  </si>
  <si>
    <t>RNUDJ</t>
  </si>
  <si>
    <t>WALLINGFORD COMMUNITY HOSPITAL</t>
  </si>
  <si>
    <t>RNUDK</t>
  </si>
  <si>
    <t>WANTAGE COMMUNITY HOSPITAL</t>
  </si>
  <si>
    <t>RNUDM</t>
  </si>
  <si>
    <t>WITNEY COMMUNITY HOSPITAL</t>
  </si>
  <si>
    <t>RNUDQ</t>
  </si>
  <si>
    <t>ABINGDON COMMUNITY HOSPITAL</t>
  </si>
  <si>
    <t>RNUDR</t>
  </si>
  <si>
    <t>TOWNLANDS COMMUNITY HOSPITAL</t>
  </si>
  <si>
    <t>RNUDT</t>
  </si>
  <si>
    <t>TALKINGSPACE</t>
  </si>
  <si>
    <t>RNUDV</t>
  </si>
  <si>
    <t>HEALTHY MINDS</t>
  </si>
  <si>
    <t>RNUEL</t>
  </si>
  <si>
    <t>HORTON GENERAL HOSPITAL</t>
  </si>
  <si>
    <t>RNUFA</t>
  </si>
  <si>
    <t>OCHPS</t>
  </si>
  <si>
    <t>RNUFM</t>
  </si>
  <si>
    <t>STATION POINT</t>
  </si>
  <si>
    <t>RNUGR</t>
  </si>
  <si>
    <t>WITNEY EMU</t>
  </si>
  <si>
    <t>RNUMH</t>
  </si>
  <si>
    <t>MENTAL HEALTH</t>
  </si>
  <si>
    <t>RNUPD</t>
  </si>
  <si>
    <t>EMERGENCY MEDICAL TREATMENT UNIT</t>
  </si>
  <si>
    <t>RQY01</t>
  </si>
  <si>
    <t>SPRINGFIELD UNIVERSITY HOSPITAL</t>
  </si>
  <si>
    <t>RQY03</t>
  </si>
  <si>
    <t>SUTTON HOSPITAL</t>
  </si>
  <si>
    <t>RQY05</t>
  </si>
  <si>
    <t>BARNES HOSPITAL</t>
  </si>
  <si>
    <t>RQY06</t>
  </si>
  <si>
    <t>HENDERSON HOSPITAL</t>
  </si>
  <si>
    <t>RQY07</t>
  </si>
  <si>
    <t>QUEEN MARY'S HOSPITAL</t>
  </si>
  <si>
    <t>RQY08</t>
  </si>
  <si>
    <t>TOLWORTH HOSPITAL</t>
  </si>
  <si>
    <t>RQY09</t>
  </si>
  <si>
    <t>CARSHALTON WAR MEMORIAL HOSPITAL</t>
  </si>
  <si>
    <t>RQY10</t>
  </si>
  <si>
    <t>RICHMOND ROYAL</t>
  </si>
  <si>
    <t>RQY31</t>
  </si>
  <si>
    <t>GUILDHALL</t>
  </si>
  <si>
    <t>RQY33</t>
  </si>
  <si>
    <t>ST. HELIER HOSPITAL</t>
  </si>
  <si>
    <t>RQY36</t>
  </si>
  <si>
    <t>THE WILSON</t>
  </si>
  <si>
    <t>RQY42</t>
  </si>
  <si>
    <t>NELSON HOSPITAL</t>
  </si>
  <si>
    <t>RQY48</t>
  </si>
  <si>
    <t>COMMUNITY STORE</t>
  </si>
  <si>
    <t>RQY52</t>
  </si>
  <si>
    <t>BRIGHTWELL CRESCENT</t>
  </si>
  <si>
    <t>RQY57</t>
  </si>
  <si>
    <t>KINGSTON HOSPITAL</t>
  </si>
  <si>
    <t>RQY62</t>
  </si>
  <si>
    <t>PUTNEY HILL</t>
  </si>
  <si>
    <t>RQY66</t>
  </si>
  <si>
    <t>VICTORIA HOSPITAL</t>
  </si>
  <si>
    <t>RYYCJ</t>
  </si>
  <si>
    <t>WEST VIEW HOSPITAL</t>
  </si>
  <si>
    <t>RYYCM</t>
  </si>
  <si>
    <t>WHITSTABLE &amp; TANKERTON HOSPITAL</t>
  </si>
  <si>
    <t>RYYCP</t>
  </si>
  <si>
    <t>RYYCQ</t>
  </si>
  <si>
    <t>WINDCHIMES</t>
  </si>
  <si>
    <t>RYYCW</t>
  </si>
  <si>
    <t>ROYAL VICTORIA HOSPITAL FOLKESTONE</t>
  </si>
  <si>
    <t>RYYD4</t>
  </si>
  <si>
    <t>EDENBRIDGE HOSPITAL</t>
  </si>
  <si>
    <t>RYYD6</t>
  </si>
  <si>
    <t>HAWKHURST COTTAGE HOSPITAL</t>
  </si>
  <si>
    <t>RYYD8</t>
  </si>
  <si>
    <t>LIVINGSTONE HOSPITAL</t>
  </si>
  <si>
    <t>RYYD9</t>
  </si>
  <si>
    <t>SEVENOAKS HOSPITAL</t>
  </si>
  <si>
    <t>RYYDC</t>
  </si>
  <si>
    <t>TONBRIDGE COTTAGE HOSPITAL</t>
  </si>
  <si>
    <t>RYYDL</t>
  </si>
  <si>
    <t>RYYDN</t>
  </si>
  <si>
    <t>GRAVESHAM COMMUNITY HOSPITAL</t>
  </si>
  <si>
    <t>RYYDY</t>
  </si>
  <si>
    <t>PRESTON HALL</t>
  </si>
  <si>
    <t>RYYE3</t>
  </si>
  <si>
    <t>THE OAST</t>
  </si>
  <si>
    <t>RYYE4</t>
  </si>
  <si>
    <t>UNIT FF</t>
  </si>
  <si>
    <t>RYYE5</t>
  </si>
  <si>
    <t>ASHFORD MASH</t>
  </si>
  <si>
    <t>RYYE6</t>
  </si>
  <si>
    <t>THANET MASH</t>
  </si>
  <si>
    <t>RYYE7</t>
  </si>
  <si>
    <t>SWALE MASH</t>
  </si>
  <si>
    <t>RYYEC</t>
  </si>
  <si>
    <t>FARM VILLA</t>
  </si>
  <si>
    <t>RYYK4</t>
  </si>
  <si>
    <t>HAWKHURST HOSPITAL</t>
  </si>
  <si>
    <t>RYYK8</t>
  </si>
  <si>
    <t>RYYL2</t>
  </si>
  <si>
    <t>WARD - SEVENOAKS</t>
  </si>
  <si>
    <t>RYYL3</t>
  </si>
  <si>
    <t>WARD - TONBRIDGE</t>
  </si>
  <si>
    <t>RYYL4</t>
  </si>
  <si>
    <t>VALENTINE UNIT</t>
  </si>
  <si>
    <t>RYYL6</t>
  </si>
  <si>
    <t>COTTAGE WARD</t>
  </si>
  <si>
    <t>RYYL7</t>
  </si>
  <si>
    <t>KENT WING</t>
  </si>
  <si>
    <t>RYYL8</t>
  </si>
  <si>
    <t>FAMILY PLANNING</t>
  </si>
  <si>
    <t>RYYM1</t>
  </si>
  <si>
    <t>HERON WARD</t>
  </si>
  <si>
    <t>RYYM2</t>
  </si>
  <si>
    <t>KESTREL WARD</t>
  </si>
  <si>
    <t>RYYM3</t>
  </si>
  <si>
    <t>SHEPPEY HOSPITAL</t>
  </si>
  <si>
    <t>RYYM4</t>
  </si>
  <si>
    <t>WARD - DEAL</t>
  </si>
  <si>
    <t>RYYM5</t>
  </si>
  <si>
    <t>FRIENDS WARD</t>
  </si>
  <si>
    <t>TAD09</t>
  </si>
  <si>
    <t>GREYFRIARS WALK</t>
  </si>
  <si>
    <t>TAD10</t>
  </si>
  <si>
    <t>ABELIA MOUNT</t>
  </si>
  <si>
    <t>TAD15</t>
  </si>
  <si>
    <t>DAISY BANK</t>
  </si>
  <si>
    <t>TAD17</t>
  </si>
  <si>
    <t>LYNFIELD MOUNT HOSPITAL</t>
  </si>
  <si>
    <t>TAD23</t>
  </si>
  <si>
    <t>STONEY RIDGE HOSPITAL</t>
  </si>
  <si>
    <t>TAD25</t>
  </si>
  <si>
    <t>WADDILOVES</t>
  </si>
  <si>
    <t>TAD27</t>
  </si>
  <si>
    <t>TAD32</t>
  </si>
  <si>
    <t>FUSION</t>
  </si>
  <si>
    <t>TAD46</t>
  </si>
  <si>
    <t>HOLMEWOOD</t>
  </si>
  <si>
    <t>TAD63</t>
  </si>
  <si>
    <t>HORTON PARK</t>
  </si>
  <si>
    <t>TAD65</t>
  </si>
  <si>
    <t>LISTONSHIELS</t>
  </si>
  <si>
    <t>TAD85</t>
  </si>
  <si>
    <t>GENESIS 5</t>
  </si>
  <si>
    <t>TAD86</t>
  </si>
  <si>
    <t>TAD88</t>
  </si>
  <si>
    <t>ABBEYFIELD</t>
  </si>
  <si>
    <t>TADA1</t>
  </si>
  <si>
    <t>CROSS BANKS</t>
  </si>
  <si>
    <t>TAE01</t>
  </si>
  <si>
    <t>CENTRAL MANCHESTER SITE</t>
  </si>
  <si>
    <t>TAE02</t>
  </si>
  <si>
    <t>SOUTH MANCHESTER SITE</t>
  </si>
  <si>
    <t>TAE03</t>
  </si>
  <si>
    <t>NORTH MANCHESTER SITE</t>
  </si>
  <si>
    <t>TAE05</t>
  </si>
  <si>
    <t>MMHSC TRUST</t>
  </si>
  <si>
    <t>TAE18</t>
  </si>
  <si>
    <t>VICTORIA PARK</t>
  </si>
  <si>
    <t>TAE19</t>
  </si>
  <si>
    <t>HIGH ELMS</t>
  </si>
  <si>
    <t>TAE36</t>
  </si>
  <si>
    <t>RAWNSLEY BUILDING</t>
  </si>
  <si>
    <t>TAE38</t>
  </si>
  <si>
    <t>EDALE UNIT</t>
  </si>
  <si>
    <t>TAE39</t>
  </si>
  <si>
    <t>MANCHESTER MENTAL HEALTH &amp; SOCIAL CARE NHS TRUST</t>
  </si>
  <si>
    <t>TAH12</t>
  </si>
  <si>
    <t>ARBOURTHORNE</t>
  </si>
  <si>
    <t>TAH13</t>
  </si>
  <si>
    <t>BEECH HILL</t>
  </si>
  <si>
    <t>TAH17</t>
  </si>
  <si>
    <t>BOLE HILL RESIDENTIAL HOME</t>
  </si>
  <si>
    <t>TAH18</t>
  </si>
  <si>
    <t>TAH21</t>
  </si>
  <si>
    <t>CENTENARY ANNEXE</t>
  </si>
  <si>
    <t>TAH39</t>
  </si>
  <si>
    <t>FIRST START NURSERY</t>
  </si>
  <si>
    <t>TAH43</t>
  </si>
  <si>
    <t>TAH52</t>
  </si>
  <si>
    <t>HURLFIELD VIEW</t>
  </si>
  <si>
    <t>TAH61</t>
  </si>
  <si>
    <t>MANSFIELD VIEW</t>
  </si>
  <si>
    <t>TAH63</t>
  </si>
  <si>
    <t>MILLBROOK</t>
  </si>
  <si>
    <t>TAH67</t>
  </si>
  <si>
    <t>NORTHERN GENERAL HOSPITAL</t>
  </si>
  <si>
    <t>TAH69</t>
  </si>
  <si>
    <t>OAKWOOD YPC</t>
  </si>
  <si>
    <t>TAH73</t>
  </si>
  <si>
    <t>ROYAL HALLAMSHIRE HOSPITAL</t>
  </si>
  <si>
    <t>TAH78</t>
  </si>
  <si>
    <t>SHIRLE HILL</t>
  </si>
  <si>
    <t>TAH85</t>
  </si>
  <si>
    <t>THORNLEA</t>
  </si>
  <si>
    <t>TAH89</t>
  </si>
  <si>
    <t>TAH99</t>
  </si>
  <si>
    <t>FOX HILL</t>
  </si>
  <si>
    <t>TAHCG</t>
  </si>
  <si>
    <t>THE YEWS</t>
  </si>
  <si>
    <t>TAHCN</t>
  </si>
  <si>
    <t>BEIGHTON HOSPITAL</t>
  </si>
  <si>
    <t>TAHJF</t>
  </si>
  <si>
    <t>ST GEORGE'S COMMUNITY BASE</t>
  </si>
  <si>
    <t>TAHXP</t>
  </si>
  <si>
    <t>GRENOSIDE GRANGE</t>
  </si>
  <si>
    <t>TAHYA</t>
  </si>
  <si>
    <t>CASTLE MARKET BUILDING</t>
  </si>
  <si>
    <t>TAHYP</t>
  </si>
  <si>
    <t>PSYCHIATRIC OUT PATIENTS</t>
  </si>
  <si>
    <t>TAHYR</t>
  </si>
  <si>
    <t>WAINWRIGHT CRESCENT</t>
  </si>
  <si>
    <t>TAHYV</t>
  </si>
  <si>
    <t>RIVERMEAD UNIT</t>
  </si>
  <si>
    <t>TAHYX</t>
  </si>
  <si>
    <t>PRESIDENT PARK</t>
  </si>
  <si>
    <t>TAJ10</t>
  </si>
  <si>
    <t>ROWLEY REGIS HOSPITAL</t>
  </si>
  <si>
    <t>TAJ22</t>
  </si>
  <si>
    <t>NEPTUNE HEALTH PARK</t>
  </si>
  <si>
    <t>TAJ29</t>
  </si>
  <si>
    <t>THE CREST</t>
  </si>
  <si>
    <t>TAJ43</t>
  </si>
  <si>
    <t>SANDWELL DISTRICT GENERAL HOSPITAL</t>
  </si>
  <si>
    <t>TAJ46</t>
  </si>
  <si>
    <t>CITY HOSPITAL</t>
  </si>
  <si>
    <t>TAJ52</t>
  </si>
  <si>
    <t>PENN HOSPITAL</t>
  </si>
  <si>
    <t>TAJ54</t>
  </si>
  <si>
    <t>RIDGE HILL HOSPITAL</t>
  </si>
  <si>
    <t>TAJ55</t>
  </si>
  <si>
    <t>DAISY BANK RESIDENTIAL</t>
  </si>
  <si>
    <t>NQ101</t>
  </si>
  <si>
    <t>ACE CIC (CLACTON ON SEA)</t>
  </si>
  <si>
    <t>NQ106</t>
  </si>
  <si>
    <t>FRYATT HOSPITAL</t>
  </si>
  <si>
    <t>NQ107</t>
  </si>
  <si>
    <t>NQ108</t>
  </si>
  <si>
    <t>CLACTON HOSPITAL</t>
  </si>
  <si>
    <t>NQ114</t>
  </si>
  <si>
    <t>ACE (THE CRESCENT, COLCHESTER)</t>
  </si>
  <si>
    <t>NQ123</t>
  </si>
  <si>
    <t>CORNERSTONE</t>
  </si>
  <si>
    <t>NQ126</t>
  </si>
  <si>
    <t>CONNAUGHT MEWS SUITES 6-10</t>
  </si>
  <si>
    <t>NLX01</t>
  </si>
  <si>
    <t>NLX02</t>
  </si>
  <si>
    <t>PAULTON MEMORIAL HOSPITAL</t>
  </si>
  <si>
    <t>NLX12</t>
  </si>
  <si>
    <t>GREYSTONES</t>
  </si>
  <si>
    <t>NLX14</t>
  </si>
  <si>
    <t>HOMELINK &amp; COMMUNITY OPTIONS</t>
  </si>
  <si>
    <t>NLX17</t>
  </si>
  <si>
    <t>CHIPPENHAM COMMUNITY HOSPITAL</t>
  </si>
  <si>
    <t>NLX18</t>
  </si>
  <si>
    <t>DEVIZES COMMUNITY HOSPITAL</t>
  </si>
  <si>
    <t>NLX19</t>
  </si>
  <si>
    <t>NLX20</t>
  </si>
  <si>
    <t>NLX22</t>
  </si>
  <si>
    <t>THORNBURY HOSPITAL</t>
  </si>
  <si>
    <t>NLX23</t>
  </si>
  <si>
    <t>COSSHAM HOSPITAL</t>
  </si>
  <si>
    <t>NLX27</t>
  </si>
  <si>
    <t>HANHAM HEALTH</t>
  </si>
  <si>
    <t>RP613</t>
  </si>
  <si>
    <t>Ebenezer Street - RP613</t>
  </si>
  <si>
    <t>RP616</t>
  </si>
  <si>
    <t>Moorfields At Bedford Hospital - RP616</t>
  </si>
  <si>
    <t>RP610</t>
  </si>
  <si>
    <t>MENTAL HEALTH UNIT - FRIARAGE HOSPITAL</t>
  </si>
  <si>
    <t>RX3YA</t>
  </si>
  <si>
    <t>SCARBOROUGH HOSPITAL</t>
  </si>
  <si>
    <t>RX3YC</t>
  </si>
  <si>
    <t>SHARROW VIEW</t>
  </si>
  <si>
    <t>RX3YE</t>
  </si>
  <si>
    <t>THE BRIARY UNIT</t>
  </si>
  <si>
    <t>RX3YG</t>
  </si>
  <si>
    <t>SKIPTON HOSPITAL</t>
  </si>
  <si>
    <t>RX3YK</t>
  </si>
  <si>
    <t>THE ORCHARDS DAY HOSPITAL</t>
  </si>
  <si>
    <t>RX3YQ</t>
  </si>
  <si>
    <t>RX405</t>
  </si>
  <si>
    <t>BLYTH ADVICE &amp; NEEDLE EXCHANGE FOR DRUG USERS</t>
  </si>
  <si>
    <t>RX406</t>
  </si>
  <si>
    <t>THE WILLOWS (MORPETH)</t>
  </si>
  <si>
    <t>RX41M</t>
  </si>
  <si>
    <t>REGIONAL EATING DISORDERS</t>
  </si>
  <si>
    <t>RX434</t>
  </si>
  <si>
    <t>SHEKINAH</t>
  </si>
  <si>
    <t>RX435</t>
  </si>
  <si>
    <t>WHITBY RISE</t>
  </si>
  <si>
    <t>RX436</t>
  </si>
  <si>
    <t>BRAESIDE</t>
  </si>
  <si>
    <t>RX43Q</t>
  </si>
  <si>
    <t>DELIBERATE SELF HARM</t>
  </si>
  <si>
    <t>RX43R</t>
  </si>
  <si>
    <t>NMP - CHILD &amp; FAMILY B</t>
  </si>
  <si>
    <t>RX442</t>
  </si>
  <si>
    <t>TRANWELL UNIT</t>
  </si>
  <si>
    <t>RX444</t>
  </si>
  <si>
    <t>DUNSTON HILL DAY HOSPITAL SITE</t>
  </si>
  <si>
    <t>RX445</t>
  </si>
  <si>
    <t>SWALWELL</t>
  </si>
  <si>
    <t>RX449</t>
  </si>
  <si>
    <t>PALMER COMMUNITY HOSPITAL</t>
  </si>
  <si>
    <t>RX44A</t>
  </si>
  <si>
    <t>ADHD [WAA]</t>
  </si>
  <si>
    <t>RX44D</t>
  </si>
  <si>
    <t>ICTS</t>
  </si>
  <si>
    <t>RX44E</t>
  </si>
  <si>
    <t>CNDS</t>
  </si>
  <si>
    <t>RX44H</t>
  </si>
  <si>
    <t>CRHT NORTHUMBERLAND</t>
  </si>
  <si>
    <t>RX450</t>
  </si>
  <si>
    <t>MONKTON HALL HOSPITAL</t>
  </si>
  <si>
    <t>RX454</t>
  </si>
  <si>
    <t>SOUTH TYNESIDE DISTRICT GENERAL HOSPITAL</t>
  </si>
  <si>
    <t>RX456</t>
  </si>
  <si>
    <t>CASAMINA</t>
  </si>
  <si>
    <t>RX458</t>
  </si>
  <si>
    <t>BENSHAM HOSPITAL</t>
  </si>
  <si>
    <t>RX45A</t>
  </si>
  <si>
    <t>ADHD - CHILD &amp; FAMILY</t>
  </si>
  <si>
    <t>RX463</t>
  </si>
  <si>
    <t>LEATHAM</t>
  </si>
  <si>
    <t>RX464</t>
  </si>
  <si>
    <t>CHERRY KNOWLE HOSPITAL</t>
  </si>
  <si>
    <t>RX467</t>
  </si>
  <si>
    <t>NORTHGATE HOSPITAL SITE</t>
  </si>
  <si>
    <t>RX468</t>
  </si>
  <si>
    <t>PRUDHOE HOSPITAL SITE</t>
  </si>
  <si>
    <t>RX471</t>
  </si>
  <si>
    <t>HEXHAM GENERAL HOSPITAL</t>
  </si>
  <si>
    <t>RX472</t>
  </si>
  <si>
    <t>BERWICK INFIRMARY SITE</t>
  </si>
  <si>
    <t>RX473</t>
  </si>
  <si>
    <t>ALNWICK INFIRMARY</t>
  </si>
  <si>
    <t>RX474</t>
  </si>
  <si>
    <t>MORPETH COTTAGE HOSPITAL</t>
  </si>
  <si>
    <t>RX480</t>
  </si>
  <si>
    <t>THE CONSULTING ROOMS</t>
  </si>
  <si>
    <t>RX481</t>
  </si>
  <si>
    <t>THE RIDING MENTAL HEALTH COMMUNITY UNIT</t>
  </si>
  <si>
    <t>RX482</t>
  </si>
  <si>
    <t>AVONRIDGE MENTAL HEALTH COMMUNITY UNIT</t>
  </si>
  <si>
    <t>RX483</t>
  </si>
  <si>
    <t>BASRA MENTAL HEALTH COMMUNITY UNIT</t>
  </si>
  <si>
    <t>RX486</t>
  </si>
  <si>
    <t>BERRISHILL GROVE MENTAL HEALTH COMMUNITY UNIT</t>
  </si>
  <si>
    <t>RX488</t>
  </si>
  <si>
    <t>CARRDALE MENTAL HEALTH COMMUNITY UNIT</t>
  </si>
  <si>
    <t>RX489</t>
  </si>
  <si>
    <t>CEDAR GRANGE MENTAL HEALTH COMMUNITY UNIT</t>
  </si>
  <si>
    <t>RX490</t>
  </si>
  <si>
    <t>DENE COTTAGE MENTAL HEALTH COMMUNITY UNIT</t>
  </si>
  <si>
    <t>RX492</t>
  </si>
  <si>
    <t>ELSDEN MEWS MENTAL HEALTH COMMUNITY UNIT</t>
  </si>
  <si>
    <t>RX494</t>
  </si>
  <si>
    <t>FLAX COTTAGES MENTAL HEALTH COMMUNITY UNIT</t>
  </si>
  <si>
    <t>RX495</t>
  </si>
  <si>
    <t>GRANGE PARK MENTAL HEALTH COMMUNITY UNIT</t>
  </si>
  <si>
    <t>RX499</t>
  </si>
  <si>
    <t>HOLLYBUSH VILLAS MENTAL HEALTH COMMUNITY UNIT</t>
  </si>
  <si>
    <t>RX4A4</t>
  </si>
  <si>
    <t>FLEMING NUFFIELD</t>
  </si>
  <si>
    <t>RX4A5</t>
  </si>
  <si>
    <t>RX4A6</t>
  </si>
  <si>
    <t>NORTH TYNESIDE GENERAL HOSPITAL</t>
  </si>
  <si>
    <t>RX4A9</t>
  </si>
  <si>
    <t>BENTON VIEW</t>
  </si>
  <si>
    <t>RX4AH</t>
  </si>
  <si>
    <t>BELSAY UNIT</t>
  </si>
  <si>
    <t>RX4AY</t>
  </si>
  <si>
    <t>REHABILITATION - TRANWELL UNIT</t>
  </si>
  <si>
    <t>RX4C2</t>
  </si>
  <si>
    <t>WHITLEY BAY</t>
  </si>
  <si>
    <t>RX4C4</t>
  </si>
  <si>
    <t>WANSBECK GENERAL HOSPITAL</t>
  </si>
  <si>
    <t>RX4CA</t>
  </si>
  <si>
    <t>FERNDENE</t>
  </si>
  <si>
    <t>RX4D3</t>
  </si>
  <si>
    <t>HEXHAM CPN</t>
  </si>
  <si>
    <t>RX4D4</t>
  </si>
  <si>
    <t>HEXHAM CSMT</t>
  </si>
  <si>
    <t>RX4DE</t>
  </si>
  <si>
    <t>REHABILITATION - CHERRY KNOWLE HOSPITAL</t>
  </si>
  <si>
    <t>RX4DG</t>
  </si>
  <si>
    <t>RX4DH</t>
  </si>
  <si>
    <t>PRUDHOE HOSPITAL</t>
  </si>
  <si>
    <t>RX4DK</t>
  </si>
  <si>
    <t>AFFECTIVE DISORDERS - LEAZES WING</t>
  </si>
  <si>
    <t>RX4DM</t>
  </si>
  <si>
    <t>ADOLESCENT FORENSIC NEWCASTLE, ROYCROFT UNIT</t>
  </si>
  <si>
    <t>RX4DN</t>
  </si>
  <si>
    <t>ACUTE PSYCH, MORPETH / WANSBECK</t>
  </si>
  <si>
    <t>RX4DT</t>
  </si>
  <si>
    <t>ACUTE PSYCH - TYNEDALE</t>
  </si>
  <si>
    <t>RX4DX</t>
  </si>
  <si>
    <t>CHILD PSYCH CENTRAL - AISLING UNIT</t>
  </si>
  <si>
    <t>RX4E1</t>
  </si>
  <si>
    <t>WESTBRIDGE UNIT</t>
  </si>
  <si>
    <t>RX4E2</t>
  </si>
  <si>
    <t>ST GEORGES HOSPITAL SITE (MORPETH)</t>
  </si>
  <si>
    <t>RX4E3</t>
  </si>
  <si>
    <t>WALKERGATE HOSPITAL</t>
  </si>
  <si>
    <t>RX4E4</t>
  </si>
  <si>
    <t>ST NICHOLAS HOSPITAL (NEWCASTLE UPON TYNE)</t>
  </si>
  <si>
    <t>RX4E5</t>
  </si>
  <si>
    <t>DEPARTMENT OF PSYCHIATRY (ROYAL VICTORIA INFIRMARY)</t>
  </si>
  <si>
    <t>RX4E6</t>
  </si>
  <si>
    <t>NEWCASTLE GENERAL HOSPITAL</t>
  </si>
  <si>
    <t>RX4EA</t>
  </si>
  <si>
    <t>CHILD PSYCH NORTHUMBERLAND</t>
  </si>
  <si>
    <t>RX4EC</t>
  </si>
  <si>
    <t>CHILD PSYCH SE NORTHUMBERLAND - LINHOPE UNIT</t>
  </si>
  <si>
    <t>RX4ED</t>
  </si>
  <si>
    <t>CHILD PSYCH TYNEDALE</t>
  </si>
  <si>
    <t>RX4EF</t>
  </si>
  <si>
    <t>OLD AGE PSYCHIATRY - TYNEDALE</t>
  </si>
  <si>
    <t>RX4EH</t>
  </si>
  <si>
    <t>FORENSIC UNIT NEWCASTLE</t>
  </si>
  <si>
    <t>RX4EL</t>
  </si>
  <si>
    <t>RX4EN</t>
  </si>
  <si>
    <t>OLD AGE PSYCHIATRY NEWCASTLE EAST - AKENSIDE</t>
  </si>
  <si>
    <t>RX4EP</t>
  </si>
  <si>
    <t>OLD AGE PSYCHIATRY NEWCASTLE NORTH - GIBSIDE</t>
  </si>
  <si>
    <t>RX4EQ</t>
  </si>
  <si>
    <t>OLD AGE PSYCHIATRY NEWCASTLE WEST - CASTLESIDE</t>
  </si>
  <si>
    <t>RX4EX</t>
  </si>
  <si>
    <t>SPECIAL CARE / REHAB NEWCASTLE</t>
  </si>
  <si>
    <t>RX4EY</t>
  </si>
  <si>
    <t>YOUNG PEOPLES UNIT</t>
  </si>
  <si>
    <t>RX4FA</t>
  </si>
  <si>
    <t>REHABILITATION NORTHUMBERLAND - SOUTH WING</t>
  </si>
  <si>
    <t>RX4FD</t>
  </si>
  <si>
    <t>CAMPUS FOR AGEING &amp; VITALITY</t>
  </si>
  <si>
    <t>RX4J2</t>
  </si>
  <si>
    <t>SUNDERLAND EYE INFIRMARY</t>
  </si>
  <si>
    <t>RX4J4</t>
  </si>
  <si>
    <t>BARNES UNIT</t>
  </si>
  <si>
    <t>RX4J5</t>
  </si>
  <si>
    <t>SUNDERLAND ROYAL HOSPITAL</t>
  </si>
  <si>
    <t>RX4J8</t>
  </si>
  <si>
    <t>HOLMLEA</t>
  </si>
  <si>
    <t>RX4K2</t>
  </si>
  <si>
    <t>MONKWEARMOUTH HOSPITAL</t>
  </si>
  <si>
    <t>RX4K4</t>
  </si>
  <si>
    <t>NEWBERRY COTTAGE</t>
  </si>
  <si>
    <t>RX4K5</t>
  </si>
  <si>
    <t>NEWHAVEN COTTAGE</t>
  </si>
  <si>
    <t>RX4K7</t>
  </si>
  <si>
    <t>TREATMENT UNIT</t>
  </si>
  <si>
    <t>RX4K9</t>
  </si>
  <si>
    <t>CRAIGAVON</t>
  </si>
  <si>
    <t>RX4L5</t>
  </si>
  <si>
    <t>WOODLEY HALL</t>
  </si>
  <si>
    <t>RX4P8</t>
  </si>
  <si>
    <t>NMP - WELLFIELD</t>
  </si>
  <si>
    <t>RX4P9</t>
  </si>
  <si>
    <t>NMP - CHILD &amp; FAMILY A</t>
  </si>
  <si>
    <t>RX4R0</t>
  </si>
  <si>
    <t>HYLTON BANK MENTAL HEALTH COMMUNITY UNIT</t>
  </si>
  <si>
    <t>RX4R1</t>
  </si>
  <si>
    <t>LYNDHURST GROVE MENTAL HEALTH COMMUNITY UNIT</t>
  </si>
  <si>
    <t>RX4T0</t>
  </si>
  <si>
    <t>ROSLIN MENTAL HEALTH COMMUNITY UNIT</t>
  </si>
  <si>
    <t>RX4T3</t>
  </si>
  <si>
    <t>SHIAN MENTAL HEALTH COMMUNITY UNIT</t>
  </si>
  <si>
    <t>RX4T5</t>
  </si>
  <si>
    <t>ST ALBANS MENTAL HEALTH COMMUNITY UNIT</t>
  </si>
  <si>
    <t>RX4T6</t>
  </si>
  <si>
    <t>STONECRAFT MENTAL HEALTH COMMUNITY UNIT</t>
  </si>
  <si>
    <t>RX4T7</t>
  </si>
  <si>
    <t>TAVISTOCK SQUARE MENTAL HEALTH COMMUNITY UNIT</t>
  </si>
  <si>
    <t>RX4T8</t>
  </si>
  <si>
    <t>THE CHESTERS MENTAL HEALTH COMMUNITY UNIT</t>
  </si>
  <si>
    <t>RX4T9</t>
  </si>
  <si>
    <t>WARRINGTON MENTAL HEALTH COMMUNITY UNIT</t>
  </si>
  <si>
    <t>RX4V0</t>
  </si>
  <si>
    <t>WEST VIEW MENTAL HEALTH COMMUNITY UNIT</t>
  </si>
  <si>
    <t>RX4V1</t>
  </si>
  <si>
    <t>WOODLANDS COTTAGE MENTAL HEALTH COMMUNITY UNIT</t>
  </si>
  <si>
    <t>RX4V2</t>
  </si>
  <si>
    <t>WOOLSINGTON MENTAL HEALTH COMMUNITY UNIT</t>
  </si>
  <si>
    <t>RX4V3</t>
  </si>
  <si>
    <t>SPRINGDALE MENTAL HEALTH COMMUNITY UNIT</t>
  </si>
  <si>
    <t>RX4V5</t>
  </si>
  <si>
    <t>HIRST VILLAS MENTAL HEALTH COMMUNITY UNIT</t>
  </si>
  <si>
    <t>RX4V6</t>
  </si>
  <si>
    <t>SPITTAL</t>
  </si>
  <si>
    <t>RX4V7</t>
  </si>
  <si>
    <t>SOLINGEN</t>
  </si>
  <si>
    <t>RX4W4</t>
  </si>
  <si>
    <t>WALKERGATE PARK HOSPITAL</t>
  </si>
  <si>
    <t>RX4W6</t>
  </si>
  <si>
    <t>WOODLAND VIEW</t>
  </si>
  <si>
    <t>RX4W8</t>
  </si>
  <si>
    <t>COMMUNITY MENTAL HEALTH PARTNERSHIP</t>
  </si>
  <si>
    <t>RX4X2</t>
  </si>
  <si>
    <t>NORTHUMBERLAND BAIT</t>
  </si>
  <si>
    <t>RX4X3</t>
  </si>
  <si>
    <t>SPITTAL MEWS MENTAL HEALTH COMMUNITY UNIT</t>
  </si>
  <si>
    <t>RX4X6</t>
  </si>
  <si>
    <t>BAILIFFGATE</t>
  </si>
  <si>
    <t>RXA01</t>
  </si>
  <si>
    <t>VICTORIA CENTRAL HOSPITAL</t>
  </si>
  <si>
    <t>RXA02</t>
  </si>
  <si>
    <t>ST CATHERINES HOSPITAL</t>
  </si>
  <si>
    <t>RXA19</t>
  </si>
  <si>
    <t>BOWMERE HOSPITAL</t>
  </si>
  <si>
    <t>RXA20</t>
  </si>
  <si>
    <t>LEIGHTON MENTAL HEALTH UNIT</t>
  </si>
  <si>
    <t>RXA32</t>
  </si>
  <si>
    <t>CHERRYBANK</t>
  </si>
  <si>
    <t>RXA35</t>
  </si>
  <si>
    <t>ROSEMOUNT</t>
  </si>
  <si>
    <t>RXA72</t>
  </si>
  <si>
    <t>MARY DENDY UNIT</t>
  </si>
  <si>
    <t>RXAAE</t>
  </si>
  <si>
    <t>JOCELYN SOLLY</t>
  </si>
  <si>
    <t>RXAC6</t>
  </si>
  <si>
    <t>LIASON PSYCHIATRY WEST</t>
  </si>
  <si>
    <t>RXAD6</t>
  </si>
  <si>
    <t>LEIGHTON HOSPITAL</t>
  </si>
  <si>
    <t>RXADK</t>
  </si>
  <si>
    <t>SPRINGBANK</t>
  </si>
  <si>
    <t>RXAE9</t>
  </si>
  <si>
    <t>SOUTH CHESHIRE &amp; VALE ROYAL</t>
  </si>
  <si>
    <t>RXAQA</t>
  </si>
  <si>
    <t>TRAFFORD LD</t>
  </si>
  <si>
    <t>RXAWA</t>
  </si>
  <si>
    <t>KEMPLE UNIT</t>
  </si>
  <si>
    <t>RXAWE</t>
  </si>
  <si>
    <t>ELLESMERE PORT HOSPITAL</t>
  </si>
  <si>
    <t>RXAWK</t>
  </si>
  <si>
    <t>MACCLESFIELD MENTAL HEALTH</t>
  </si>
  <si>
    <t>RXE92</t>
  </si>
  <si>
    <t>NTH LINCS - GREAT OAKS INPATIENT UNIT</t>
  </si>
  <si>
    <t>RXE93</t>
  </si>
  <si>
    <t>NTH LINCS - OT (COMMUNITY)</t>
  </si>
  <si>
    <t>RXE96</t>
  </si>
  <si>
    <t>NTH LINCS PSYCHOLOGICAL THERAPIES 2</t>
  </si>
  <si>
    <t>RXEA2</t>
  </si>
  <si>
    <t>DONCASTER COMMUNITY - OLDER PEOPLE'S DAY HOSPITAL</t>
  </si>
  <si>
    <t>RXEAA</t>
  </si>
  <si>
    <t>ST CATHERINE'S</t>
  </si>
  <si>
    <t>RXEC4</t>
  </si>
  <si>
    <t>ROTHERHAM LEARNING DISABILITIES ASSESSMENT AND TREATMENT UNIT</t>
  </si>
  <si>
    <t>RXEC8</t>
  </si>
  <si>
    <t>ROTHERHAM COMMUNITY MHSOP</t>
  </si>
  <si>
    <t>RXECA</t>
  </si>
  <si>
    <t>DONCASTER - ST MARY'S INTERMEDIATE CARE</t>
  </si>
  <si>
    <t>RXECD</t>
  </si>
  <si>
    <t>ROTHERHAM INTENSIVE COMMUNITY THERAPIES</t>
  </si>
  <si>
    <t>RXECF</t>
  </si>
  <si>
    <t>DONCASTER DCIS - (OTW) BENTLEY MYPLACE</t>
  </si>
  <si>
    <t>RXECJ</t>
  </si>
  <si>
    <t>NTH LINCS - ICT</t>
  </si>
  <si>
    <t>RXECL</t>
  </si>
  <si>
    <t>DONCASTER DCIS - (OTW)</t>
  </si>
  <si>
    <t>RXECT</t>
  </si>
  <si>
    <t>DONCASTER - CYP&amp;F (EAST)</t>
  </si>
  <si>
    <t>RXEDC</t>
  </si>
  <si>
    <t>DONCASTER - CYP&amp;F</t>
  </si>
  <si>
    <t>RXEDJ</t>
  </si>
  <si>
    <t>DONCASTER - CYP&amp;F 2</t>
  </si>
  <si>
    <t>RXG10</t>
  </si>
  <si>
    <t>FIELDHEAD HOSPITAL</t>
  </si>
  <si>
    <t>RXG12</t>
  </si>
  <si>
    <t>HEATH UNIT</t>
  </si>
  <si>
    <t>RXG18</t>
  </si>
  <si>
    <t>CASTLEFORD &amp; NORMANTON DISTRICT HOSPITAL</t>
  </si>
  <si>
    <t>RXG1F</t>
  </si>
  <si>
    <t>CNDH</t>
  </si>
  <si>
    <t>RXG22</t>
  </si>
  <si>
    <t>HYDE PARK</t>
  </si>
  <si>
    <t>RXG28</t>
  </si>
  <si>
    <t>THE DANCER</t>
  </si>
  <si>
    <t>RXG30</t>
  </si>
  <si>
    <t>THE SYCAMORES</t>
  </si>
  <si>
    <t>RXG31</t>
  </si>
  <si>
    <t>THE POPLARS</t>
  </si>
  <si>
    <t>RXG32</t>
  </si>
  <si>
    <t>ST JOHN'S FLATS</t>
  </si>
  <si>
    <t>RXG36</t>
  </si>
  <si>
    <t>ENFIELD DOWN</t>
  </si>
  <si>
    <t>RXG41</t>
  </si>
  <si>
    <t>RXG45</t>
  </si>
  <si>
    <t>KERSHAW GRANGE</t>
  </si>
  <si>
    <t>RXG50</t>
  </si>
  <si>
    <t>RXG58</t>
  </si>
  <si>
    <t>RXG60</t>
  </si>
  <si>
    <t>GREENDALE</t>
  </si>
  <si>
    <t>RXG61</t>
  </si>
  <si>
    <t>DOVECOTE</t>
  </si>
  <si>
    <t>RXG67</t>
  </si>
  <si>
    <t>CHERRY TREES</t>
  </si>
  <si>
    <t>RXG74</t>
  </si>
  <si>
    <t>MANYGATES</t>
  </si>
  <si>
    <t>RXG76</t>
  </si>
  <si>
    <t>F MILL</t>
  </si>
  <si>
    <t>RXG77</t>
  </si>
  <si>
    <t>FOLLY HALL</t>
  </si>
  <si>
    <t>RXG79</t>
  </si>
  <si>
    <t>YOT</t>
  </si>
  <si>
    <t>RXG82</t>
  </si>
  <si>
    <t>KENDRAY HOSPITAL</t>
  </si>
  <si>
    <t>RXG84</t>
  </si>
  <si>
    <t>MOUNT VERNON HOSPITAL</t>
  </si>
  <si>
    <t>RXG89</t>
  </si>
  <si>
    <t>WALDERSLADE</t>
  </si>
  <si>
    <t>RXGDD</t>
  </si>
  <si>
    <t>PRIESTLEY UNIT</t>
  </si>
  <si>
    <t>RXGDN</t>
  </si>
  <si>
    <t>CHILD &amp; ADOLESCENT UNIT</t>
  </si>
  <si>
    <t>RXGDR</t>
  </si>
  <si>
    <t>CDIP</t>
  </si>
  <si>
    <t>RXGDT</t>
  </si>
  <si>
    <t>CALDERDALE SMS</t>
  </si>
  <si>
    <t>RXGHH</t>
  </si>
  <si>
    <t>ST LUKES HOSPITAL</t>
  </si>
  <si>
    <t>RXV04</t>
  </si>
  <si>
    <t>CHAPMAN BARKER - DRUG &amp; ALCOHOL INPATIENT UNIT</t>
  </si>
  <si>
    <t>RXV07</t>
  </si>
  <si>
    <t>BROOK HEYS - TRAFFORD</t>
  </si>
  <si>
    <t>RXV08</t>
  </si>
  <si>
    <t>HAVERIGG</t>
  </si>
  <si>
    <t>RXV17</t>
  </si>
  <si>
    <t>MEADOWBROOK HOSPITAL - SALFORD MH</t>
  </si>
  <si>
    <t>RXV47</t>
  </si>
  <si>
    <t>SDAS - ACTON SQUARE</t>
  </si>
  <si>
    <t>RXV60</t>
  </si>
  <si>
    <t>RIVINGTON UNIT - BOLTON MH</t>
  </si>
  <si>
    <t>RXV75</t>
  </si>
  <si>
    <t>WIGAN DRUG &amp; ALCOHOL SERVCE</t>
  </si>
  <si>
    <t>RXV80</t>
  </si>
  <si>
    <t>MOORSIDE UNIT - TRAFFORD MH</t>
  </si>
  <si>
    <t>RXV84</t>
  </si>
  <si>
    <t>YOUNG PERSONS UNIT</t>
  </si>
  <si>
    <t>RXVC3</t>
  </si>
  <si>
    <t>HUMPHREY BOOTH - SALFORD</t>
  </si>
  <si>
    <t>Ward 32</t>
  </si>
  <si>
    <t>CITY CENTRAL 4 (EPMA)</t>
  </si>
  <si>
    <t>RT5X1</t>
  </si>
  <si>
    <t>LEICESTER FRITH HOSPITAL (EPMA)</t>
  </si>
  <si>
    <t>RT5X6</t>
  </si>
  <si>
    <t>LD 7</t>
  </si>
  <si>
    <t>RT5X7</t>
  </si>
  <si>
    <t>WEST CITY ADULT MH (EPMA)</t>
  </si>
  <si>
    <t>RT5Y0</t>
  </si>
  <si>
    <t>MHSOP 17 (EPMA)</t>
  </si>
  <si>
    <t>RT5Y1</t>
  </si>
  <si>
    <t>MRH ADULT MENTAL HEALTH (EPMA)</t>
  </si>
  <si>
    <t>RT5YC</t>
  </si>
  <si>
    <t>ASHBY DIST HOSP WARD</t>
  </si>
  <si>
    <t>RT5YD</t>
  </si>
  <si>
    <t>COALVILLE HOSP WARDS</t>
  </si>
  <si>
    <t>RT5YE</t>
  </si>
  <si>
    <t>FEILDING PALMER WARD</t>
  </si>
  <si>
    <t>RT5YF</t>
  </si>
  <si>
    <t>H &amp; B HOSPITAL WARDS</t>
  </si>
  <si>
    <t>RT5YG</t>
  </si>
  <si>
    <t>LOUGHBOROUGH HOSP WARDS</t>
  </si>
  <si>
    <t>RT5YH</t>
  </si>
  <si>
    <t>MMH DALGLEISH WARD</t>
  </si>
  <si>
    <t>RT5YJ</t>
  </si>
  <si>
    <t>RMH RUTLAND WARD</t>
  </si>
  <si>
    <t>RT5YL</t>
  </si>
  <si>
    <t>ST LUKES HOSPITAL WARDS</t>
  </si>
  <si>
    <t>RT5YM</t>
  </si>
  <si>
    <t>PARKSIDE</t>
  </si>
  <si>
    <t>RT5YP</t>
  </si>
  <si>
    <t>CLARENDON MEWS</t>
  </si>
  <si>
    <t>RT5YR</t>
  </si>
  <si>
    <t>EXTERNAL AUDITORS</t>
  </si>
  <si>
    <t>RT5YV</t>
  </si>
  <si>
    <t>CITY EAST 4</t>
  </si>
  <si>
    <t>RT5YW</t>
  </si>
  <si>
    <t>MHSOP 16</t>
  </si>
  <si>
    <t>RT5YX</t>
  </si>
  <si>
    <t>MHSOP 16 (EPMA)</t>
  </si>
  <si>
    <t>RT5YY</t>
  </si>
  <si>
    <t>MHSOP 17</t>
  </si>
  <si>
    <t>RTQ02</t>
  </si>
  <si>
    <t>WOTTON LAWN HOSPITAL</t>
  </si>
  <si>
    <t>RTQ03</t>
  </si>
  <si>
    <t>RTQ04</t>
  </si>
  <si>
    <t>RTQ08</t>
  </si>
  <si>
    <t>SALMON SPRINGS</t>
  </si>
  <si>
    <t>RTQ12</t>
  </si>
  <si>
    <t>THE VRON</t>
  </si>
  <si>
    <t>RTQ13</t>
  </si>
  <si>
    <t>HONEYBOURE</t>
  </si>
  <si>
    <t>RTQ16</t>
  </si>
  <si>
    <t>RTQ17</t>
  </si>
  <si>
    <t>FOREST OF DEAN (ATU)</t>
  </si>
  <si>
    <t>RTQ18</t>
  </si>
  <si>
    <t>GDAS STROUD</t>
  </si>
  <si>
    <t>RTQ19</t>
  </si>
  <si>
    <t>LYDNEY HOSPITAL</t>
  </si>
  <si>
    <t>RTQ21</t>
  </si>
  <si>
    <t>RTQ23</t>
  </si>
  <si>
    <t>UNDERLEAF</t>
  </si>
  <si>
    <t>RTQ29</t>
  </si>
  <si>
    <t>RTQ33</t>
  </si>
  <si>
    <t>WEAVERS CROFT</t>
  </si>
  <si>
    <t>RTQ37</t>
  </si>
  <si>
    <t>THE VRON - 91B</t>
  </si>
  <si>
    <t>RTQ42</t>
  </si>
  <si>
    <t>RTQ47</t>
  </si>
  <si>
    <t>HEATHFIELD</t>
  </si>
  <si>
    <t>RTQ49</t>
  </si>
  <si>
    <t>CHESTERTON HALT</t>
  </si>
  <si>
    <t>RTQ51</t>
  </si>
  <si>
    <t>THE BUCKHOLT</t>
  </si>
  <si>
    <t>RTQ52</t>
  </si>
  <si>
    <t>CHARLWOOD</t>
  </si>
  <si>
    <t>RTQ53</t>
  </si>
  <si>
    <t>FIELDVIEW</t>
  </si>
  <si>
    <t>RTQ54</t>
  </si>
  <si>
    <t>HOLLYBROOK</t>
  </si>
  <si>
    <t>RTQ56</t>
  </si>
  <si>
    <t>SELSLEY VICARAGE</t>
  </si>
  <si>
    <t>RTQ57</t>
  </si>
  <si>
    <t>ST MARYS</t>
  </si>
  <si>
    <t>RTQ58</t>
  </si>
  <si>
    <t>WINDRUSH</t>
  </si>
  <si>
    <t>RTQ62</t>
  </si>
  <si>
    <t>CHALFONT</t>
  </si>
  <si>
    <t>RTQ64</t>
  </si>
  <si>
    <t>BRANCH LEA CROSS</t>
  </si>
  <si>
    <t>RTQ76</t>
  </si>
  <si>
    <t>STONEBURY DAY HOSPITAL</t>
  </si>
  <si>
    <t>RTQ81</t>
  </si>
  <si>
    <t>BERKELEY HOSPITAL</t>
  </si>
  <si>
    <t>RTQ82</t>
  </si>
  <si>
    <t>MOORE HOSPITAL</t>
  </si>
  <si>
    <t>RTQ84</t>
  </si>
  <si>
    <t>DELANCEY HOSPITAL</t>
  </si>
  <si>
    <t>RTQ85</t>
  </si>
  <si>
    <t>RTQ86</t>
  </si>
  <si>
    <t>MORETON IN MARSH HOSPITAL</t>
  </si>
  <si>
    <t>RTQ87</t>
  </si>
  <si>
    <t>TEWKESBURY GENERAL HOSPITAL</t>
  </si>
  <si>
    <t>RTQ88</t>
  </si>
  <si>
    <t>RTQ89</t>
  </si>
  <si>
    <t>MEADOWLEASE</t>
  </si>
  <si>
    <t>RTQ96</t>
  </si>
  <si>
    <t>ARENA</t>
  </si>
  <si>
    <t>RTQ99</t>
  </si>
  <si>
    <t>RIKENEL</t>
  </si>
  <si>
    <t>RTQHA</t>
  </si>
  <si>
    <t>HEREFORD COUNTY HOSPITAL</t>
  </si>
  <si>
    <t>RTQHC</t>
  </si>
  <si>
    <t>BROMYARD COMMUNITY HOSPITAL</t>
  </si>
  <si>
    <t>RTQHE</t>
  </si>
  <si>
    <t>LEOMINSTER COMMUNITY HOSPITAL</t>
  </si>
  <si>
    <t>RTQHF</t>
  </si>
  <si>
    <t>ROSS ON WYE COMMUNITY HOSPITAL</t>
  </si>
  <si>
    <t>RTQHG</t>
  </si>
  <si>
    <t>HILLSIDE INTERMEDIATE CARE UNIT</t>
  </si>
  <si>
    <t>RTQHJ</t>
  </si>
  <si>
    <t>STONEBOW UNIT</t>
  </si>
  <si>
    <t>RTQHY</t>
  </si>
  <si>
    <t>WINDSOR PLACE</t>
  </si>
  <si>
    <t>RTV33</t>
  </si>
  <si>
    <t>HOLLINS PARK</t>
  </si>
  <si>
    <t>RTV34</t>
  </si>
  <si>
    <t>HOLLINS PARK HOSPITAL OLDER PERSONS</t>
  </si>
  <si>
    <t>RTV38</t>
  </si>
  <si>
    <t>ECT SUITE</t>
  </si>
  <si>
    <t>RTV46</t>
  </si>
  <si>
    <t>NEWTON COMMUNITY HOSPITAL</t>
  </si>
  <si>
    <t>RTV55</t>
  </si>
  <si>
    <t>STEPHENSON SUITE - WHISTON HOSPITAL</t>
  </si>
  <si>
    <t>RTV71</t>
  </si>
  <si>
    <t>STEWART DAY HOSPITAL</t>
  </si>
  <si>
    <t>RTV73</t>
  </si>
  <si>
    <t>HAZELMERE UNIT</t>
  </si>
  <si>
    <t>RTV74</t>
  </si>
  <si>
    <t>HOLDENBROOK UNIT</t>
  </si>
  <si>
    <t>RTV75</t>
  </si>
  <si>
    <t>LINDAMERE UNIT</t>
  </si>
  <si>
    <t>RTV76</t>
  </si>
  <si>
    <t>PENNINGTON UNIT</t>
  </si>
  <si>
    <t>RTV77</t>
  </si>
  <si>
    <t>RIVINGTON UNIT</t>
  </si>
  <si>
    <t>RTV78</t>
  </si>
  <si>
    <t>SEPHTON UNIT</t>
  </si>
  <si>
    <t>RTV79</t>
  </si>
  <si>
    <t>CAVENDISH UNIT</t>
  </si>
  <si>
    <t>RTV80</t>
  </si>
  <si>
    <t>RTVA6</t>
  </si>
  <si>
    <t>WHISTON HOSPITAL</t>
  </si>
  <si>
    <t>RTVA7</t>
  </si>
  <si>
    <t>ST HELENS HOSPITAL</t>
  </si>
  <si>
    <t>RTVC4</t>
  </si>
  <si>
    <t>MASEFIELD SUITE</t>
  </si>
  <si>
    <t>RTVD5</t>
  </si>
  <si>
    <t>BRIGHTER FUTURES</t>
  </si>
  <si>
    <t>RTVE5</t>
  </si>
  <si>
    <t>REDBANK COMMUNITY HOME</t>
  </si>
  <si>
    <t>RTVH1</t>
  </si>
  <si>
    <t>THE OLD QUAYS</t>
  </si>
  <si>
    <t>RTVH7</t>
  </si>
  <si>
    <t>WEAVER LODGE INDEPENDENT HOSPITAL</t>
  </si>
  <si>
    <t>RTVH8</t>
  </si>
  <si>
    <t>MEADOW PARK INDEPENDENT HOSPITAL</t>
  </si>
  <si>
    <t>RTVJ2</t>
  </si>
  <si>
    <t>KIRKBY HEALTH SUITE</t>
  </si>
  <si>
    <t>RTVJ5</t>
  </si>
  <si>
    <t>BELONG VILLAGE</t>
  </si>
  <si>
    <t>RTVK9</t>
  </si>
  <si>
    <t>LAKESIDE UNIT / MHMB</t>
  </si>
  <si>
    <t>RTVL1</t>
  </si>
  <si>
    <t>CAVENDISH UNIT / MHMB</t>
  </si>
  <si>
    <t>RTVL5</t>
  </si>
  <si>
    <t>FAIRHAVEN YOUNG PEOPLES UNIT</t>
  </si>
  <si>
    <t>RTVL8</t>
  </si>
  <si>
    <t>LONGVIEW PCRC</t>
  </si>
  <si>
    <t>RTVL9</t>
  </si>
  <si>
    <t>MANOR FARM PCRC</t>
  </si>
  <si>
    <t>RTVM2</t>
  </si>
  <si>
    <t>NORTH HUYTON PCRC</t>
  </si>
  <si>
    <t>RTVP3</t>
  </si>
  <si>
    <t>ORFORD JUBILEE PARK</t>
  </si>
  <si>
    <t>RV904</t>
  </si>
  <si>
    <t>HORNSEA COTTAGE HOSPITAL</t>
  </si>
  <si>
    <t>RV905</t>
  </si>
  <si>
    <t>CRYSTAL VILLAS</t>
  </si>
  <si>
    <t>RV908</t>
  </si>
  <si>
    <t>RV910</t>
  </si>
  <si>
    <t>WOLD HAVEN</t>
  </si>
  <si>
    <t>RV912</t>
  </si>
  <si>
    <t>WEST END COMMUNITY MENTAL HEALTH ADOLESCENT UNIT</t>
  </si>
  <si>
    <t>RV913</t>
  </si>
  <si>
    <t>WITHERNSEA HOSPITAL</t>
  </si>
  <si>
    <t>RV914</t>
  </si>
  <si>
    <t>THE QUAYS</t>
  </si>
  <si>
    <t>RV917</t>
  </si>
  <si>
    <t>ALFRED BEAN HOSPITAL</t>
  </si>
  <si>
    <t>RV919</t>
  </si>
  <si>
    <t>NIDDERDALE</t>
  </si>
  <si>
    <t>RV91A</t>
  </si>
  <si>
    <t>LAIRGATE</t>
  </si>
  <si>
    <t>RV91L</t>
  </si>
  <si>
    <t>THE LANGUAGE UNIT</t>
  </si>
  <si>
    <t>RV91M</t>
  </si>
  <si>
    <t>HUMBER INTERMEDIATE CARE</t>
  </si>
  <si>
    <t>RV924</t>
  </si>
  <si>
    <t>WESTWOOD HOSPITAL</t>
  </si>
  <si>
    <t>RV928</t>
  </si>
  <si>
    <t>BRIDLINGTON &amp; DISTRICT HOSPITAL</t>
  </si>
  <si>
    <t>RV933</t>
  </si>
  <si>
    <t>WESTLANDS</t>
  </si>
  <si>
    <t>RV934</t>
  </si>
  <si>
    <t>NEW BRIDGES</t>
  </si>
  <si>
    <t>RV937</t>
  </si>
  <si>
    <t>ROSEDALE</t>
  </si>
  <si>
    <t>RV943</t>
  </si>
  <si>
    <t>GOOLE &amp; DISTRICT HOSPITAL</t>
  </si>
  <si>
    <t>RV951</t>
  </si>
  <si>
    <t>ALDERSON RESOURCE</t>
  </si>
  <si>
    <t>RV953</t>
  </si>
  <si>
    <t>WILLOW GARTH RESIDENTIAL HOME</t>
  </si>
  <si>
    <t>RV980</t>
  </si>
  <si>
    <t>ST ANDREWS PLACE</t>
  </si>
  <si>
    <t>RV981</t>
  </si>
  <si>
    <t>RV985</t>
  </si>
  <si>
    <t>SOUTHCOATES ANNEX</t>
  </si>
  <si>
    <t>RV987</t>
  </si>
  <si>
    <t>BUCKROSE WARD</t>
  </si>
  <si>
    <t>RV988</t>
  </si>
  <si>
    <t>THE OLD FIRE STATION</t>
  </si>
  <si>
    <t>RV992</t>
  </si>
  <si>
    <t>KELDGATE</t>
  </si>
  <si>
    <t>RV995</t>
  </si>
  <si>
    <t>GOOLE SSMS</t>
  </si>
  <si>
    <t>RV999</t>
  </si>
  <si>
    <t>PRIORY VIEW CTLD</t>
  </si>
  <si>
    <t>RV9A3</t>
  </si>
  <si>
    <t>RPIT HULL CITY WIDE</t>
  </si>
  <si>
    <t>RV9A5</t>
  </si>
  <si>
    <t>BUCKROSE WARD IN-PATIENT 101724</t>
  </si>
  <si>
    <t>RV9A6</t>
  </si>
  <si>
    <t>RST EAST RIDING WEST 101723</t>
  </si>
  <si>
    <t>RV9AG</t>
  </si>
  <si>
    <t>HAWTHORNE CT IN-PATIENT 101720</t>
  </si>
  <si>
    <t>RV9AH</t>
  </si>
  <si>
    <t>AVONDALE IN-PATIENT 101740</t>
  </si>
  <si>
    <t>RV9AJ</t>
  </si>
  <si>
    <t>NEWBRIDGES IN-PATIENT 101742</t>
  </si>
  <si>
    <t>RV9AK</t>
  </si>
  <si>
    <t>HIT &amp; ED EAST RIDING</t>
  </si>
  <si>
    <t>RV9AL</t>
  </si>
  <si>
    <t>WESTLANDS IN-PATIENT 101741</t>
  </si>
  <si>
    <t>RV9AM</t>
  </si>
  <si>
    <t>RST EAST RIDING EAST 101715</t>
  </si>
  <si>
    <t>RV9AN</t>
  </si>
  <si>
    <t>RST EAST RIDING WEST 101733</t>
  </si>
  <si>
    <t>RV9AP</t>
  </si>
  <si>
    <t>ST ANDREWS IN-PATIENT 101743</t>
  </si>
  <si>
    <t>RV9AT</t>
  </si>
  <si>
    <t>MEMORY SERV - YOUNG PEOP 101763</t>
  </si>
  <si>
    <t>RV9AW</t>
  </si>
  <si>
    <t>HIT &amp; ED HULL 101700</t>
  </si>
  <si>
    <t>RV9CW</t>
  </si>
  <si>
    <t>WEST END WARDS IN-PATIENT 101776</t>
  </si>
  <si>
    <t>RV9D1</t>
  </si>
  <si>
    <t>ALCOHOL WITHDRAWN PROG</t>
  </si>
  <si>
    <t>RV9D2</t>
  </si>
  <si>
    <t>HYPSM</t>
  </si>
  <si>
    <t>RV9D3</t>
  </si>
  <si>
    <t>CAT HULL</t>
  </si>
  <si>
    <t>RV9D4</t>
  </si>
  <si>
    <t>ERYPSM</t>
  </si>
  <si>
    <t>RV9D6</t>
  </si>
  <si>
    <t>ERSDS</t>
  </si>
  <si>
    <t>RV9D7</t>
  </si>
  <si>
    <t>ER CAT</t>
  </si>
  <si>
    <t>RV9DK</t>
  </si>
  <si>
    <t>ER SHARED CARE LAIRGATE 103815</t>
  </si>
  <si>
    <t>RV9FA</t>
  </si>
  <si>
    <t>SWALES UNIT IN-PATIENT 101774</t>
  </si>
  <si>
    <t>RV9FC</t>
  </si>
  <si>
    <t>ULLSWATER UNIT IN-PATIENT 101770</t>
  </si>
  <si>
    <t>RV9FG</t>
  </si>
  <si>
    <t>GREEN TREES IN-PATIENT 101772</t>
  </si>
  <si>
    <t>RV9GA</t>
  </si>
  <si>
    <t>PICU IN-PATIENT 101773</t>
  </si>
  <si>
    <t>RV9GE</t>
  </si>
  <si>
    <t>SPA HULL</t>
  </si>
  <si>
    <t>RV9HE</t>
  </si>
  <si>
    <t>EAST RIDING COMMUNITY HOSPITAL</t>
  </si>
  <si>
    <t>RV9JA</t>
  </si>
  <si>
    <t>RST ER EAST - BRID</t>
  </si>
  <si>
    <t>RV9JC</t>
  </si>
  <si>
    <t>RST ER EAST - DRIFF</t>
  </si>
  <si>
    <t>RV9JD</t>
  </si>
  <si>
    <t>RST ER EAST - HOLD</t>
  </si>
  <si>
    <t>RV9JE</t>
  </si>
  <si>
    <t>ENT (HEY)</t>
  </si>
  <si>
    <t>RV9JH</t>
  </si>
  <si>
    <t>OPHTHALMOLOGY (HEY)</t>
  </si>
  <si>
    <t>RV9JJ</t>
  </si>
  <si>
    <t>PAEDIATRIC MEDICINE (HEY)</t>
  </si>
  <si>
    <t>RV9JL</t>
  </si>
  <si>
    <t>RHEUMATOLOGY (HEY)</t>
  </si>
  <si>
    <t>RV9JM</t>
  </si>
  <si>
    <t>CHEST MEDICINE (HFT)</t>
  </si>
  <si>
    <t>RV9JN</t>
  </si>
  <si>
    <t>GYNAECOLOGY (HFT)</t>
  </si>
  <si>
    <t>RV9JP</t>
  </si>
  <si>
    <t>CARDIOLOGY (SNEY)</t>
  </si>
  <si>
    <t>RV9JQ</t>
  </si>
  <si>
    <t>GM ENDROCRINOLOGY (SNEY)</t>
  </si>
  <si>
    <t>RV9JR</t>
  </si>
  <si>
    <t>GEN MED DIABETES (SNEY)</t>
  </si>
  <si>
    <t>RV9JV</t>
  </si>
  <si>
    <t>OPHTHALMOLOGY (SNEY)</t>
  </si>
  <si>
    <t>RV9JW</t>
  </si>
  <si>
    <t>ORTHOPAEDICS (SNEY)</t>
  </si>
  <si>
    <t>RV9JX</t>
  </si>
  <si>
    <t>PAEDIATRIC MED (SNEY)</t>
  </si>
  <si>
    <t>RV9JY</t>
  </si>
  <si>
    <t>UROLOGY (SNEY)</t>
  </si>
  <si>
    <t>RV9LA</t>
  </si>
  <si>
    <t>BEECH WARD IN-PATIENT</t>
  </si>
  <si>
    <t>RV9LC</t>
  </si>
  <si>
    <t>CTLD WEST 103601</t>
  </si>
  <si>
    <t>RV9LD</t>
  </si>
  <si>
    <t>CTLD EAST RIDING</t>
  </si>
  <si>
    <t>RV9LG</t>
  </si>
  <si>
    <t>CTLD EAST 103601</t>
  </si>
  <si>
    <t>RV9LT</t>
  </si>
  <si>
    <t>LILAC WARD IN-PATIENT</t>
  </si>
  <si>
    <t>RV9LV</t>
  </si>
  <si>
    <t>WILLOW WARD IN-PATIENT</t>
  </si>
  <si>
    <t>RV9P7</t>
  </si>
  <si>
    <t>DIABETES</t>
  </si>
  <si>
    <t>RV9PD</t>
  </si>
  <si>
    <t>SPECIALIST PSYCHOTHERAPY</t>
  </si>
  <si>
    <t>RV9WA</t>
  </si>
  <si>
    <t>WITHERNSEA WARD</t>
  </si>
  <si>
    <t>RVN01</t>
  </si>
  <si>
    <t>EMERGENCY 001</t>
  </si>
  <si>
    <t>RVN2B</t>
  </si>
  <si>
    <t>ST MARTINS HOSPITAL (BATH)</t>
  </si>
  <si>
    <t>RVN2K</t>
  </si>
  <si>
    <t>THE SWALLOWS</t>
  </si>
  <si>
    <t>RVN2M</t>
  </si>
  <si>
    <t>ROCK HALL</t>
  </si>
  <si>
    <t>RVN2P</t>
  </si>
  <si>
    <t>THE HOLLIES</t>
  </si>
  <si>
    <t>RVN31</t>
  </si>
  <si>
    <t>MENTAL HEALTH BRISTOL SOUTH PLAZA</t>
  </si>
  <si>
    <t>RVN3A</t>
  </si>
  <si>
    <t>BRISTOL ROYAL INFIRMARY</t>
  </si>
  <si>
    <t>RVN3G</t>
  </si>
  <si>
    <t>STOKES CROFT</t>
  </si>
  <si>
    <t>RVN3H</t>
  </si>
  <si>
    <t>BROOKLAND HALL</t>
  </si>
  <si>
    <t>RVN3L</t>
  </si>
  <si>
    <t>COLSTON FORT</t>
  </si>
  <si>
    <t>RVN3N</t>
  </si>
  <si>
    <t>SOUTHMEAD HOSPITAL AWP</t>
  </si>
  <si>
    <t>RVN3Q</t>
  </si>
  <si>
    <t>BLACKBERRY HILL HOSPITAL</t>
  </si>
  <si>
    <t>RVN3X</t>
  </si>
  <si>
    <t>BRISTOL UNIVERSITY</t>
  </si>
  <si>
    <t>RVN3Y</t>
  </si>
  <si>
    <t>NEW FRIENDS HALL</t>
  </si>
  <si>
    <t>RVN4B</t>
  </si>
  <si>
    <t>LONG FOX UNIT</t>
  </si>
  <si>
    <t>RVN5A</t>
  </si>
  <si>
    <t>THE ELMS</t>
  </si>
  <si>
    <t>RVN5N</t>
  </si>
  <si>
    <t>CORUM TWO</t>
  </si>
  <si>
    <t>RVN6I</t>
  </si>
  <si>
    <t>RED GABLES</t>
  </si>
  <si>
    <t>RVN6V</t>
  </si>
  <si>
    <t>MELKSHAM COMMUNITY HOSPITAL</t>
  </si>
  <si>
    <t>RVN6W</t>
  </si>
  <si>
    <t>WESTBURY HOSPITAL</t>
  </si>
  <si>
    <t>RVN8B</t>
  </si>
  <si>
    <t>RVN8D</t>
  </si>
  <si>
    <t>WINDSWEPT</t>
  </si>
  <si>
    <t>RVNCL</t>
  </si>
  <si>
    <t>GREAT WESTERN HOSPITAL AWP</t>
  </si>
  <si>
    <t>RVNE1</t>
  </si>
  <si>
    <t>THE BRIDEWELL</t>
  </si>
  <si>
    <t>RVNEB</t>
  </si>
  <si>
    <t>BRENTRY SITE</t>
  </si>
  <si>
    <t>RVNHE</t>
  </si>
  <si>
    <t>CITY HALL</t>
  </si>
  <si>
    <t>RVNN1</t>
  </si>
  <si>
    <t>B&amp;NES ADULT</t>
  </si>
  <si>
    <t>RVNN6</t>
  </si>
  <si>
    <t>B&amp;NES OLDER ADULT</t>
  </si>
  <si>
    <t>RVNN8</t>
  </si>
  <si>
    <t>B&amp;NES SDAS</t>
  </si>
  <si>
    <t>RVNP1</t>
  </si>
  <si>
    <t>BRISTOL ADULT</t>
  </si>
  <si>
    <t>RVNP5</t>
  </si>
  <si>
    <t>FROMESIDE</t>
  </si>
  <si>
    <t>RVNP6</t>
  </si>
  <si>
    <t>BRISTOL OLDER ADULT</t>
  </si>
  <si>
    <t>RVNP8</t>
  </si>
  <si>
    <t>BRISTOL SDAS</t>
  </si>
  <si>
    <t>RVNPY</t>
  </si>
  <si>
    <t>BRISTOL ADULT SDAS</t>
  </si>
  <si>
    <t>RVNQ3</t>
  </si>
  <si>
    <t>SOUTH GLOUCESTERSHIRE KINGSWOOD CLDT</t>
  </si>
  <si>
    <t>RVNQ4</t>
  </si>
  <si>
    <t>SOUTH GLOUCESTERSHIRE THORNBURY CLDT</t>
  </si>
  <si>
    <t>RVNQ6</t>
  </si>
  <si>
    <t>SOUTH GLOS OLDER ADULT</t>
  </si>
  <si>
    <t>RVNQ8</t>
  </si>
  <si>
    <t>OP SGLOS MEMORY SGLOS</t>
  </si>
  <si>
    <t>RVNR2</t>
  </si>
  <si>
    <t>SWINDON PSYCHOTHERAPY</t>
  </si>
  <si>
    <t>RVNR8</t>
  </si>
  <si>
    <t>SWINDON SDAS</t>
  </si>
  <si>
    <t>RVNRK</t>
  </si>
  <si>
    <t>OP SWINDON MEMORY</t>
  </si>
  <si>
    <t>RVNT1</t>
  </si>
  <si>
    <t>NORTH SOMERSET ADULT</t>
  </si>
  <si>
    <t>RVNT2</t>
  </si>
  <si>
    <t>NORTH SOMERSET CTPLD</t>
  </si>
  <si>
    <t>RVNT6</t>
  </si>
  <si>
    <t>NORTH SOMERSET OLDER ADULT</t>
  </si>
  <si>
    <t>RVNT8</t>
  </si>
  <si>
    <t>NORTH SOMERSET SDAS</t>
  </si>
  <si>
    <t>RVNTH</t>
  </si>
  <si>
    <t>NORTH SOMERSET EIS</t>
  </si>
  <si>
    <t>RVNTP</t>
  </si>
  <si>
    <t>OLDER ADULT INPATIENT UNIT, LONG FOX UNIT</t>
  </si>
  <si>
    <t>RVNW2</t>
  </si>
  <si>
    <t>SOUTH WILTS CRHT</t>
  </si>
  <si>
    <t>RVNW4</t>
  </si>
  <si>
    <t>OP WILTS MEMORY SWILTS</t>
  </si>
  <si>
    <t>RVNW8</t>
  </si>
  <si>
    <t>SOUTH WILTS ADAS</t>
  </si>
  <si>
    <t>RVNX3</t>
  </si>
  <si>
    <t>CENTRAL WILTS AOWA</t>
  </si>
  <si>
    <t>RVNX8</t>
  </si>
  <si>
    <t>CFU (SJUH)</t>
  </si>
  <si>
    <t>RY609</t>
  </si>
  <si>
    <t>CHAPEL ALLERTON HOSPITAL (MUSCULOSKELETAL)</t>
  </si>
  <si>
    <t>RY611</t>
  </si>
  <si>
    <t>CHAPELTOWN IFSS</t>
  </si>
  <si>
    <t>RY612</t>
  </si>
  <si>
    <t>RY615</t>
  </si>
  <si>
    <t>CRINGLEBAR</t>
  </si>
  <si>
    <t>RY637</t>
  </si>
  <si>
    <t>OSMONDTHORPE ONE STOP SHOP</t>
  </si>
  <si>
    <t>RY647</t>
  </si>
  <si>
    <t>SEACROFT HOSPITAL</t>
  </si>
  <si>
    <t>RY648</t>
  </si>
  <si>
    <t>RY657</t>
  </si>
  <si>
    <t>WHARFEDALE HOSPITAL</t>
  </si>
  <si>
    <t>RY664</t>
  </si>
  <si>
    <t>RY805</t>
  </si>
  <si>
    <t>THE SPINNEY</t>
  </si>
  <si>
    <t>RY820</t>
  </si>
  <si>
    <t>DRONFIELD CIVIC HALL</t>
  </si>
  <si>
    <t>RY827</t>
  </si>
  <si>
    <t>RY837</t>
  </si>
  <si>
    <t>ST OSWALD'S COMMUNITY HOSPITAL</t>
  </si>
  <si>
    <t>RY838</t>
  </si>
  <si>
    <t>WHITWORTH HOSPITAL</t>
  </si>
  <si>
    <t>RY839</t>
  </si>
  <si>
    <t>BUXTON COTTAGE HOSPITAL</t>
  </si>
  <si>
    <t>RY843</t>
  </si>
  <si>
    <t>BABINGTON HOSPITAL 2</t>
  </si>
  <si>
    <t>RY844</t>
  </si>
  <si>
    <t>HEANOR MEMORIAL HOSPITAL 2</t>
  </si>
  <si>
    <t>RY845</t>
  </si>
  <si>
    <t>RIPLEY HOSPITAL 2</t>
  </si>
  <si>
    <t>RY846</t>
  </si>
  <si>
    <t>ILKESTON HOSPITAL</t>
  </si>
  <si>
    <t>RY87A</t>
  </si>
  <si>
    <t>PARK HILL</t>
  </si>
  <si>
    <t>RY87G</t>
  </si>
  <si>
    <t>RY87Q</t>
  </si>
  <si>
    <t>THE MANOR STORE</t>
  </si>
  <si>
    <t>RY87V</t>
  </si>
  <si>
    <t>ST OSWALD'S</t>
  </si>
  <si>
    <t>RY8AC</t>
  </si>
  <si>
    <t>RY8AH</t>
  </si>
  <si>
    <t>BUXTON HOSPITAL</t>
  </si>
  <si>
    <t>RY8AJ</t>
  </si>
  <si>
    <t>RY8AK</t>
  </si>
  <si>
    <t>ASH GREEN</t>
  </si>
  <si>
    <t>RY8AM</t>
  </si>
  <si>
    <t>ORCHARD COTTAGES</t>
  </si>
  <si>
    <t>RY8CA</t>
  </si>
  <si>
    <t>COALVILLE COMMUNITY HOSPITAL</t>
  </si>
  <si>
    <t>RY8CC</t>
  </si>
  <si>
    <t>EAR NOSE &amp; THROAT HMH</t>
  </si>
  <si>
    <t>RY8CD</t>
  </si>
  <si>
    <t>GASTROENTEROLOGY - HMH</t>
  </si>
  <si>
    <t>RY8CF</t>
  </si>
  <si>
    <t>GYNAECOLOGY - HMH</t>
  </si>
  <si>
    <t>RY8CG</t>
  </si>
  <si>
    <t>RHEUMATOLOGY - HMH</t>
  </si>
  <si>
    <t>RY8CH</t>
  </si>
  <si>
    <t>TRAUMA &amp; ORTHOPAEDICS - HMH</t>
  </si>
  <si>
    <t>RY8CP</t>
  </si>
  <si>
    <t>FEILDING PALMER COTTAGE HOSPITAL</t>
  </si>
  <si>
    <t>RY8CR</t>
  </si>
  <si>
    <t>MARKET HARBOROUGH &amp; DISTRICT HOSPITAL</t>
  </si>
  <si>
    <t>RY8CT</t>
  </si>
  <si>
    <t>MELTON WAR MEMORIAL HOSPITAL</t>
  </si>
  <si>
    <t>RY8CW</t>
  </si>
  <si>
    <t>RUTLAND MEMORIAL HOSPITAL</t>
  </si>
  <si>
    <t>RY8CX</t>
  </si>
  <si>
    <t>RY8CY</t>
  </si>
  <si>
    <t>ST LUKE'S HOSPITAL</t>
  </si>
  <si>
    <t>RY8DD</t>
  </si>
  <si>
    <t>RY8DE</t>
  </si>
  <si>
    <t>BABINGTON HOSPITAL</t>
  </si>
  <si>
    <t>RY8DF</t>
  </si>
  <si>
    <t>HEANOR MEMORIAL HOSPITAL</t>
  </si>
  <si>
    <t>RY8DG</t>
  </si>
  <si>
    <t>RY8DJ</t>
  </si>
  <si>
    <t>HINCKLEY &amp; BOSWORTH COMMUNITY HOSPITAL</t>
  </si>
  <si>
    <t>RY8DK</t>
  </si>
  <si>
    <t>RY8DL</t>
  </si>
  <si>
    <t>ASHBY &amp; DISTRICT HOSPITAL</t>
  </si>
  <si>
    <t>RY8EA</t>
  </si>
  <si>
    <t>GERIATRIC MEDICINE - BABINGTON</t>
  </si>
  <si>
    <t>RY8EF</t>
  </si>
  <si>
    <t>GASTROENTEROLOGY - RIPLEY</t>
  </si>
  <si>
    <t>RY8EH</t>
  </si>
  <si>
    <t>GERIATRIC MEDICINE - RIPLEY</t>
  </si>
  <si>
    <t>RY8EJ</t>
  </si>
  <si>
    <t>GYNAECOLOGY - RIPLEY</t>
  </si>
  <si>
    <t>RY8EK</t>
  </si>
  <si>
    <t>OPHTHALMOLOGY - RIPLEY</t>
  </si>
  <si>
    <t>RY8EL</t>
  </si>
  <si>
    <t>PAEDIATRICS - RIPLEY</t>
  </si>
  <si>
    <t>RY8EM</t>
  </si>
  <si>
    <t>PALLIATIVE CARE - RIPLEY</t>
  </si>
  <si>
    <t>RY8EN</t>
  </si>
  <si>
    <t>RHEUMATOLOGY - RIPLEY</t>
  </si>
  <si>
    <t>RY8FA</t>
  </si>
  <si>
    <t>CARDIOLOGY - ILKESTON</t>
  </si>
  <si>
    <t>RY8FC</t>
  </si>
  <si>
    <t>EAR NOSE &amp; THROAT - ILKESTON</t>
  </si>
  <si>
    <t>RY8FD</t>
  </si>
  <si>
    <t>GASTROENTEROLOGY - ILKESTON</t>
  </si>
  <si>
    <t>RY8FF</t>
  </si>
  <si>
    <t>GERIATRIC MEDICINE</t>
  </si>
  <si>
    <t>RY8FG</t>
  </si>
  <si>
    <t>GYNAECOLOGY - ILKESTON</t>
  </si>
  <si>
    <t>RY8FH</t>
  </si>
  <si>
    <t>OPHTHALMOLOGY - ILKESTON</t>
  </si>
  <si>
    <t>RY8FJ</t>
  </si>
  <si>
    <t>RESPIRATORY MEDICINE</t>
  </si>
  <si>
    <t>RY8FK</t>
  </si>
  <si>
    <t>RHEUMATOLOGY - ILKESTON</t>
  </si>
  <si>
    <t>RY8FL</t>
  </si>
  <si>
    <t>TRAUMA &amp; ORTHOPAEDICS - ILKESTON</t>
  </si>
  <si>
    <t>RY8FM</t>
  </si>
  <si>
    <t>UROLOGY</t>
  </si>
  <si>
    <t>RY8FP</t>
  </si>
  <si>
    <t>PALLIATIVE CARE - ILKESTON</t>
  </si>
  <si>
    <t>RY8GD</t>
  </si>
  <si>
    <t>RY8HA</t>
  </si>
  <si>
    <t>ORTHOPAEDIC- LONG EATON</t>
  </si>
  <si>
    <t>RY8HC</t>
  </si>
  <si>
    <t>RESPIRATORY- LONG EATON</t>
  </si>
  <si>
    <t>RY8HD</t>
  </si>
  <si>
    <t>OPHTHALMOLOGY - LONG EATON</t>
  </si>
  <si>
    <t>RY8HF</t>
  </si>
  <si>
    <t>NEPHROLOGY - LONG EATON</t>
  </si>
  <si>
    <t>RY8HG</t>
  </si>
  <si>
    <t>UROLOGY - LONG EATON</t>
  </si>
  <si>
    <t>RY8HH</t>
  </si>
  <si>
    <t>GASTROENTEROLOGY - LONG EATON</t>
  </si>
  <si>
    <t>RY8HJ</t>
  </si>
  <si>
    <t>GYNAECOLOGY - LONG EATON</t>
  </si>
  <si>
    <t>RY8HK</t>
  </si>
  <si>
    <t>CARDIOLOGY - LONG EATON</t>
  </si>
  <si>
    <t>RY8HL</t>
  </si>
  <si>
    <t>ENT - LONG EATON</t>
  </si>
  <si>
    <t>RY8HN</t>
  </si>
  <si>
    <t>OPMH</t>
  </si>
  <si>
    <t>RY8NA</t>
  </si>
  <si>
    <t>RY8NR</t>
  </si>
  <si>
    <t>CLAY CROSS HOSPITAL</t>
  </si>
  <si>
    <t>RY8NT</t>
  </si>
  <si>
    <t>BOLSOVER HOSPITAL</t>
  </si>
  <si>
    <t>RY8NW</t>
  </si>
  <si>
    <t>CAVENDISH HOSPITAL</t>
  </si>
  <si>
    <t>RY8RG</t>
  </si>
  <si>
    <t>RY8RH</t>
  </si>
  <si>
    <t>ILKESTON COMMUNITY HOSPITAL</t>
  </si>
  <si>
    <t>RY8RN</t>
  </si>
  <si>
    <t>DERBYSHIRE COUNTY PCT HEALTH PROMOTION</t>
  </si>
  <si>
    <t>RY8VF</t>
  </si>
  <si>
    <t>EAR NOSE &amp; THROAT (ADH)</t>
  </si>
  <si>
    <t>RY8VG</t>
  </si>
  <si>
    <t>EAR NOSE &amp; THROAT (CCH)</t>
  </si>
  <si>
    <t>RY8VH</t>
  </si>
  <si>
    <t>EAR NOSE &amp; THROAT (LH)</t>
  </si>
  <si>
    <t>RY8VL</t>
  </si>
  <si>
    <t>FEILDING PALMER HOSPITAL</t>
  </si>
  <si>
    <t>RY8VN</t>
  </si>
  <si>
    <t>GASTROENTEROLOGY DPT(CCH)</t>
  </si>
  <si>
    <t>RY8VW</t>
  </si>
  <si>
    <t>HARBOROUGH OUT PATIENTS</t>
  </si>
  <si>
    <t>RY8VX</t>
  </si>
  <si>
    <t>HINCKLEY &amp; DISTRICT HOSP</t>
  </si>
  <si>
    <t>RY8WE</t>
  </si>
  <si>
    <t>MMH OUT PATIENTS</t>
  </si>
  <si>
    <t>RY8WN</t>
  </si>
  <si>
    <t>PAEDIATRICS (LCRCHS ONLY)</t>
  </si>
  <si>
    <t>RY8WW</t>
  </si>
  <si>
    <t>RMH DAY HOSPITAL</t>
  </si>
  <si>
    <t>RY8WX</t>
  </si>
  <si>
    <t>RUTLAND OUT PATIENTS</t>
  </si>
  <si>
    <t>RY8XC</t>
  </si>
  <si>
    <t>RY8XD</t>
  </si>
  <si>
    <t>GENERAL MEDICINE (CCH)</t>
  </si>
  <si>
    <t>RY8XE</t>
  </si>
  <si>
    <t>GENERAL MEDICINE (ADH)</t>
  </si>
  <si>
    <t>RY902</t>
  </si>
  <si>
    <t>TEDDINGTON MEMORIAL HOSPITAL</t>
  </si>
  <si>
    <t>RY907</t>
  </si>
  <si>
    <t>RICHMOND ROYAL HOSPITAL</t>
  </si>
  <si>
    <t>RY922</t>
  </si>
  <si>
    <t>TEDDINGTON MEMORIAL HOSPITAL HRCH</t>
  </si>
  <si>
    <t>RYG12</t>
  </si>
  <si>
    <t>THE MANOR HOSPITAL</t>
  </si>
  <si>
    <t>RYG31</t>
  </si>
  <si>
    <t>RYG37</t>
  </si>
  <si>
    <t>HAWTHORN &amp; MAPLE DAY (EMI UNIT)</t>
  </si>
  <si>
    <t>RYG42</t>
  </si>
  <si>
    <t>THE LOFT</t>
  </si>
  <si>
    <t>RYG50</t>
  </si>
  <si>
    <t>RYG52</t>
  </si>
  <si>
    <t>RESIDENTIAL HOME</t>
  </si>
  <si>
    <t>RYG54</t>
  </si>
  <si>
    <t>WINDMILL POINT</t>
  </si>
  <si>
    <t>RYG55</t>
  </si>
  <si>
    <t>SWANSWELL POINT</t>
  </si>
  <si>
    <t>RYG60</t>
  </si>
  <si>
    <t>GULSON HOSPITAL</t>
  </si>
  <si>
    <t>RYG62</t>
  </si>
  <si>
    <t>IRONMONGER ROW</t>
  </si>
  <si>
    <t>RYG68</t>
  </si>
  <si>
    <t>THE BIRCHES</t>
  </si>
  <si>
    <t>RYG79</t>
  </si>
  <si>
    <t>ST MICHAEL'S</t>
  </si>
  <si>
    <t>RYG80</t>
  </si>
  <si>
    <t>WARWICK MHRC</t>
  </si>
  <si>
    <t>RYG87</t>
  </si>
  <si>
    <t>LOXLEY BUILDING</t>
  </si>
  <si>
    <t>RYG95</t>
  </si>
  <si>
    <t>RYG96</t>
  </si>
  <si>
    <t>BROOKLANDS HOSPITAL</t>
  </si>
  <si>
    <t>RYGCV</t>
  </si>
  <si>
    <t>COV &amp; WARK PSYCHOLOGY SUITE</t>
  </si>
  <si>
    <t>RYGCY</t>
  </si>
  <si>
    <t>THE PARK PALING</t>
  </si>
  <si>
    <t>RYGDJ</t>
  </si>
  <si>
    <t>THE RAILINGS</t>
  </si>
  <si>
    <t>RYGEF</t>
  </si>
  <si>
    <t>RYGFD</t>
  </si>
  <si>
    <t>RYGFL</t>
  </si>
  <si>
    <t>CANLEY HEALTH VISITORS BASE</t>
  </si>
  <si>
    <t>RYGGC</t>
  </si>
  <si>
    <t>NEWFIELD ANNEXE</t>
  </si>
  <si>
    <t>RYGGE</t>
  </si>
  <si>
    <t>MAPLEWOOD</t>
  </si>
  <si>
    <t>RYGGF</t>
  </si>
  <si>
    <t>WALL HILL CARE HOME</t>
  </si>
  <si>
    <t>RYGGH</t>
  </si>
  <si>
    <t>ELLYS EXTRA ACRE</t>
  </si>
  <si>
    <t>RYGGL</t>
  </si>
  <si>
    <t>THE PARK PALING CARE HOME</t>
  </si>
  <si>
    <t>RYGHP</t>
  </si>
  <si>
    <t>PAYBODY BUILDING</t>
  </si>
  <si>
    <t>RYK01</t>
  </si>
  <si>
    <t>BLOXWICH HOSPITAL (MENTAL ILLNESS)</t>
  </si>
  <si>
    <t>RYK02</t>
  </si>
  <si>
    <t>DAISY BANK COMMUNITY UNIT</t>
  </si>
  <si>
    <t>RYK10</t>
  </si>
  <si>
    <t>DOROTHY PATTISON HOSPITAL</t>
  </si>
  <si>
    <t>RYK12</t>
  </si>
  <si>
    <t>EVERGREEN PLACE</t>
  </si>
  <si>
    <t>RYK13</t>
  </si>
  <si>
    <t>ANCHOR MEADOW</t>
  </si>
  <si>
    <t>RYK19</t>
  </si>
  <si>
    <t>ORCHARD HILLS</t>
  </si>
  <si>
    <t>RYK21</t>
  </si>
  <si>
    <t>DOROTHY PATTISON PORTACABINS (ESSO)</t>
  </si>
  <si>
    <t>RYK23</t>
  </si>
  <si>
    <t>SPRINGSIDE</t>
  </si>
  <si>
    <t>RYK25</t>
  </si>
  <si>
    <t>RUSSELL HALL HOSPITAL</t>
  </si>
  <si>
    <t>RYK29</t>
  </si>
  <si>
    <t>THE CAGE - CRIMINAL JUSTICE DIVISION/DUDLEY ARREST REFERRAL SCHEME</t>
  </si>
  <si>
    <t>RYK34</t>
  </si>
  <si>
    <t>BUSHEY FIELDS HOSPITAL</t>
  </si>
  <si>
    <t>RYK47</t>
  </si>
  <si>
    <t>RYKA1</t>
  </si>
  <si>
    <t>BLOXWICH HOSPITAL 1</t>
  </si>
  <si>
    <t>RYKA2</t>
  </si>
  <si>
    <t>BLOXWICH HOSPITAL 2</t>
  </si>
  <si>
    <t>RYKA3</t>
  </si>
  <si>
    <t>BLOXWICH HOSPITAL 3</t>
  </si>
  <si>
    <t>RYKA8</t>
  </si>
  <si>
    <t>CANALSIDE 1</t>
  </si>
  <si>
    <t>RYKA9</t>
  </si>
  <si>
    <t>CANALSIDE 2</t>
  </si>
  <si>
    <t>RYKC3</t>
  </si>
  <si>
    <t>CANALSIDE 5</t>
  </si>
  <si>
    <t>RYKC7</t>
  </si>
  <si>
    <t>BUSHEY FIELDS HOSPITAL 1</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</si>
  <si>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</si>
  <si>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</si>
  <si>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</si>
  <si>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</si>
  <si>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</si>
  <si>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</si>
  <si>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</si>
  <si>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</si>
  <si>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</si>
  <si>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</si>
  <si>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</si>
  <si>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</si>
  <si>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</si>
  <si>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</si>
  <si>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</si>
  <si>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</si>
  <si>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RYKD7</t>
  </si>
  <si>
    <t>BUSHEY FIELDS HOSPITAL 10</t>
  </si>
  <si>
    <t>RYKD8</t>
  </si>
  <si>
    <t>BUSHEY FIELDS HOSPITAL 11</t>
  </si>
  <si>
    <t>RYKD9</t>
  </si>
  <si>
    <t>BUSHEY FIELDS HOSPITAL 12</t>
  </si>
  <si>
    <t>RYKF8</t>
  </si>
  <si>
    <t>ROSE COTTAGE 1</t>
  </si>
  <si>
    <t>RYKF9</t>
  </si>
  <si>
    <t>BLOXWICH HOSPITAL 4</t>
  </si>
  <si>
    <t>RYKG1</t>
  </si>
  <si>
    <t>BUSHEY FIELDS HOSPITAL 13</t>
  </si>
  <si>
    <t>RYKG2</t>
  </si>
  <si>
    <t>BUSHEY FIELDS HOSPITAL 14</t>
  </si>
  <si>
    <t>RYKG3</t>
  </si>
  <si>
    <t>DOROTHY PATTISON HOSPITAL 1</t>
  </si>
  <si>
    <t>RYKG5</t>
  </si>
  <si>
    <t>CANALSIDE 4</t>
  </si>
  <si>
    <t>RYKG8</t>
  </si>
  <si>
    <t>CANALSIDE 3</t>
  </si>
  <si>
    <t>RYKH1</t>
  </si>
  <si>
    <t>RYKH2</t>
  </si>
  <si>
    <t>RYKH3</t>
  </si>
  <si>
    <t>RYV01</t>
  </si>
  <si>
    <t>BROOKFIELDS HOSPITAL</t>
  </si>
  <si>
    <t>RYV02</t>
  </si>
  <si>
    <t>RYV03</t>
  </si>
  <si>
    <t>RYV04</t>
  </si>
  <si>
    <t>RYV05</t>
  </si>
  <si>
    <t>HINCHINGBROOKE HOSPITAL</t>
  </si>
  <si>
    <t>RYV06</t>
  </si>
  <si>
    <t>THE PRIORY</t>
  </si>
  <si>
    <t>RYV11</t>
  </si>
  <si>
    <t>RYV16</t>
  </si>
  <si>
    <t>LAURELS</t>
  </si>
  <si>
    <t>RYV19</t>
  </si>
  <si>
    <t>IPSWICH HOSPITAL - CASH</t>
  </si>
  <si>
    <t>RYV20</t>
  </si>
  <si>
    <t>WEST SUFFOLK HOSPITAL - CASH</t>
  </si>
  <si>
    <t>RYV23</t>
  </si>
  <si>
    <t>FELIXSTOWE COMMUNITY HOSPITAL - CASH</t>
  </si>
  <si>
    <t>RYV44</t>
  </si>
  <si>
    <t>PRINCESS OF WALES (MINOR)</t>
  </si>
  <si>
    <t>RYV47</t>
  </si>
  <si>
    <t>PRINCESS OF WALES (OPD)</t>
  </si>
  <si>
    <t>RYV48</t>
  </si>
  <si>
    <t>DODDINGTON COMMUNITY HOSP</t>
  </si>
  <si>
    <t>RYV50</t>
  </si>
  <si>
    <t>PRINCESS OF WALES (REHAB)</t>
  </si>
  <si>
    <t>RYV56</t>
  </si>
  <si>
    <t>SUFFOLK REPRODUCTIVE HEALTH</t>
  </si>
  <si>
    <t>RYV57</t>
  </si>
  <si>
    <t>THE LUTON UNDERGROUND</t>
  </si>
  <si>
    <t>RYV60</t>
  </si>
  <si>
    <t>LUTON &amp; DUNSTABLE HOSP ST. MARY'S WING</t>
  </si>
  <si>
    <t>RYV76</t>
  </si>
  <si>
    <t>OLD FLETTON</t>
  </si>
  <si>
    <t>RYV81</t>
  </si>
  <si>
    <t>HAMPTON HEALTH</t>
  </si>
  <si>
    <t>RYW01</t>
  </si>
  <si>
    <t>COMMUNITY UNIT 3 GOOD HOPE HOSPITAL</t>
  </si>
  <si>
    <t>RYW02</t>
  </si>
  <si>
    <t>COMMUNITY UNIT 29 AT HEARTLANDS HOSPITAL</t>
  </si>
  <si>
    <t>RYW03</t>
  </si>
  <si>
    <t>INTERMEDIATE CARE REHABILITATION UNIT</t>
  </si>
  <si>
    <t>RYW15</t>
  </si>
  <si>
    <t>SHELDON HEATH - LAND ONLY</t>
  </si>
  <si>
    <t>RYW20</t>
  </si>
  <si>
    <t>SUTTON COTTAGE HOSPITAL</t>
  </si>
  <si>
    <t>RYW21</t>
  </si>
  <si>
    <t>BIRMINGHAM DENTAL HOSPITAL</t>
  </si>
  <si>
    <t>RYW23</t>
  </si>
  <si>
    <t>MOSELEY HALL HOSPITAL</t>
  </si>
  <si>
    <t>RYW24</t>
  </si>
  <si>
    <t>WEST HEATH HOSPITAL</t>
  </si>
  <si>
    <t>RYW37</t>
  </si>
  <si>
    <t>PRIESTLY WHARF</t>
  </si>
  <si>
    <t>RYW84</t>
  </si>
  <si>
    <t>CIBA BUILDING</t>
  </si>
  <si>
    <t>RYWH8</t>
  </si>
  <si>
    <t>GREENFIELD (PFI BUILD)</t>
  </si>
  <si>
    <t>RYWN3</t>
  </si>
  <si>
    <t>RYWN4</t>
  </si>
  <si>
    <t>DAME ELLEN PINSENT</t>
  </si>
  <si>
    <t>RYWN5</t>
  </si>
  <si>
    <t>FOX HOLLIES</t>
  </si>
  <si>
    <t>RYWRH</t>
  </si>
  <si>
    <t>BCHC REHAB</t>
  </si>
  <si>
    <t>RYWY8</t>
  </si>
  <si>
    <t>HALL GREEN HEALTH</t>
  </si>
  <si>
    <t>RYX01</t>
  </si>
  <si>
    <t>ST CHARLES UCC</t>
  </si>
  <si>
    <t>RYX10</t>
  </si>
  <si>
    <t>HEALTH AT THE STOWE</t>
  </si>
  <si>
    <t>RYX18</t>
  </si>
  <si>
    <t>ST. CHARLES HOSPITAL</t>
  </si>
  <si>
    <t>RYX20</t>
  </si>
  <si>
    <t>RYX23</t>
  </si>
  <si>
    <t>RYX24</t>
  </si>
  <si>
    <t>RYX29</t>
  </si>
  <si>
    <t>THAMES BROOK CARE HOME</t>
  </si>
  <si>
    <t>RYXC1</t>
  </si>
  <si>
    <t>CHARING CROSS HOSPITAL</t>
  </si>
  <si>
    <t>RYY03</t>
  </si>
  <si>
    <t>HIGHPOINT UNIT 1</t>
  </si>
  <si>
    <t>RYY04</t>
  </si>
  <si>
    <t>HIGHPOINT UNIT 3</t>
  </si>
  <si>
    <t>RYY05</t>
  </si>
  <si>
    <t>HIGHPOINT UNIT 7</t>
  </si>
  <si>
    <t>RYY17</t>
  </si>
  <si>
    <t>BUILDING 180 - KENT SCIENCE PARK</t>
  </si>
  <si>
    <t>RYY18</t>
  </si>
  <si>
    <t>HANSON UNIT</t>
  </si>
  <si>
    <t>RYYA7</t>
  </si>
  <si>
    <t>RYYA8</t>
  </si>
  <si>
    <t>CAIRN RYAN</t>
  </si>
  <si>
    <t>RYYAL</t>
  </si>
  <si>
    <t>FAVERSHAM COTTAGE HOSPITAL</t>
  </si>
  <si>
    <t>RYYAR</t>
  </si>
  <si>
    <t>RYYAY</t>
  </si>
  <si>
    <t>OATEN HILL</t>
  </si>
  <si>
    <t>RYYC2</t>
  </si>
  <si>
    <t>RYYC3</t>
  </si>
  <si>
    <t>RYYC4</t>
  </si>
  <si>
    <t>ROHAN</t>
  </si>
  <si>
    <t>RYYC7</t>
  </si>
  <si>
    <t>SHEPPY COMMUNITY HOSPITAL</t>
  </si>
  <si>
    <t>RYYC8</t>
  </si>
  <si>
    <t>SITTINGBOURNE MEMORIAL HOSPITAL</t>
  </si>
  <si>
    <t>RYYCA</t>
  </si>
  <si>
    <t>RYYCH</t>
  </si>
  <si>
    <t>ROYAL LANCASTER INFIRMARY</t>
  </si>
  <si>
    <t>RW5LV</t>
  </si>
  <si>
    <t>EAST BARN</t>
  </si>
  <si>
    <t>RW5LW</t>
  </si>
  <si>
    <t>NORTH BARN</t>
  </si>
  <si>
    <t>RW5LX</t>
  </si>
  <si>
    <t>ALTHAM MEADOWS</t>
  </si>
  <si>
    <t>RW5LY</t>
  </si>
  <si>
    <t>MOSS VIEW CONTINUING CARE UNIT</t>
  </si>
  <si>
    <t>RW5MA</t>
  </si>
  <si>
    <t>RW5MG</t>
  </si>
  <si>
    <t>ALBERT VIEW</t>
  </si>
  <si>
    <t>RW5MJ</t>
  </si>
  <si>
    <t>STANDEN ENTERPRISES</t>
  </si>
  <si>
    <t>RW5MM</t>
  </si>
  <si>
    <t>THE REEDS</t>
  </si>
  <si>
    <t>RW5NC</t>
  </si>
  <si>
    <t>REGATTA PLACE</t>
  </si>
  <si>
    <t>RW5ND</t>
  </si>
  <si>
    <t>QUAYSIDE</t>
  </si>
  <si>
    <t>RW5PA</t>
  </si>
  <si>
    <t>CHARNLEY FOLD</t>
  </si>
  <si>
    <t>RW5QD</t>
  </si>
  <si>
    <t>CMP BUILDING</t>
  </si>
  <si>
    <t>RW5TA</t>
  </si>
  <si>
    <t>EAST LANCS SPOA</t>
  </si>
  <si>
    <t>RW5TC</t>
  </si>
  <si>
    <t>CENTRAL LANCS MAS</t>
  </si>
  <si>
    <t>RW5TE</t>
  </si>
  <si>
    <t>ORMSKIRK CCTT</t>
  </si>
  <si>
    <t>RW5VD</t>
  </si>
  <si>
    <t>CHORLEY &amp; SOUTH RIBBLE CCTT</t>
  </si>
  <si>
    <t>RW5VE</t>
  </si>
  <si>
    <t>RW5VY</t>
  </si>
  <si>
    <t>EAST LANCS EDS</t>
  </si>
  <si>
    <t>RWN08</t>
  </si>
  <si>
    <t>BEDFORD SSMS [HEALTHLINK]</t>
  </si>
  <si>
    <t>RWN09</t>
  </si>
  <si>
    <t>DRR BEDFORD</t>
  </si>
  <si>
    <t>RWN10</t>
  </si>
  <si>
    <t>ROCHFORD COMMUNITY HOSPITAL</t>
  </si>
  <si>
    <t>RWN17</t>
  </si>
  <si>
    <t>LUTON SSMS [LDASS]</t>
  </si>
  <si>
    <t>RWN18</t>
  </si>
  <si>
    <t>DRR LUTON</t>
  </si>
  <si>
    <t>RWN20</t>
  </si>
  <si>
    <t>RUNWELL HOSPITAL</t>
  </si>
  <si>
    <t>RWN26</t>
  </si>
  <si>
    <t>OPMH IVEL VALLEY</t>
  </si>
  <si>
    <t>RWN27</t>
  </si>
  <si>
    <t>OPMH SOUTH BEDS</t>
  </si>
  <si>
    <t>RWN31</t>
  </si>
  <si>
    <t>ROBIN PINTO UNIT</t>
  </si>
  <si>
    <t>RWN37</t>
  </si>
  <si>
    <t>OPMH BEDFORD/W &amp; MID BEDS</t>
  </si>
  <si>
    <t>RWN38</t>
  </si>
  <si>
    <t>OPMH BEDFORD/E &amp; MID BEDS</t>
  </si>
  <si>
    <t>RWN39</t>
  </si>
  <si>
    <t>OPMH LUTON</t>
  </si>
  <si>
    <t>RWN40</t>
  </si>
  <si>
    <t>MENTAL HEALTH UNIT (BASILDON)</t>
  </si>
  <si>
    <t>RWN50</t>
  </si>
  <si>
    <t>THURROCK COMMUNITY HOSPITAL</t>
  </si>
  <si>
    <t>RWN56</t>
  </si>
  <si>
    <t>WEST SUFFOLK HOSPITAL</t>
  </si>
  <si>
    <t>RWN59</t>
  </si>
  <si>
    <t>IPSWICH HOSPITAL</t>
  </si>
  <si>
    <t>RWN5E</t>
  </si>
  <si>
    <t>FELIXSTOWE COMMUNITY HOSPITAL</t>
  </si>
  <si>
    <t>RWN60</t>
  </si>
  <si>
    <t>WEYMARKS</t>
  </si>
  <si>
    <t>RWN85</t>
  </si>
  <si>
    <t>PRINCESS ALEXANDRA HOSPITAL</t>
  </si>
  <si>
    <t>RWN88</t>
  </si>
  <si>
    <t>THE OLD MILL</t>
  </si>
  <si>
    <t>RWN91</t>
  </si>
  <si>
    <t>BIGGLESWADE HOSPITAL</t>
  </si>
  <si>
    <t>RWN92</t>
  </si>
  <si>
    <t>ARCHER UNIT</t>
  </si>
  <si>
    <t>RWN93</t>
  </si>
  <si>
    <t>SOUTHEND CDAS</t>
  </si>
  <si>
    <t>RWN97</t>
  </si>
  <si>
    <t>SOUTHEND RESOUCE THERAPY</t>
  </si>
  <si>
    <t>RWNC2</t>
  </si>
  <si>
    <t>BULLWOOD HALL</t>
  </si>
  <si>
    <t>RWNC6</t>
  </si>
  <si>
    <t>GRAYS HALL</t>
  </si>
  <si>
    <t>RWND7</t>
  </si>
  <si>
    <t>LITTLE ACORNS</t>
  </si>
  <si>
    <t>RWNE0</t>
  </si>
  <si>
    <t>MEADOWSIDE</t>
  </si>
  <si>
    <t>RWNE9</t>
  </si>
  <si>
    <t>RAYLEIGH CRIMINAL JUSTICE</t>
  </si>
  <si>
    <t>RWNJ7</t>
  </si>
  <si>
    <t>WARLEY HOSPITAL</t>
  </si>
  <si>
    <t>RWNK0</t>
  </si>
  <si>
    <t>LEVERTON HALL</t>
  </si>
  <si>
    <t>RWNK2</t>
  </si>
  <si>
    <t>HOURSWORTH</t>
  </si>
  <si>
    <t>RWNL1</t>
  </si>
  <si>
    <t>MENTAL HEALTH AND SOCIAL CARE</t>
  </si>
  <si>
    <t>RWNL2</t>
  </si>
  <si>
    <t>LUTON INTERMEDIATE ASSESSMENT UNIT</t>
  </si>
  <si>
    <t>RWNL3</t>
  </si>
  <si>
    <t>OTHER COMMUNITY PREMISES</t>
  </si>
  <si>
    <t>RWNL4</t>
  </si>
  <si>
    <t>BEDFORD HEIGHTS</t>
  </si>
  <si>
    <t>RWNM7</t>
  </si>
  <si>
    <t>BEDFORD HOSPITAL SOUTH</t>
  </si>
  <si>
    <t>RWNN2</t>
  </si>
  <si>
    <t>RWNN3</t>
  </si>
  <si>
    <t>POPLARS</t>
  </si>
  <si>
    <t>RWNN9</t>
  </si>
  <si>
    <t>ASHANTI</t>
  </si>
  <si>
    <t>RWNP4</t>
  </si>
  <si>
    <t>SOBEDAS (SUBSTANCE ABUSE)</t>
  </si>
  <si>
    <t>RWNP5</t>
  </si>
  <si>
    <t>HEALTH LINK (DRUG &amp; ALCOHOL ADVISORY)</t>
  </si>
  <si>
    <t>RWNQ2</t>
  </si>
  <si>
    <t>CDC KEMPSTON</t>
  </si>
  <si>
    <t>RWNQ5</t>
  </si>
  <si>
    <t>DOOLITTLE MILL</t>
  </si>
  <si>
    <t>RWNR8</t>
  </si>
  <si>
    <t>GAMLINGAY</t>
  </si>
  <si>
    <t>RWNT1</t>
  </si>
  <si>
    <t>RWNTG</t>
  </si>
  <si>
    <t>RWNTH</t>
  </si>
  <si>
    <t>SAFFRON WALDEN COMMUNITY HOSPITAL</t>
  </si>
  <si>
    <t>RWNTN</t>
  </si>
  <si>
    <t>LUTON &amp; DUNSTABLE HOSPITAL</t>
  </si>
  <si>
    <t>RWNTT</t>
  </si>
  <si>
    <t>INREACH &amp; SHARED CARE</t>
  </si>
  <si>
    <t>RWV05</t>
  </si>
  <si>
    <t>BIDEFORD AND DISTRICT HOSPITAL</t>
  </si>
  <si>
    <t>RWV09</t>
  </si>
  <si>
    <t>CULVERHAY</t>
  </si>
  <si>
    <t>RWV10</t>
  </si>
  <si>
    <t>TEIGNVIEW</t>
  </si>
  <si>
    <t>RWV12</t>
  </si>
  <si>
    <t>NORTH DEVON DISTRICT HOSPITAL</t>
  </si>
  <si>
    <t>RWV13</t>
  </si>
  <si>
    <t>OKEHAMPTON COMMUNITY HOSPITAL</t>
  </si>
  <si>
    <t>RWV15</t>
  </si>
  <si>
    <t>WAVERLEY</t>
  </si>
  <si>
    <t>RWV18</t>
  </si>
  <si>
    <t>HARBOURNE UNIT</t>
  </si>
  <si>
    <t>RWV21</t>
  </si>
  <si>
    <t>THE GABLES, ILFRACOMBE</t>
  </si>
  <si>
    <t>RWV27</t>
  </si>
  <si>
    <t>NEW LEAF</t>
  </si>
  <si>
    <t>RWV29</t>
  </si>
  <si>
    <t>TIVERTON HOSPITAL</t>
  </si>
  <si>
    <t>RWV34</t>
  </si>
  <si>
    <t>LARKBY</t>
  </si>
  <si>
    <t>RWV37</t>
  </si>
  <si>
    <t>RWV43</t>
  </si>
  <si>
    <t>HILLBANK (CREDITON)</t>
  </si>
  <si>
    <t>RWV46</t>
  </si>
  <si>
    <t>NORTH DEVON DAS</t>
  </si>
  <si>
    <t>RWV50</t>
  </si>
  <si>
    <t>REDHILLS</t>
  </si>
  <si>
    <t>RWV55</t>
  </si>
  <si>
    <t>TORBAY HOSPITAL</t>
  </si>
  <si>
    <t>RWV58</t>
  </si>
  <si>
    <t>DIX'S FIELD</t>
  </si>
  <si>
    <t>RWV60</t>
  </si>
  <si>
    <t>WILTSHIRE ADPR</t>
  </si>
  <si>
    <t>RWV61</t>
  </si>
  <si>
    <t>SOUTHAMPTON ADRC</t>
  </si>
  <si>
    <t>RWV67</t>
  </si>
  <si>
    <t>KNIGHTSHAYES</t>
  </si>
  <si>
    <t>RWV70</t>
  </si>
  <si>
    <t>LEANDER UNIT</t>
  </si>
  <si>
    <t>RWV78</t>
  </si>
  <si>
    <t>RIVERSIDE</t>
  </si>
  <si>
    <t>RWV83</t>
  </si>
  <si>
    <t>THE QUAY</t>
  </si>
  <si>
    <t>RWV86</t>
  </si>
  <si>
    <t>EXETER (HEALTH)</t>
  </si>
  <si>
    <t>RWV90</t>
  </si>
  <si>
    <t>CHANNINGS WOOD (HEALTH)</t>
  </si>
  <si>
    <t>RWV91</t>
  </si>
  <si>
    <t>DARTMOOR (HEALTH)</t>
  </si>
  <si>
    <t>RWV93</t>
  </si>
  <si>
    <t>THE CEDARS (EXETER)</t>
  </si>
  <si>
    <t>RWV98</t>
  </si>
  <si>
    <t>FRANKLYN COMMUNITY HOSPITAL</t>
  </si>
  <si>
    <t>RWV99</t>
  </si>
  <si>
    <t>PSYCHOLOGY DEPARTMENT FOR NORTH DEVON</t>
  </si>
  <si>
    <t>RWVAD</t>
  </si>
  <si>
    <t>STEP/RIL/WBA SH&amp;WEST</t>
  </si>
  <si>
    <t>RWVAE</t>
  </si>
  <si>
    <t>CRS TEIGNBRIDGE</t>
  </si>
  <si>
    <t>RWVAH</t>
  </si>
  <si>
    <t>TORBAY CRS</t>
  </si>
  <si>
    <t>RWVAK</t>
  </si>
  <si>
    <t>RWVAL</t>
  </si>
  <si>
    <t>WEST DEVON CRS</t>
  </si>
  <si>
    <t>RWVC1</t>
  </si>
  <si>
    <t>DEVON DRUG SERV (EEM P/C)</t>
  </si>
  <si>
    <t>RWVCA</t>
  </si>
  <si>
    <t>DEVON DRUG SERV (EEM)</t>
  </si>
  <si>
    <t>RWVCH</t>
  </si>
  <si>
    <t>CRHT EAST DEVON</t>
  </si>
  <si>
    <t>RWVCJ</t>
  </si>
  <si>
    <t>RIL &amp; MWA HONITON</t>
  </si>
  <si>
    <t>RWVCK</t>
  </si>
  <si>
    <t>STEP EEM &amp; MWA EXETER</t>
  </si>
  <si>
    <t>RWVCL</t>
  </si>
  <si>
    <t>RIL &amp; MWA EXMOUTH</t>
  </si>
  <si>
    <t>RWVCM</t>
  </si>
  <si>
    <t>OPMH EXETER</t>
  </si>
  <si>
    <t>RWVCN</t>
  </si>
  <si>
    <t>OPMH EAST DEVON COASTAL</t>
  </si>
  <si>
    <t>RWVCP</t>
  </si>
  <si>
    <t>OPMH (SIDMOUTH &amp; SEATON)</t>
  </si>
  <si>
    <t>RWVCQ</t>
  </si>
  <si>
    <t>RWVCR</t>
  </si>
  <si>
    <t>CRHT EXETER</t>
  </si>
  <si>
    <t>RWVCT</t>
  </si>
  <si>
    <t>OPMH FRANKLYN HOSPITAL</t>
  </si>
  <si>
    <t>RWVCV</t>
  </si>
  <si>
    <t>OPMH EXETER 2</t>
  </si>
  <si>
    <t>RWVCY</t>
  </si>
  <si>
    <t>AOT(EEM)&amp; RIL(EXETER S&amp;W)</t>
  </si>
  <si>
    <t>RWVD1</t>
  </si>
  <si>
    <t>DEVON DRUG SERV(NRTH P/C)</t>
  </si>
  <si>
    <t>RWVDC</t>
  </si>
  <si>
    <t>RIL &amp; MWA TIVERTON</t>
  </si>
  <si>
    <t>RWVDD</t>
  </si>
  <si>
    <t>CRHT MID DEVON</t>
  </si>
  <si>
    <t>RWVDF</t>
  </si>
  <si>
    <t>STEP NORTH DEVON (NMP)</t>
  </si>
  <si>
    <t>RWVDL</t>
  </si>
  <si>
    <t>HALDON UNIT</t>
  </si>
  <si>
    <t>RWVDM</t>
  </si>
  <si>
    <t>OPMH (TIVERTON/CULLOMPTON)</t>
  </si>
  <si>
    <t>RWVDN</t>
  </si>
  <si>
    <t>OPMH (CREDITON)</t>
  </si>
  <si>
    <t>RWVDP</t>
  </si>
  <si>
    <t>OPMH NORTH DEVON (EAST)</t>
  </si>
  <si>
    <t>RWVDQ</t>
  </si>
  <si>
    <t>OPMH NORTH - TORRIDGESIDE</t>
  </si>
  <si>
    <t>RWVDT</t>
  </si>
  <si>
    <t>COOMBEHAVEN WARD</t>
  </si>
  <si>
    <t>RWVDV</t>
  </si>
  <si>
    <t>DELDERFIELD WARD</t>
  </si>
  <si>
    <t>RWVEH</t>
  </si>
  <si>
    <t>LDS SOUTH AND WEST DEVON</t>
  </si>
  <si>
    <t>RWVN2</t>
  </si>
  <si>
    <t>TORBAY DRUG SERV(CJT) NMP</t>
  </si>
  <si>
    <t>RWVN3</t>
  </si>
  <si>
    <t>DEVON DRUG SERV (S&amp;W) NMP</t>
  </si>
  <si>
    <t>RWVN4</t>
  </si>
  <si>
    <t>DEVON DRUG SV(S&amp;W P/C)NMP</t>
  </si>
  <si>
    <t>RWVN5</t>
  </si>
  <si>
    <t>DEVON DRUG SERV (EEM) NMP</t>
  </si>
  <si>
    <t>RWVN6</t>
  </si>
  <si>
    <t>DEVON DRUG SV(EEM P/C)NMP</t>
  </si>
  <si>
    <t>RWVN7</t>
  </si>
  <si>
    <t>DEVON DRUG SERV(NORTH)NMP</t>
  </si>
  <si>
    <t>RWVN8</t>
  </si>
  <si>
    <t>DEVON DRUG SV(NTH P/C)NMP</t>
  </si>
  <si>
    <t>RWVND</t>
  </si>
  <si>
    <t>OPMH NORTH DEVON - WEST (NMP)</t>
  </si>
  <si>
    <t>RWVNF</t>
  </si>
  <si>
    <t>MENTAL HEALTH NORTH DEVON (NMP)</t>
  </si>
  <si>
    <t>RWVNG</t>
  </si>
  <si>
    <t>EXETER CRS (NMP)</t>
  </si>
  <si>
    <t>RWVNJ</t>
  </si>
  <si>
    <t>STEP EXETER EAST &amp; MID (NMP)</t>
  </si>
  <si>
    <t>RWVNK</t>
  </si>
  <si>
    <t>MID DEVON R &amp; IL</t>
  </si>
  <si>
    <t>RWVNN</t>
  </si>
  <si>
    <t>TEIGNBRIDGE CRS (NMP)</t>
  </si>
  <si>
    <t>RWX2A</t>
  </si>
  <si>
    <t>INTERMEDIATE CARE - P2A</t>
  </si>
  <si>
    <t>RWX2C</t>
  </si>
  <si>
    <t>INTERMEDIATE CARE - P2C</t>
  </si>
  <si>
    <t>RWX2D</t>
  </si>
  <si>
    <t>INTERMEDIATE CARE - P2D</t>
  </si>
  <si>
    <t>RWX51</t>
  </si>
  <si>
    <t>PROSPECT PARK HOSPITAL</t>
  </si>
  <si>
    <t>RWX5H</t>
  </si>
  <si>
    <t>DIABETES CTR - WAM P5H</t>
  </si>
  <si>
    <t>RWX64</t>
  </si>
  <si>
    <t>SIX OAKS</t>
  </si>
  <si>
    <t>RWX6C</t>
  </si>
  <si>
    <t>HENRY TUDOR - P6C</t>
  </si>
  <si>
    <t>RWX6D</t>
  </si>
  <si>
    <t>RAPID ASSESSMENT - WAMP6D</t>
  </si>
  <si>
    <t>RWX70</t>
  </si>
  <si>
    <t>WOKINGHAM COMMUNITY HOSPITAL</t>
  </si>
  <si>
    <t>RWX75</t>
  </si>
  <si>
    <t>NEW HORIZONS</t>
  </si>
  <si>
    <t>RWX77</t>
  </si>
  <si>
    <t>BATTLE HOSPITAL</t>
  </si>
  <si>
    <t>RWX79</t>
  </si>
  <si>
    <t>HEATHERWOOD HOSPITAL</t>
  </si>
  <si>
    <t>RWX7A</t>
  </si>
  <si>
    <t>UPTON ELDERLY - P7A</t>
  </si>
  <si>
    <t>RWX7C</t>
  </si>
  <si>
    <t>COMMUNITY PAEDIATRIC - P7C</t>
  </si>
  <si>
    <t>RWX7D</t>
  </si>
  <si>
    <t>DAY HOSPITAL - P7D</t>
  </si>
  <si>
    <t>RWX7E</t>
  </si>
  <si>
    <t>UPTON PAEDIATRIC - P7E</t>
  </si>
  <si>
    <t>RWX80</t>
  </si>
  <si>
    <t>KING EDWARD VII</t>
  </si>
  <si>
    <t>RWX82</t>
  </si>
  <si>
    <t>RAVENSWOOD VILLAGE</t>
  </si>
  <si>
    <t>RWX83</t>
  </si>
  <si>
    <t>ROYAL BERKSHIRE HOSPITAL</t>
  </si>
  <si>
    <t>RWX84</t>
  </si>
  <si>
    <t>ST MARKS HOSPITAL</t>
  </si>
  <si>
    <t>RWX85</t>
  </si>
  <si>
    <t>UPTON HOSPITAL</t>
  </si>
  <si>
    <t>RWX86</t>
  </si>
  <si>
    <t>WEST BERKSHIRE COMMUNITY HOSPITAL</t>
  </si>
  <si>
    <t>RWX87</t>
  </si>
  <si>
    <t>WEXHAM PARK HOSPITAL</t>
  </si>
  <si>
    <t>RWX97</t>
  </si>
  <si>
    <t>FRIMLEY PARK HOSPITAL</t>
  </si>
  <si>
    <t>RWX9A</t>
  </si>
  <si>
    <t>COMMUNITY PAEDIATRIC -P9A</t>
  </si>
  <si>
    <t>RWXAC</t>
  </si>
  <si>
    <t>TIME SQUARE</t>
  </si>
  <si>
    <t>RWXAE</t>
  </si>
  <si>
    <t>RWXAF</t>
  </si>
  <si>
    <t>NEW HOPE</t>
  </si>
  <si>
    <t>RWXAH</t>
  </si>
  <si>
    <t>SLOUGH HOMELESS - OUR CONCERN</t>
  </si>
  <si>
    <t>RWXAJ</t>
  </si>
  <si>
    <t>FOUNDATION</t>
  </si>
  <si>
    <t>RWXAK</t>
  </si>
  <si>
    <t>TURNING POINT, NEWBURY</t>
  </si>
  <si>
    <t>RWXAP</t>
  </si>
  <si>
    <t>SPACE</t>
  </si>
  <si>
    <t>RWXAV</t>
  </si>
  <si>
    <t>ST PETERS HOSPITAL</t>
  </si>
  <si>
    <t>RWXAW</t>
  </si>
  <si>
    <t>T2, MAIDENHEAD</t>
  </si>
  <si>
    <t>RWXDR</t>
  </si>
  <si>
    <t>THEALE</t>
  </si>
  <si>
    <t>RWXDT</t>
  </si>
  <si>
    <t>THE OLD FORGE</t>
  </si>
  <si>
    <t>RWXFQ</t>
  </si>
  <si>
    <t>THATCHAM CATHOLIC HALL</t>
  </si>
  <si>
    <t>RWXGA</t>
  </si>
  <si>
    <t>TANFIELD</t>
  </si>
  <si>
    <t>RWXHG</t>
  </si>
  <si>
    <t>CALCOT BRANCH</t>
  </si>
  <si>
    <t>RWXHT</t>
  </si>
  <si>
    <t>ALL SAINTS ANNEXE</t>
  </si>
  <si>
    <t>RWXJG</t>
  </si>
  <si>
    <t>FIRST WOOSEHILL SCOUT HUT</t>
  </si>
  <si>
    <t>RWXJL</t>
  </si>
  <si>
    <t>ST MARY THE VIRGIN HALL (WOKINGHAM)</t>
  </si>
  <si>
    <t>RWXKG</t>
  </si>
  <si>
    <t>UNIVERSITY OF READING</t>
  </si>
  <si>
    <t>RWXKN</t>
  </si>
  <si>
    <t>SWALLOWFIELD PARISH HALL</t>
  </si>
  <si>
    <t>RWXKY</t>
  </si>
  <si>
    <t>BUCKLEBURY MEMORIAL HALL</t>
  </si>
  <si>
    <t>RWXLC</t>
  </si>
  <si>
    <t>ST MARY THE VIRGIN HALL (READING)</t>
  </si>
  <si>
    <t>RWXLF</t>
  </si>
  <si>
    <t>TOWNLANDS HOSPITAL</t>
  </si>
  <si>
    <t>RWXLL</t>
  </si>
  <si>
    <t>WINDSOR DIALYSIS UNIT</t>
  </si>
  <si>
    <t>RWXLV</t>
  </si>
  <si>
    <t>SHINFIELD PARISH HALL</t>
  </si>
  <si>
    <t>RWXMF</t>
  </si>
  <si>
    <t>SLT AT WOKINGHAM HOSPITAL</t>
  </si>
  <si>
    <t>RWXMG</t>
  </si>
  <si>
    <t>NUTRITION &amp; DIETETICS AT WEST BERKS HOSPITAL</t>
  </si>
  <si>
    <t>RWXMH</t>
  </si>
  <si>
    <t>BUTRITION &amp; DIETETICS AT WOKINGHAM HOSPITAL</t>
  </si>
  <si>
    <t>RWXMJ</t>
  </si>
  <si>
    <t>NUTRITION &amp; DIETETICS SUPPORT &amp; LD AT WOKINGHAM HOSPITAL</t>
  </si>
  <si>
    <t>RWXMQ</t>
  </si>
  <si>
    <t>DELLWOOD HOSPITAL</t>
  </si>
  <si>
    <t>RWXNQ</t>
  </si>
  <si>
    <t>LD BRACKNELL</t>
  </si>
  <si>
    <t>RWXNV</t>
  </si>
  <si>
    <t>CHURCHILL HOSPITAL OXFORD</t>
  </si>
  <si>
    <t>RWXNW</t>
  </si>
  <si>
    <t>ABINGDON HOSPITAL OUT-PATIENTS DEPARTMENT</t>
  </si>
  <si>
    <t>RWXPE</t>
  </si>
  <si>
    <t>RWXPG</t>
  </si>
  <si>
    <t>RWXX3</t>
  </si>
  <si>
    <t>PSYCHIATRY OLDER AGED NEWBURY CONS3</t>
  </si>
  <si>
    <t>RX209</t>
  </si>
  <si>
    <t>STOWFORD</t>
  </si>
  <si>
    <t>RX20C</t>
  </si>
  <si>
    <t>B&amp;H DEMENTIA CARE AT HOME</t>
  </si>
  <si>
    <t>RX20D</t>
  </si>
  <si>
    <t>BRUNSWICK WARD</t>
  </si>
  <si>
    <t>RX20F</t>
  </si>
  <si>
    <t>HAVEN WARD</t>
  </si>
  <si>
    <t>RX20G</t>
  </si>
  <si>
    <t>PROMENADE WARD</t>
  </si>
  <si>
    <t>RX20H</t>
  </si>
  <si>
    <t>MERIDIAN WARD</t>
  </si>
  <si>
    <t>RX20K</t>
  </si>
  <si>
    <t>PAVILLION WARD</t>
  </si>
  <si>
    <t>RX20L</t>
  </si>
  <si>
    <t>REGENCY WARD</t>
  </si>
  <si>
    <t>RX20M</t>
  </si>
  <si>
    <t>COBURN WARD</t>
  </si>
  <si>
    <t>RX20W</t>
  </si>
  <si>
    <t>GROVE WARD</t>
  </si>
  <si>
    <t>RX20X</t>
  </si>
  <si>
    <t>ORCHARD WARD</t>
  </si>
  <si>
    <t>RX213</t>
  </si>
  <si>
    <t>RX214</t>
  </si>
  <si>
    <t>RX217</t>
  </si>
  <si>
    <t>TAKE TWO</t>
  </si>
  <si>
    <t>RX218</t>
  </si>
  <si>
    <t>ALEXANDRA VILLAS SITE</t>
  </si>
  <si>
    <t>RX21J</t>
  </si>
  <si>
    <t>B &amp; H ATS WEST (GP)</t>
  </si>
  <si>
    <t>RX21L</t>
  </si>
  <si>
    <t>BRIGHTON WEST LWWDT (MA)</t>
  </si>
  <si>
    <t>RX21M</t>
  </si>
  <si>
    <t>BRIGHTON EAST LWWDT (SC)</t>
  </si>
  <si>
    <t>RX21N</t>
  </si>
  <si>
    <t>BRIGHTON WEST LWWDT (VL)</t>
  </si>
  <si>
    <t>RX21P</t>
  </si>
  <si>
    <t>WEST B&amp;H DEMENTIA ATS</t>
  </si>
  <si>
    <t>RX21Q</t>
  </si>
  <si>
    <t>B &amp; H ATS EAST (SC)</t>
  </si>
  <si>
    <t>RX21R</t>
  </si>
  <si>
    <t>B &amp; H ATS EAST (TS)</t>
  </si>
  <si>
    <t>RX21T</t>
  </si>
  <si>
    <t>Killingbeck Hospital - RR815</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</si>
  <si>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</si>
  <si>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</si>
  <si>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</si>
  <si>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</si>
  <si>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</si>
  <si>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</si>
  <si>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</si>
  <si>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</si>
  <si>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</si>
  <si>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</si>
  <si>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</si>
  <si>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</si>
  <si>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</si>
  <si>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</si>
  <si>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RRF05</t>
  </si>
  <si>
    <t>Astley Hospital - RRF05</t>
  </si>
  <si>
    <t>RRF06</t>
  </si>
  <si>
    <t>Billinge Hospital - RRF06</t>
  </si>
  <si>
    <t>RRF56</t>
  </si>
  <si>
    <t>High Street Medical Centre - RRF56</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</si>
  <si>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</si>
  <si>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</si>
  <si>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</si>
  <si>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</si>
  <si>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</si>
  <si>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</si>
  <si>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</si>
  <si>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</si>
  <si>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</si>
  <si>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</si>
  <si>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</si>
  <si>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</si>
  <si>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RRK02</t>
  </si>
  <si>
    <t>Queen Elizabeth Hospital - RRK02</t>
  </si>
  <si>
    <t>RRK15</t>
  </si>
  <si>
    <t>Queen Elizabeth Hospital Birmingham - RRK15</t>
  </si>
  <si>
    <t>RRK03</t>
  </si>
  <si>
    <t>Selly Oak Hospital (Acute) - RRK03</t>
  </si>
  <si>
    <t>RRVRH</t>
  </si>
  <si>
    <t>Hospital For Tropical Diseases - RRVRH</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</si>
  <si>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</si>
  <si>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</si>
  <si>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</si>
  <si>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</si>
  <si>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</si>
  <si>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</si>
  <si>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</si>
  <si>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</si>
  <si>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</si>
  <si>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</si>
  <si>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RRV99</t>
  </si>
  <si>
    <t>Uclh Outreach: Ashford and St Peter's Hospital - RRV99</t>
  </si>
  <si>
    <t>RRV97</t>
  </si>
  <si>
    <t>Uclh Outreach: Royal Berkshire Hospital - RRV97</t>
  </si>
  <si>
    <t>RRV98</t>
  </si>
  <si>
    <t>Uclh Outreach: The Margaret Centre - RRV98</t>
  </si>
  <si>
    <t>RRV03</t>
  </si>
  <si>
    <t>University College Hospital - RRV03</t>
  </si>
  <si>
    <t>RRV11</t>
  </si>
  <si>
    <t>University College Hospital Elizabeth Garrett Anderson Wing - RRV11</t>
  </si>
  <si>
    <t>RT301</t>
  </si>
  <si>
    <t>Harefield Hospital - RT301</t>
  </si>
  <si>
    <t>RT302</t>
  </si>
  <si>
    <t>Royal Brompton Hospital - RT302</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</si>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</sst>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2" formatCode="0.0%"/>
  </numFmts>
  <fonts count="38" x14ac:knownFonts="1">
    <font>
      <sz val="10"/>
      <name val="Arial"/>
    </font>
    <font>
      <sz val="10"/>
      <name val="Arial"/>
    </font>
    <font>
      <u/>
      <sz val="10"/>
      <color indexed="12"/>
      <name val="Arial"/>
      <family val="2"/>
    </font>
    <font>
      <sz val="10"/>
      <color indexed="8"/>
      <name val="Arial"/>
      <family val="2"/>
    </font>
    <font>
      <b/>
      <sz val="14"/>
      <color indexed="60"/>
      <name val="Arial"/>
      <family val="2"/>
    </font>
    <font>
      <b/>
      <sz val="12"/>
      <color indexed="60"/>
      <name val="Arial"/>
      <family val="2"/>
    </font>
    <font>
      <b/>
      <sz val="10"/>
      <name val="Arial"/>
      <family val="2"/>
    </font>
    <font>
      <b/>
      <sz val="10"/>
      <color indexed="8"/>
      <name val="Arial"/>
      <family val="2"/>
    </font>
    <font>
      <sz val="10"/>
      <name val="Marlett"/>
      <charset val="2"/>
    </font>
    <font>
      <sz val="10"/>
      <color indexed="27"/>
      <name val="Arial"/>
      <family val="2"/>
    </font>
    <font>
      <b/>
      <sz val="26"/>
      <color indexed="30"/>
      <name val="Tahoma"/>
      <family val="2"/>
    </font>
    <font>
      <b/>
      <sz val="12"/>
      <color indexed="30"/>
      <name val="Arial"/>
      <family val="2"/>
    </font>
    <font>
      <sz val="12"/>
      <name val="Arial"/>
      <family val="2"/>
    </font>
    <font>
      <b/>
      <sz val="10"/>
      <color indexed="30"/>
      <name val="Arial"/>
      <family val="2"/>
    </font>
    <font>
      <b/>
      <sz val="12"/>
      <name val="Arial"/>
      <family val="2"/>
    </font>
    <font>
      <sz val="12"/>
      <name val="Marlett"/>
      <charset val="2"/>
    </font>
    <font>
      <b/>
      <sz val="11"/>
      <color indexed="9"/>
      <name val="Arial"/>
      <family val="2"/>
    </font>
    <font>
      <sz val="10"/>
      <color indexed="10"/>
      <name val="Arial"/>
      <family val="2"/>
    </font>
    <font>
      <sz val="10"/>
      <color indexed="10"/>
      <name val="Arial"/>
      <family val="2"/>
    </font>
    <font>
      <sz val="8"/>
      <name val="Arial"/>
      <family val="2"/>
    </font>
    <font>
      <sz val="10"/>
      <color indexed="48"/>
      <name val="Arial"/>
      <family val="2"/>
    </font>
    <font>
      <sz val="10"/>
      <name val="Arial"/>
      <family val="2"/>
    </font>
    <font>
      <sz val="10"/>
      <color indexed="8"/>
      <name val="MS Sans Serif"/>
      <family val="2"/>
    </font>
    <font>
      <sz val="10"/>
      <name val="MS Sans Serif"/>
      <family val="2"/>
    </font>
    <font>
      <b/>
      <sz val="14"/>
      <color indexed="30"/>
      <name val="Arial"/>
      <family val="2"/>
    </font>
    <font>
      <b/>
      <sz val="10"/>
      <color indexed="41"/>
      <name val="Arial"/>
      <family val="2"/>
    </font>
    <font>
      <b/>
      <sz val="12"/>
      <color indexed="8"/>
      <name val="Arial"/>
      <family val="2"/>
    </font>
    <font>
      <b/>
      <sz val="10"/>
      <color indexed="8"/>
      <name val="MS Sans Serif"/>
      <family val="2"/>
    </font>
    <font>
      <b/>
      <sz val="14"/>
      <name val="Arial"/>
      <family val="2"/>
    </font>
    <font>
      <sz val="10"/>
      <name val="Arial"/>
      <family val="2"/>
    </font>
    <font>
      <sz val="8.5"/>
      <color indexed="8"/>
      <name val="MS Sans Serif"/>
      <family val="2"/>
    </font>
    <font>
      <sz val="10"/>
      <color indexed="9"/>
      <name val="Arial"/>
      <family val="2"/>
    </font>
    <font>
      <b/>
      <sz val="22"/>
      <color indexed="30"/>
      <name val="Arial"/>
      <family val="2"/>
    </font>
    <font>
      <b/>
      <sz val="26"/>
      <color indexed="30"/>
      <name val="Arial"/>
      <family val="2"/>
    </font>
    <font>
      <sz val="10"/>
      <color indexed="27"/>
      <name val="Arial"/>
      <family val="2"/>
    </font>
    <font>
      <b/>
      <sz val="14"/>
      <color indexed="10"/>
      <name val="Arial"/>
      <family val="2"/>
    </font>
    <font>
      <b/>
      <sz val="12"/>
      <color indexed="10"/>
      <name val="Tahoma"/>
      <family val="2"/>
    </font>
    <font>
      <b/>
      <sz val="10"/>
      <color indexed="30"/>
      <name val="Arial"/>
      <family val="2"/>
    </font>
  </fonts>
  <fills count="10">
    <fill>
      <patternFill patternType="none"/>
    </fill>
    <fill>
      <patternFill patternType="gray125"/>
    </fill>
    <fill>
      <patternFill patternType="solid">
        <fgColor indexed="43"/>
        <bgColor indexed="64"/>
      </patternFill>
    </fill>
    <fill>
      <patternFill patternType="solid">
        <fgColor indexed="27"/>
        <bgColor indexed="64"/>
      </patternFill>
    </fill>
    <fill>
      <patternFill patternType="solid">
        <fgColor indexed="63"/>
        <bgColor indexed="64"/>
      </patternFill>
    </fill>
    <fill>
      <patternFill patternType="solid">
        <fgColor indexed="41"/>
        <bgColor indexed="64"/>
      </patternFill>
    </fill>
    <fill>
      <patternFill patternType="solid">
        <fgColor indexed="9"/>
        <bgColor indexed="64"/>
      </patternFill>
    </fill>
    <fill>
      <patternFill patternType="solid">
        <fgColor indexed="42"/>
        <bgColor indexed="64"/>
      </patternFill>
    </fill>
    <fill>
      <patternFill patternType="solid">
        <fgColor indexed="47"/>
        <bgColor indexed="64"/>
      </patternFill>
    </fill>
    <fill>
      <patternFill patternType="solid">
        <fgColor indexed="55"/>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64"/>
      </left>
      <right style="mediumDashed">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right/>
      <top style="thin">
        <color indexed="64"/>
      </top>
      <bottom style="thin">
        <color indexed="64"/>
      </bottom>
      <diagonal/>
    </border>
    <border>
      <left style="thin">
        <color indexed="64"/>
      </left>
      <right style="hair">
        <color indexed="64"/>
      </right>
      <top/>
      <bottom style="hair">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diagonal/>
    </border>
    <border>
      <left style="thin">
        <color indexed="64"/>
      </left>
      <right/>
      <top style="thin">
        <color indexed="64"/>
      </top>
      <bottom/>
      <diagonal/>
    </border>
    <border>
      <left style="thin">
        <color indexed="64"/>
      </left>
      <right/>
      <top/>
      <bottom/>
      <diagonal/>
    </border>
  </borders>
  <cellStyleXfs count="10">
    <xf numFmtId="0" fontId="0" fillId="0" borderId="0"/>
    <xf numFmtId="0" fontId="4" fillId="0" borderId="0">
      <alignment horizontal="left"/>
    </xf>
    <xf numFmtId="0" fontId="5" fillId="0" borderId="0">
      <alignment horizontal="left" indent="1"/>
    </xf>
    <xf numFmtId="0" fontId="2" fillId="0" borderId="0" applyNumberFormat="0" applyFill="0" applyBorder="0" applyAlignment="0" applyProtection="0">
      <alignment vertical="top"/>
      <protection locked="0"/>
    </xf>
    <xf numFmtId="0" fontId="1" fillId="0" borderId="0">
      <alignment horizontal="left" vertical="top" wrapText="1" indent="2"/>
    </xf>
    <xf numFmtId="0" fontId="21" fillId="0" borderId="0"/>
    <xf numFmtId="0" fontId="3" fillId="0" borderId="0"/>
    <xf numFmtId="0" fontId="23" fillId="0" borderId="0"/>
    <xf numFmtId="9" fontId="1" fillId="0" borderId="0" applyFont="0" applyFill="0" applyBorder="0" applyAlignment="0" applyProtection="0"/>
    <xf numFmtId="0" fontId="1" fillId="0" borderId="0">
      <alignment horizontal="left" wrapText="1" indent="1"/>
    </xf>
  </cellStyleXfs>
  <cellXfs count="150">
    <xf numFmtId="0" fontId="0" fillId="0" borderId="0" xfId="0"/>
    <xf numFmtId="0" fontId="6" fillId="2" borderId="1" xfId="0" applyFont="1" applyFill="1" applyBorder="1"/>
    <xf numFmtId="0" fontId="7" fillId="2" borderId="1" xfId="6" applyFont="1" applyFill="1" applyBorder="1" applyAlignment="1">
      <alignment horizontal="center"/>
    </xf>
    <xf numFmtId="0" fontId="0" fillId="0" borderId="0" xfId="0" applyAlignment="1"/>
    <xf numFmtId="0" fontId="6" fillId="0" borderId="0" xfId="0" applyFont="1"/>
    <xf numFmtId="49" fontId="9" fillId="3" borderId="0" xfId="0" applyNumberFormat="1" applyFont="1" applyFill="1" applyProtection="1">
      <protection hidden="1"/>
    </xf>
    <xf numFmtId="0" fontId="0" fillId="3" borderId="0" xfId="0" applyFill="1" applyProtection="1">
      <protection hidden="1"/>
    </xf>
    <xf numFmtId="0" fontId="0" fillId="3" borderId="0" xfId="0" applyFont="1" applyFill="1" applyProtection="1">
      <protection hidden="1"/>
    </xf>
    <xf numFmtId="0" fontId="0" fillId="3" borderId="0" xfId="0" applyFill="1" applyAlignment="1" applyProtection="1">
      <alignment horizontal="right"/>
      <protection hidden="1"/>
    </xf>
    <xf numFmtId="0" fontId="12" fillId="3" borderId="0" xfId="0" applyFont="1" applyFill="1" applyProtection="1">
      <protection hidden="1"/>
    </xf>
    <xf numFmtId="0" fontId="0" fillId="3" borderId="0" xfId="0" applyFill="1" applyAlignment="1" applyProtection="1">
      <alignment horizontal="left"/>
      <protection hidden="1"/>
    </xf>
    <xf numFmtId="0" fontId="0" fillId="3" borderId="0" xfId="3" applyFont="1" applyFill="1" applyAlignment="1" applyProtection="1">
      <protection hidden="1"/>
    </xf>
    <xf numFmtId="49" fontId="0" fillId="3" borderId="0" xfId="0" applyNumberFormat="1" applyFill="1" applyProtection="1">
      <protection hidden="1"/>
    </xf>
    <xf numFmtId="0" fontId="8" fillId="3" borderId="0" xfId="0" applyFont="1" applyFill="1" applyAlignment="1" applyProtection="1">
      <alignment horizontal="right"/>
      <protection hidden="1"/>
    </xf>
    <xf numFmtId="0" fontId="0" fillId="3" borderId="0" xfId="3" quotePrefix="1" applyFont="1" applyFill="1" applyAlignment="1" applyProtection="1">
      <protection hidden="1"/>
    </xf>
    <xf numFmtId="0" fontId="15" fillId="3" borderId="0" xfId="0" applyFont="1" applyFill="1" applyAlignment="1" applyProtection="1">
      <alignment horizontal="right"/>
      <protection hidden="1"/>
    </xf>
    <xf numFmtId="49" fontId="11" fillId="3" borderId="0" xfId="0" applyNumberFormat="1" applyFont="1" applyFill="1" applyAlignment="1" applyProtection="1">
      <alignment horizontal="left"/>
      <protection hidden="1"/>
    </xf>
    <xf numFmtId="1" fontId="0" fillId="0" borderId="0" xfId="0" applyNumberFormat="1"/>
    <xf numFmtId="0" fontId="0" fillId="3" borderId="0" xfId="0" applyFill="1" applyProtection="1"/>
    <xf numFmtId="0" fontId="10" fillId="3" borderId="0" xfId="0" applyFont="1" applyFill="1" applyAlignment="1" applyProtection="1"/>
    <xf numFmtId="0" fontId="16" fillId="4" borderId="2" xfId="0" applyFont="1" applyFill="1" applyBorder="1" applyAlignment="1">
      <alignment horizontal="left" vertical="top"/>
    </xf>
    <xf numFmtId="0" fontId="17" fillId="0" borderId="0" xfId="0" applyFont="1"/>
    <xf numFmtId="0" fontId="18" fillId="0" borderId="0" xfId="0" applyFont="1" applyFill="1" applyBorder="1" applyAlignment="1">
      <alignment horizontal="left"/>
    </xf>
    <xf numFmtId="0" fontId="18" fillId="0" borderId="0" xfId="0" applyFont="1" applyBorder="1" applyAlignment="1">
      <alignment horizontal="left"/>
    </xf>
    <xf numFmtId="0" fontId="18" fillId="0" borderId="0" xfId="0" applyFont="1" applyFill="1" applyBorder="1" applyAlignment="1" applyProtection="1">
      <alignment horizontal="left"/>
      <protection locked="0"/>
    </xf>
    <xf numFmtId="0" fontId="18" fillId="0" borderId="0" xfId="0" applyFont="1"/>
    <xf numFmtId="0" fontId="0" fillId="0" borderId="0" xfId="0" applyBorder="1"/>
    <xf numFmtId="0" fontId="18" fillId="0" borderId="0" xfId="0" applyFont="1" applyFill="1" applyAlignment="1">
      <alignment horizontal="left"/>
    </xf>
    <xf numFmtId="0" fontId="19" fillId="0" borderId="0" xfId="0" applyFont="1"/>
    <xf numFmtId="0" fontId="0" fillId="0" borderId="0" xfId="0" applyFill="1" applyBorder="1" applyAlignment="1">
      <alignment horizontal="left"/>
    </xf>
    <xf numFmtId="0" fontId="17" fillId="0" borderId="0" xfId="0" applyFont="1" applyFill="1" applyBorder="1" applyAlignment="1">
      <alignment horizontal="left"/>
    </xf>
    <xf numFmtId="0" fontId="20" fillId="0" borderId="0" xfId="0" applyFont="1" applyFill="1" applyBorder="1" applyAlignment="1">
      <alignment horizontal="left"/>
    </xf>
    <xf numFmtId="0" fontId="21" fillId="0" borderId="0" xfId="0" applyFont="1"/>
    <xf numFmtId="0" fontId="13" fillId="3" borderId="0" xfId="0" applyFont="1" applyFill="1" applyAlignment="1" applyProtection="1"/>
    <xf numFmtId="0" fontId="3" fillId="3" borderId="0" xfId="0" applyFont="1" applyFill="1" applyProtection="1">
      <protection hidden="1"/>
    </xf>
    <xf numFmtId="0" fontId="0" fillId="3" borderId="0" xfId="0" applyFill="1" applyAlignment="1" applyProtection="1">
      <alignment horizontal="right"/>
    </xf>
    <xf numFmtId="16" fontId="13" fillId="5" borderId="3" xfId="0" applyNumberFormat="1" applyFont="1" applyFill="1" applyBorder="1" applyAlignment="1" applyProtection="1">
      <alignment horizontal="center" vertical="center" wrapText="1"/>
    </xf>
    <xf numFmtId="0" fontId="3" fillId="6" borderId="0" xfId="0" applyFont="1" applyFill="1" applyProtection="1">
      <protection hidden="1"/>
    </xf>
    <xf numFmtId="0" fontId="3" fillId="6" borderId="0" xfId="0" applyFont="1" applyFill="1" applyAlignment="1" applyProtection="1">
      <alignment horizontal="center" vertical="center"/>
      <protection hidden="1"/>
    </xf>
    <xf numFmtId="0" fontId="3" fillId="7" borderId="0" xfId="0" applyFont="1" applyFill="1" applyProtection="1">
      <protection hidden="1"/>
    </xf>
    <xf numFmtId="0" fontId="3" fillId="5" borderId="0" xfId="0" applyFont="1" applyFill="1" applyProtection="1"/>
    <xf numFmtId="0" fontId="3" fillId="5" borderId="0" xfId="0" applyFont="1" applyFill="1" applyAlignment="1" applyProtection="1">
      <alignment wrapText="1"/>
    </xf>
    <xf numFmtId="0" fontId="6" fillId="3" borderId="0" xfId="0" applyFont="1" applyFill="1" applyAlignment="1" applyProtection="1">
      <alignment horizontal="center" vertical="center" wrapText="1"/>
    </xf>
    <xf numFmtId="0" fontId="0" fillId="7" borderId="0" xfId="0" applyFill="1" applyProtection="1"/>
    <xf numFmtId="0" fontId="14" fillId="3" borderId="0" xfId="3" applyFont="1" applyFill="1" applyAlignment="1" applyProtection="1">
      <alignment horizontal="left"/>
      <protection hidden="1"/>
    </xf>
    <xf numFmtId="0" fontId="11" fillId="3" borderId="0" xfId="0" applyFont="1" applyFill="1" applyAlignment="1" applyProtection="1">
      <alignment horizontal="left"/>
      <protection hidden="1"/>
    </xf>
    <xf numFmtId="0" fontId="7" fillId="5" borderId="0" xfId="0" applyFont="1" applyFill="1" applyProtection="1"/>
    <xf numFmtId="0" fontId="6" fillId="3" borderId="0" xfId="0" applyFont="1" applyFill="1" applyBorder="1" applyAlignment="1" applyProtection="1">
      <alignment vertical="center" wrapText="1"/>
    </xf>
    <xf numFmtId="1" fontId="25" fillId="5" borderId="0" xfId="0" applyNumberFormat="1" applyFont="1" applyFill="1" applyBorder="1" applyAlignment="1" applyProtection="1">
      <alignment horizontal="center" vertical="center"/>
    </xf>
    <xf numFmtId="0" fontId="14" fillId="3" borderId="0" xfId="3" applyFont="1" applyFill="1" applyBorder="1" applyAlignment="1" applyProtection="1">
      <alignment vertical="center" wrapText="1"/>
      <protection hidden="1"/>
    </xf>
    <xf numFmtId="49" fontId="11" fillId="3" borderId="0" xfId="0" applyNumberFormat="1" applyFont="1" applyFill="1" applyBorder="1" applyAlignment="1" applyProtection="1">
      <alignment horizontal="left"/>
      <protection hidden="1"/>
    </xf>
    <xf numFmtId="49" fontId="9" fillId="3" borderId="0" xfId="0" applyNumberFormat="1" applyFont="1" applyFill="1" applyBorder="1" applyProtection="1">
      <protection hidden="1"/>
    </xf>
    <xf numFmtId="0" fontId="3" fillId="0" borderId="0" xfId="0" applyFont="1" applyFill="1" applyProtection="1">
      <protection hidden="1"/>
    </xf>
    <xf numFmtId="0" fontId="0" fillId="0" borderId="0" xfId="0" applyFill="1"/>
    <xf numFmtId="0" fontId="7" fillId="3" borderId="0" xfId="0" applyFont="1" applyFill="1" applyAlignment="1" applyProtection="1"/>
    <xf numFmtId="0" fontId="0" fillId="0" borderId="0" xfId="0" applyProtection="1"/>
    <xf numFmtId="0" fontId="22" fillId="5" borderId="0" xfId="7" applyNumberFormat="1" applyFont="1" applyFill="1" applyBorder="1" applyProtection="1"/>
    <xf numFmtId="0" fontId="22" fillId="5" borderId="0" xfId="7" quotePrefix="1" applyNumberFormat="1" applyFont="1" applyFill="1" applyBorder="1" applyProtection="1"/>
    <xf numFmtId="0" fontId="27" fillId="5" borderId="1" xfId="7" applyNumberFormat="1" applyFont="1" applyFill="1" applyBorder="1" applyAlignment="1" applyProtection="1">
      <alignment horizontal="center"/>
    </xf>
    <xf numFmtId="172" fontId="3" fillId="7" borderId="1" xfId="0" applyNumberFormat="1" applyFont="1" applyFill="1" applyBorder="1" applyAlignment="1" applyProtection="1">
      <alignment horizontal="center"/>
      <protection hidden="1"/>
    </xf>
    <xf numFmtId="0" fontId="22" fillId="6" borderId="1" xfId="7" applyNumberFormat="1" applyFont="1" applyFill="1" applyBorder="1" applyAlignment="1" applyProtection="1">
      <alignment horizontal="center" vertical="center" wrapText="1"/>
      <protection locked="0"/>
    </xf>
    <xf numFmtId="0" fontId="0" fillId="0" borderId="1" xfId="0" applyBorder="1" applyAlignment="1" applyProtection="1">
      <alignment horizontal="center" vertical="center"/>
      <protection locked="0"/>
    </xf>
    <xf numFmtId="0" fontId="3" fillId="6" borderId="1" xfId="0" applyFont="1" applyFill="1" applyBorder="1" applyAlignment="1" applyProtection="1">
      <alignment horizontal="center" vertical="center"/>
      <protection locked="0"/>
    </xf>
    <xf numFmtId="0" fontId="3" fillId="6" borderId="4" xfId="0" applyFont="1" applyFill="1" applyBorder="1" applyAlignment="1" applyProtection="1">
      <alignment horizontal="center" vertical="center"/>
      <protection locked="0"/>
    </xf>
    <xf numFmtId="0" fontId="0" fillId="0" borderId="5" xfId="0" applyBorder="1" applyAlignment="1" applyProtection="1">
      <alignment horizontal="left" vertical="center" wrapText="1"/>
      <protection locked="0"/>
    </xf>
    <xf numFmtId="172" fontId="3" fillId="7" borderId="1" xfId="0" applyNumberFormat="1" applyFont="1" applyFill="1" applyBorder="1" applyAlignment="1" applyProtection="1">
      <alignment horizontal="center" vertical="center"/>
      <protection hidden="1"/>
    </xf>
    <xf numFmtId="0" fontId="3" fillId="7" borderId="1" xfId="0" applyFont="1" applyFill="1" applyBorder="1" applyAlignment="1" applyProtection="1">
      <alignment horizontal="center"/>
    </xf>
    <xf numFmtId="17" fontId="0" fillId="0" borderId="0" xfId="0" applyNumberFormat="1"/>
    <xf numFmtId="16" fontId="24" fillId="5" borderId="0" xfId="0" applyNumberFormat="1" applyFont="1" applyFill="1" applyBorder="1" applyAlignment="1" applyProtection="1">
      <alignment horizontal="left" vertical="center" wrapText="1"/>
    </xf>
    <xf numFmtId="0" fontId="7" fillId="3" borderId="0" xfId="0" applyFont="1" applyFill="1" applyAlignment="1" applyProtection="1">
      <alignment horizontal="left"/>
    </xf>
    <xf numFmtId="0" fontId="25" fillId="3" borderId="0" xfId="0" applyFont="1" applyFill="1" applyBorder="1" applyAlignment="1" applyProtection="1">
      <alignment horizontal="center" vertical="center" wrapText="1"/>
    </xf>
    <xf numFmtId="1" fontId="13" fillId="5" borderId="1" xfId="0" applyNumberFormat="1" applyFont="1" applyFill="1" applyBorder="1" applyAlignment="1" applyProtection="1">
      <alignment horizontal="left" vertical="center" wrapText="1"/>
    </xf>
    <xf numFmtId="0" fontId="3" fillId="6" borderId="6" xfId="0" applyFont="1" applyFill="1" applyBorder="1" applyAlignment="1" applyProtection="1">
      <alignment horizontal="center" vertical="center"/>
      <protection locked="0"/>
    </xf>
    <xf numFmtId="1" fontId="13" fillId="5" borderId="1" xfId="0" applyNumberFormat="1" applyFont="1" applyFill="1" applyBorder="1" applyAlignment="1" applyProtection="1">
      <alignment horizontal="center" vertical="center" wrapText="1"/>
    </xf>
    <xf numFmtId="0" fontId="0" fillId="3" borderId="0" xfId="0" applyFill="1" applyBorder="1" applyProtection="1"/>
    <xf numFmtId="0" fontId="10" fillId="3" borderId="0" xfId="0" applyFont="1" applyFill="1" applyBorder="1" applyAlignment="1" applyProtection="1"/>
    <xf numFmtId="0" fontId="32" fillId="3" borderId="0" xfId="0" applyFont="1" applyFill="1" applyAlignment="1" applyProtection="1">
      <alignment horizontal="left"/>
    </xf>
    <xf numFmtId="0" fontId="33" fillId="3" borderId="0" xfId="0" applyFont="1" applyFill="1" applyAlignment="1" applyProtection="1">
      <alignment horizontal="left"/>
    </xf>
    <xf numFmtId="0" fontId="33" fillId="3" borderId="0" xfId="0" applyFont="1" applyFill="1" applyProtection="1"/>
    <xf numFmtId="0" fontId="21" fillId="0" borderId="0" xfId="0" applyFont="1" applyFill="1"/>
    <xf numFmtId="0" fontId="21" fillId="0" borderId="0" xfId="0" applyFont="1" applyFill="1" applyBorder="1" applyAlignment="1">
      <alignment horizontal="left"/>
    </xf>
    <xf numFmtId="0" fontId="21" fillId="0" borderId="0" xfId="0" applyFont="1" applyFill="1" applyBorder="1"/>
    <xf numFmtId="0" fontId="21" fillId="3" borderId="0" xfId="0" applyFont="1" applyFill="1" applyProtection="1"/>
    <xf numFmtId="0" fontId="28" fillId="3" borderId="0" xfId="3" applyFont="1" applyFill="1" applyAlignment="1" applyProtection="1">
      <protection hidden="1"/>
    </xf>
    <xf numFmtId="0" fontId="26" fillId="3" borderId="0" xfId="3" applyFont="1" applyFill="1" applyBorder="1" applyAlignment="1" applyProtection="1">
      <alignment horizontal="left" vertical="center" wrapText="1"/>
      <protection hidden="1"/>
    </xf>
    <xf numFmtId="0" fontId="29" fillId="3" borderId="0" xfId="0" applyFont="1" applyFill="1" applyAlignment="1" applyProtection="1">
      <alignment horizontal="center" vertical="center"/>
    </xf>
    <xf numFmtId="0" fontId="34" fillId="3" borderId="0" xfId="0" applyFont="1" applyFill="1" applyProtection="1">
      <protection hidden="1"/>
    </xf>
    <xf numFmtId="0" fontId="22" fillId="6" borderId="1" xfId="7" applyNumberFormat="1" applyFont="1" applyFill="1" applyBorder="1" applyAlignment="1" applyProtection="1">
      <alignment horizontal="center" vertical="center"/>
    </xf>
    <xf numFmtId="0" fontId="30" fillId="6" borderId="1" xfId="7" quotePrefix="1" applyNumberFormat="1" applyFont="1" applyFill="1" applyBorder="1" applyAlignment="1" applyProtection="1">
      <alignment horizontal="left"/>
      <protection locked="0"/>
    </xf>
    <xf numFmtId="172" fontId="29" fillId="7" borderId="1" xfId="8" applyNumberFormat="1" applyFont="1" applyFill="1" applyBorder="1" applyAlignment="1" applyProtection="1">
      <alignment horizontal="center" vertical="center"/>
      <protection hidden="1"/>
    </xf>
    <xf numFmtId="0" fontId="29" fillId="7" borderId="1" xfId="0" applyFont="1" applyFill="1" applyBorder="1" applyAlignment="1" applyProtection="1">
      <alignment horizontal="center" vertical="center"/>
      <protection hidden="1"/>
    </xf>
    <xf numFmtId="0" fontId="12" fillId="3" borderId="0" xfId="0" applyFont="1" applyFill="1" applyAlignment="1" applyProtection="1">
      <alignment horizontal="left" vertical="center" wrapText="1"/>
      <protection hidden="1"/>
    </xf>
    <xf numFmtId="0" fontId="14" fillId="3" borderId="0" xfId="3" applyFont="1" applyFill="1" applyBorder="1" applyAlignment="1" applyProtection="1">
      <alignment horizontal="center" vertical="center" wrapText="1"/>
      <protection hidden="1"/>
    </xf>
    <xf numFmtId="49" fontId="0" fillId="3" borderId="0" xfId="0" applyNumberFormat="1" applyFill="1" applyBorder="1" applyAlignment="1" applyProtection="1">
      <alignment horizontal="left"/>
      <protection hidden="1"/>
    </xf>
    <xf numFmtId="0" fontId="8" fillId="3" borderId="0" xfId="0" applyFont="1" applyFill="1" applyBorder="1" applyAlignment="1" applyProtection="1">
      <alignment horizontal="left"/>
      <protection hidden="1"/>
    </xf>
    <xf numFmtId="0" fontId="12" fillId="3" borderId="0" xfId="0" applyFont="1" applyFill="1" applyBorder="1" applyProtection="1">
      <protection hidden="1"/>
    </xf>
    <xf numFmtId="16" fontId="7" fillId="8" borderId="1" xfId="0" applyNumberFormat="1" applyFont="1" applyFill="1" applyBorder="1" applyAlignment="1" applyProtection="1">
      <alignment horizontal="center" vertical="center" wrapText="1"/>
    </xf>
    <xf numFmtId="0" fontId="31" fillId="0" borderId="0" xfId="0" applyFont="1"/>
    <xf numFmtId="0" fontId="31" fillId="0" borderId="0" xfId="0" quotePrefix="1" applyFont="1"/>
    <xf numFmtId="1" fontId="31" fillId="0" borderId="0" xfId="0" applyNumberFormat="1" applyFont="1"/>
    <xf numFmtId="0" fontId="31" fillId="0" borderId="0" xfId="0" applyNumberFormat="1" applyFont="1"/>
    <xf numFmtId="0" fontId="31" fillId="0" borderId="0" xfId="0" quotePrefix="1" applyNumberFormat="1" applyFont="1"/>
    <xf numFmtId="172" fontId="29" fillId="0" borderId="7" xfId="8" applyNumberFormat="1" applyFont="1" applyFill="1" applyBorder="1" applyAlignment="1" applyProtection="1">
      <alignment horizontal="center" vertical="center"/>
      <protection hidden="1"/>
    </xf>
    <xf numFmtId="172" fontId="3" fillId="0" borderId="7" xfId="0" applyNumberFormat="1" applyFont="1" applyFill="1" applyBorder="1" applyAlignment="1" applyProtection="1">
      <alignment horizontal="center" vertical="center"/>
      <protection hidden="1"/>
    </xf>
    <xf numFmtId="172" fontId="3" fillId="0" borderId="8" xfId="0" applyNumberFormat="1" applyFont="1" applyFill="1" applyBorder="1" applyAlignment="1" applyProtection="1">
      <alignment horizontal="center" vertical="center"/>
      <protection hidden="1"/>
    </xf>
    <xf numFmtId="0" fontId="34" fillId="3" borderId="0" xfId="0" applyFont="1" applyFill="1" applyProtection="1"/>
    <xf numFmtId="0" fontId="0" fillId="0" borderId="0" xfId="0" applyFill="1" applyProtection="1"/>
    <xf numFmtId="0" fontId="0" fillId="0" borderId="0" xfId="0" applyProtection="1">
      <protection locked="0"/>
    </xf>
    <xf numFmtId="0" fontId="3" fillId="6" borderId="6" xfId="0" applyFont="1" applyFill="1" applyBorder="1" applyAlignment="1" applyProtection="1">
      <alignment horizontal="left" vertical="center" wrapText="1"/>
      <protection locked="0"/>
    </xf>
    <xf numFmtId="0" fontId="35" fillId="3" borderId="0" xfId="0" applyFont="1" applyFill="1" applyAlignment="1" applyProtection="1">
      <alignment horizontal="center" vertical="center" wrapText="1"/>
    </xf>
    <xf numFmtId="0" fontId="6" fillId="0" borderId="0" xfId="0" applyFont="1" applyFill="1" applyAlignment="1" applyProtection="1">
      <protection hidden="1"/>
    </xf>
    <xf numFmtId="0" fontId="6" fillId="0" borderId="0" xfId="0" applyFont="1" applyProtection="1">
      <protection hidden="1"/>
    </xf>
    <xf numFmtId="0" fontId="0" fillId="0" borderId="0" xfId="0" applyProtection="1">
      <protection hidden="1"/>
    </xf>
    <xf numFmtId="0" fontId="6" fillId="9" borderId="6" xfId="0" applyFont="1" applyFill="1" applyBorder="1" applyAlignment="1" applyProtection="1">
      <alignment horizontal="centerContinuous"/>
      <protection hidden="1"/>
    </xf>
    <xf numFmtId="0" fontId="6" fillId="9" borderId="9" xfId="0" applyFont="1" applyFill="1" applyBorder="1" applyAlignment="1" applyProtection="1">
      <alignment horizontal="centerContinuous"/>
      <protection hidden="1"/>
    </xf>
    <xf numFmtId="0" fontId="6" fillId="9" borderId="5" xfId="0" applyFont="1" applyFill="1" applyBorder="1" applyAlignment="1" applyProtection="1">
      <alignment horizontal="centerContinuous"/>
      <protection hidden="1"/>
    </xf>
    <xf numFmtId="0" fontId="6" fillId="9" borderId="1" xfId="0" applyFont="1" applyFill="1" applyBorder="1" applyAlignment="1" applyProtection="1">
      <alignment horizontal="centerContinuous"/>
      <protection hidden="1"/>
    </xf>
    <xf numFmtId="0" fontId="0" fillId="9" borderId="1" xfId="0" applyFill="1" applyBorder="1" applyAlignment="1" applyProtection="1">
      <alignment horizontal="centerContinuous"/>
      <protection hidden="1"/>
    </xf>
    <xf numFmtId="0" fontId="6" fillId="9" borderId="1" xfId="0" applyFont="1" applyFill="1" applyBorder="1" applyProtection="1">
      <protection hidden="1"/>
    </xf>
    <xf numFmtId="0" fontId="6" fillId="9" borderId="1" xfId="0" applyFont="1" applyFill="1" applyBorder="1" applyAlignment="1" applyProtection="1">
      <alignment horizontal="center" wrapText="1"/>
      <protection hidden="1"/>
    </xf>
    <xf numFmtId="0" fontId="0" fillId="0" borderId="10" xfId="0" applyBorder="1" applyProtection="1">
      <protection hidden="1"/>
    </xf>
    <xf numFmtId="0" fontId="0" fillId="0" borderId="7" xfId="0" applyBorder="1" applyProtection="1">
      <protection hidden="1"/>
    </xf>
    <xf numFmtId="0" fontId="36" fillId="3" borderId="0" xfId="0" applyFont="1" applyFill="1" applyAlignment="1" applyProtection="1">
      <alignment horizontal="center"/>
    </xf>
    <xf numFmtId="0" fontId="3" fillId="6" borderId="6" xfId="0" applyFont="1" applyFill="1" applyBorder="1" applyAlignment="1" applyProtection="1">
      <alignment horizontal="left" vertical="center" wrapText="1"/>
      <protection locked="0" hidden="1"/>
    </xf>
    <xf numFmtId="0" fontId="22" fillId="6" borderId="1" xfId="7" quotePrefix="1" applyNumberFormat="1" applyFont="1" applyFill="1" applyBorder="1" applyAlignment="1" applyProtection="1">
      <alignment wrapText="1"/>
      <protection locked="0"/>
    </xf>
    <xf numFmtId="49" fontId="11" fillId="3" borderId="0" xfId="0" applyNumberFormat="1" applyFont="1" applyFill="1" applyAlignment="1" applyProtection="1">
      <alignment horizontal="left"/>
      <protection hidden="1"/>
    </xf>
    <xf numFmtId="0" fontId="10" fillId="3" borderId="0" xfId="0" applyFont="1" applyFill="1" applyAlignment="1" applyProtection="1">
      <alignment horizontal="center"/>
      <protection hidden="1"/>
    </xf>
    <xf numFmtId="0" fontId="26" fillId="3" borderId="0" xfId="3" applyFont="1" applyFill="1" applyBorder="1" applyAlignment="1" applyProtection="1">
      <alignment horizontal="left" vertical="center" wrapText="1"/>
      <protection hidden="1"/>
    </xf>
    <xf numFmtId="49" fontId="12" fillId="3" borderId="0" xfId="0" applyNumberFormat="1" applyFont="1" applyFill="1" applyAlignment="1" applyProtection="1">
      <alignment horizontal="left" vertical="center" wrapText="1"/>
      <protection hidden="1"/>
    </xf>
    <xf numFmtId="0" fontId="12" fillId="3" borderId="0" xfId="0" applyFont="1" applyFill="1" applyAlignment="1" applyProtection="1">
      <alignment horizontal="left" vertical="center" wrapText="1"/>
      <protection hidden="1"/>
    </xf>
    <xf numFmtId="0" fontId="11" fillId="3" borderId="0" xfId="0" applyFont="1" applyFill="1" applyAlignment="1" applyProtection="1">
      <alignment horizontal="left"/>
      <protection hidden="1"/>
    </xf>
    <xf numFmtId="0" fontId="12" fillId="3" borderId="0" xfId="3" applyFont="1" applyFill="1" applyAlignment="1" applyProtection="1">
      <alignment horizontal="left"/>
      <protection hidden="1"/>
    </xf>
    <xf numFmtId="16" fontId="7" fillId="8" borderId="6" xfId="0" applyNumberFormat="1" applyFont="1" applyFill="1" applyBorder="1" applyAlignment="1" applyProtection="1">
      <alignment horizontal="center" vertical="center" wrapText="1"/>
    </xf>
    <xf numFmtId="16" fontId="7" fillId="8" borderId="5" xfId="0" applyNumberFormat="1" applyFont="1" applyFill="1" applyBorder="1" applyAlignment="1" applyProtection="1">
      <alignment horizontal="center" vertical="center" wrapText="1"/>
    </xf>
    <xf numFmtId="0" fontId="37" fillId="3" borderId="1" xfId="0" applyFont="1" applyFill="1" applyBorder="1" applyAlignment="1" applyProtection="1">
      <alignment horizontal="center" vertical="center" wrapText="1"/>
      <protection hidden="1"/>
    </xf>
    <xf numFmtId="0" fontId="14" fillId="3" borderId="0" xfId="0" applyFont="1" applyFill="1" applyAlignment="1" applyProtection="1">
      <alignment horizontal="center" wrapText="1"/>
    </xf>
    <xf numFmtId="0" fontId="14" fillId="3" borderId="15" xfId="0" applyFont="1" applyFill="1" applyBorder="1" applyAlignment="1" applyProtection="1">
      <alignment horizontal="center" wrapText="1"/>
    </xf>
    <xf numFmtId="16" fontId="13" fillId="5" borderId="6" xfId="0" applyNumberFormat="1" applyFont="1" applyFill="1" applyBorder="1" applyAlignment="1" applyProtection="1">
      <alignment horizontal="center" vertical="center" wrapText="1"/>
    </xf>
    <xf numFmtId="16" fontId="13" fillId="5" borderId="5" xfId="0" applyNumberFormat="1" applyFont="1" applyFill="1" applyBorder="1" applyAlignment="1" applyProtection="1">
      <alignment horizontal="center" vertical="center" wrapText="1"/>
    </xf>
    <xf numFmtId="16" fontId="13" fillId="5" borderId="16" xfId="0" applyNumberFormat="1" applyFont="1" applyFill="1" applyBorder="1" applyAlignment="1" applyProtection="1">
      <alignment horizontal="center" vertical="center" wrapText="1"/>
    </xf>
    <xf numFmtId="16" fontId="13" fillId="5" borderId="17" xfId="0" applyNumberFormat="1" applyFont="1" applyFill="1" applyBorder="1" applyAlignment="1" applyProtection="1">
      <alignment horizontal="center" vertical="center" wrapText="1"/>
    </xf>
    <xf numFmtId="16" fontId="13" fillId="5" borderId="1" xfId="0" applyNumberFormat="1" applyFont="1" applyFill="1" applyBorder="1" applyAlignment="1" applyProtection="1">
      <alignment horizontal="center" vertical="center" wrapText="1"/>
    </xf>
    <xf numFmtId="16" fontId="24" fillId="5" borderId="0" xfId="0" applyNumberFormat="1" applyFont="1" applyFill="1" applyBorder="1" applyAlignment="1" applyProtection="1">
      <alignment horizontal="left" vertical="center" wrapText="1"/>
    </xf>
    <xf numFmtId="0" fontId="7" fillId="3" borderId="11" xfId="0" applyFont="1" applyFill="1" applyBorder="1" applyAlignment="1" applyProtection="1">
      <alignment horizontal="center" vertical="center" wrapText="1"/>
      <protection hidden="1"/>
    </xf>
    <xf numFmtId="0" fontId="6" fillId="3" borderId="0" xfId="0" applyFont="1" applyFill="1" applyAlignment="1" applyProtection="1">
      <alignment horizontal="center" vertical="center" wrapText="1"/>
    </xf>
    <xf numFmtId="0" fontId="7" fillId="3" borderId="0" xfId="0" applyFont="1" applyFill="1" applyBorder="1" applyAlignment="1" applyProtection="1">
      <alignment horizontal="left" vertical="center" wrapText="1"/>
    </xf>
    <xf numFmtId="1" fontId="21" fillId="6" borderId="12" xfId="0" applyNumberFormat="1" applyFont="1" applyFill="1" applyBorder="1" applyAlignment="1" applyProtection="1">
      <alignment horizontal="left" vertical="center"/>
      <protection locked="0" hidden="1"/>
    </xf>
    <xf numFmtId="1" fontId="21" fillId="6" borderId="13" xfId="0" applyNumberFormat="1" applyFont="1" applyFill="1" applyBorder="1" applyAlignment="1" applyProtection="1">
      <alignment horizontal="left" vertical="center"/>
      <protection locked="0" hidden="1"/>
    </xf>
    <xf numFmtId="1" fontId="21" fillId="6" borderId="14" xfId="0" applyNumberFormat="1" applyFont="1" applyFill="1" applyBorder="1" applyAlignment="1" applyProtection="1">
      <alignment horizontal="left" vertical="center"/>
      <protection locked="0" hidden="1"/>
    </xf>
    <xf numFmtId="0" fontId="0" fillId="0" borderId="5" xfId="0" applyBorder="1" applyAlignment="1">
      <alignment horizontal="center" vertical="center" wrapText="1"/>
    </xf>
  </cellXfs>
  <cellStyles count="10">
    <cellStyle name="H1" xfId="1"/>
    <cellStyle name="H2" xfId="2"/>
    <cellStyle name="Hyperlink" xfId="3" builtinId="8"/>
    <cellStyle name="IndentedPlain" xfId="4"/>
    <cellStyle name="Normal" xfId="0" builtinId="0"/>
    <cellStyle name="Normal 2" xfId="5"/>
    <cellStyle name="Normal_Sheet1" xfId="6"/>
    <cellStyle name="Normal_TemplateDownload" xfId="7"/>
    <cellStyle name="Percent" xfId="8" builtinId="5"/>
    <cellStyle name="Plain" xfId="9"/>
  </cellStyles>
  <dxfs count="28">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ont>
        <color theme="9"/>
      </font>
      <fill>
        <patternFill>
          <bgColor theme="9"/>
        </patternFill>
      </fill>
    </dxf>
    <dxf>
      <font>
        <color rgb="FFFF0000"/>
      </font>
      <fill>
        <patternFill>
          <bgColor rgb="FFFF0000"/>
        </patternFill>
      </fill>
    </dxf>
    <dxf>
      <font>
        <color theme="9"/>
      </font>
      <fill>
        <patternFill>
          <bgColor theme="9"/>
        </patternFill>
      </fill>
    </dxf>
    <dxf>
      <font>
        <color rgb="FFFF0000"/>
      </font>
      <fill>
        <patternFill>
          <bgColor rgb="FFFF0000"/>
        </patternFill>
      </fill>
    </dxf>
    <dxf>
      <fill>
        <patternFill>
          <bgColor indexed="10"/>
        </patternFill>
      </fill>
    </dxf>
    <dxf>
      <fill>
        <patternFill>
          <bgColor indexed="10"/>
        </patternFill>
      </fill>
    </dxf>
    <dxf>
      <fill>
        <patternFill>
          <bgColor indexed="10"/>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indexed="10"/>
        </patternFill>
      </fill>
      <border>
        <left style="thin">
          <color indexed="64"/>
        </left>
        <right style="thin">
          <color indexed="64"/>
        </right>
        <top style="thin">
          <color indexed="64"/>
        </top>
        <bottom style="thin">
          <color indexed="64"/>
        </bottom>
      </border>
    </dxf>
    <dxf>
      <fill>
        <patternFill>
          <bgColor indexed="10"/>
        </patternFill>
      </fill>
    </dxf>
    <dxf>
      <fill>
        <patternFill>
          <bgColor indexed="10"/>
        </patternFill>
      </fill>
    </dxf>
    <dxf>
      <font>
        <b/>
        <i val="0"/>
        <condense val="0"/>
        <extend val="0"/>
        <color indexed="8"/>
      </font>
      <fill>
        <patternFill>
          <bgColor indexed="10"/>
        </patternFill>
      </fill>
      <border>
        <left style="thin">
          <color indexed="64"/>
        </left>
        <right style="thin">
          <color indexed="64"/>
        </right>
        <top style="thin">
          <color indexed="64"/>
        </top>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7</xdr:col>
          <xdr:colOff>38100</xdr:colOff>
          <xdr:row>5</xdr:row>
          <xdr:rowOff>47625</xdr:rowOff>
        </xdr:from>
        <xdr:to>
          <xdr:col>9</xdr:col>
          <xdr:colOff>38100</xdr:colOff>
          <xdr:row>7</xdr:row>
          <xdr:rowOff>57150</xdr:rowOff>
        </xdr:to>
        <xdr:sp macro="" textlink="">
          <xdr:nvSpPr>
            <xdr:cNvPr id="1448962" name="Button 2" hidden="1">
              <a:extLst>
                <a:ext uri="{63B3BB69-23CF-44E3-9099-C40C66FF867C}">
                  <a14:compatExt spid="_x0000_s1448962"/>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38100</xdr:colOff>
          <xdr:row>8</xdr:row>
          <xdr:rowOff>0</xdr:rowOff>
        </xdr:from>
        <xdr:to>
          <xdr:col>9</xdr:col>
          <xdr:colOff>38100</xdr:colOff>
          <xdr:row>10</xdr:row>
          <xdr:rowOff>9525</xdr:rowOff>
        </xdr:to>
        <xdr:sp macro="" textlink="">
          <xdr:nvSpPr>
            <xdr:cNvPr id="1448963" name="Button 3" hidden="1">
              <a:extLst>
                <a:ext uri="{63B3BB69-23CF-44E3-9099-C40C66FF867C}">
                  <a14:compatExt spid="_x0000_s1448963"/>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Choose a Period </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38100</xdr:colOff>
          <xdr:row>5</xdr:row>
          <xdr:rowOff>47625</xdr:rowOff>
        </xdr:from>
        <xdr:to>
          <xdr:col>9</xdr:col>
          <xdr:colOff>38100</xdr:colOff>
          <xdr:row>7</xdr:row>
          <xdr:rowOff>57150</xdr:rowOff>
        </xdr:to>
        <xdr:sp macro="" textlink="">
          <xdr:nvSpPr>
            <xdr:cNvPr id="1448968" name="Button 8" hidden="1">
              <a:extLst>
                <a:ext uri="{63B3BB69-23CF-44E3-9099-C40C66FF867C}">
                  <a14:compatExt spid="_x0000_s1448968"/>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7</xdr:col>
          <xdr:colOff>38100</xdr:colOff>
          <xdr:row>8</xdr:row>
          <xdr:rowOff>0</xdr:rowOff>
        </xdr:from>
        <xdr:to>
          <xdr:col>9</xdr:col>
          <xdr:colOff>38100</xdr:colOff>
          <xdr:row>10</xdr:row>
          <xdr:rowOff>9525</xdr:rowOff>
        </xdr:to>
        <xdr:sp macro="" textlink="">
          <xdr:nvSpPr>
            <xdr:cNvPr id="1448969" name="Button 9" hidden="1">
              <a:extLst>
                <a:ext uri="{63B3BB69-23CF-44E3-9099-C40C66FF867C}">
                  <a14:compatExt spid="_x0000_s1448969"/>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Choose a Period </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9525</xdr:colOff>
          <xdr:row>1</xdr:row>
          <xdr:rowOff>9525</xdr:rowOff>
        </xdr:from>
        <xdr:to>
          <xdr:col>4</xdr:col>
          <xdr:colOff>9525</xdr:colOff>
          <xdr:row>3</xdr:row>
          <xdr:rowOff>0</xdr:rowOff>
        </xdr:to>
        <xdr:sp macro="" textlink="">
          <xdr:nvSpPr>
            <xdr:cNvPr id="1446913" name="Button 1" hidden="1">
              <a:extLst>
                <a:ext uri="{63B3BB69-23CF-44E3-9099-C40C66FF867C}">
                  <a14:compatExt spid="_x0000_s1446913"/>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Hide Full_Period_References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0</xdr:colOff>
          <xdr:row>3</xdr:row>
          <xdr:rowOff>142875</xdr:rowOff>
        </xdr:from>
        <xdr:to>
          <xdr:col>4</xdr:col>
          <xdr:colOff>0</xdr:colOff>
          <xdr:row>5</xdr:row>
          <xdr:rowOff>152400</xdr:rowOff>
        </xdr:to>
        <xdr:sp macro="" textlink="">
          <xdr:nvSpPr>
            <xdr:cNvPr id="1446914" name="Button 2" hidden="1">
              <a:extLst>
                <a:ext uri="{63B3BB69-23CF-44E3-9099-C40C66FF867C}">
                  <a14:compatExt spid="_x0000_s1446914"/>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Hide Index</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0</xdr:colOff>
          <xdr:row>7</xdr:row>
          <xdr:rowOff>0</xdr:rowOff>
        </xdr:from>
        <xdr:to>
          <xdr:col>4</xdr:col>
          <xdr:colOff>0</xdr:colOff>
          <xdr:row>9</xdr:row>
          <xdr:rowOff>0</xdr:rowOff>
        </xdr:to>
        <xdr:sp macro="" textlink="">
          <xdr:nvSpPr>
            <xdr:cNvPr id="1446915" name="Button 3" hidden="1">
              <a:extLst>
                <a:ext uri="{63B3BB69-23CF-44E3-9099-C40C66FF867C}">
                  <a14:compatExt spid="_x0000_s1446915"/>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Unhide Full_Period_References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9525</xdr:colOff>
          <xdr:row>9</xdr:row>
          <xdr:rowOff>152400</xdr:rowOff>
        </xdr:from>
        <xdr:to>
          <xdr:col>4</xdr:col>
          <xdr:colOff>0</xdr:colOff>
          <xdr:row>12</xdr:row>
          <xdr:rowOff>0</xdr:rowOff>
        </xdr:to>
        <xdr:sp macro="" textlink="">
          <xdr:nvSpPr>
            <xdr:cNvPr id="1446916" name="Button 4" hidden="1">
              <a:extLst>
                <a:ext uri="{63B3BB69-23CF-44E3-9099-C40C66FF867C}">
                  <a14:compatExt spid="_x0000_s1446916"/>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Unhide Index</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0</xdr:colOff>
          <xdr:row>13</xdr:row>
          <xdr:rowOff>9525</xdr:rowOff>
        </xdr:from>
        <xdr:to>
          <xdr:col>4</xdr:col>
          <xdr:colOff>0</xdr:colOff>
          <xdr:row>15</xdr:row>
          <xdr:rowOff>9525</xdr:rowOff>
        </xdr:to>
        <xdr:sp macro="" textlink="">
          <xdr:nvSpPr>
            <xdr:cNvPr id="1446918" name="Button 6" hidden="1">
              <a:extLst>
                <a:ext uri="{63B3BB69-23CF-44E3-9099-C40C66FF867C}">
                  <a14:compatExt spid="_x0000_s1446918"/>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Unhide All Sheets</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xdr:col>
          <xdr:colOff>0</xdr:colOff>
          <xdr:row>1</xdr:row>
          <xdr:rowOff>0</xdr:rowOff>
        </xdr:from>
        <xdr:to>
          <xdr:col>8</xdr:col>
          <xdr:colOff>19050</xdr:colOff>
          <xdr:row>3</xdr:row>
          <xdr:rowOff>0</xdr:rowOff>
        </xdr:to>
        <xdr:sp macro="" textlink="">
          <xdr:nvSpPr>
            <xdr:cNvPr id="1446920" name="Button 8" hidden="1">
              <a:extLst>
                <a:ext uri="{63B3BB69-23CF-44E3-9099-C40C66FF867C}">
                  <a14:compatExt spid="_x0000_s1446920"/>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Unhide Backsheet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9525</xdr:colOff>
          <xdr:row>16</xdr:row>
          <xdr:rowOff>9525</xdr:rowOff>
        </xdr:from>
        <xdr:to>
          <xdr:col>4</xdr:col>
          <xdr:colOff>0</xdr:colOff>
          <xdr:row>19</xdr:row>
          <xdr:rowOff>0</xdr:rowOff>
        </xdr:to>
        <xdr:sp macro="" textlink="">
          <xdr:nvSpPr>
            <xdr:cNvPr id="1446922" name="Button 10" hidden="1">
              <a:extLst>
                <a:ext uri="{63B3BB69-23CF-44E3-9099-C40C66FF867C}">
                  <a14:compatExt spid="_x0000_s1446922"/>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Hide Index, Periods and Backsheet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9</xdr:col>
          <xdr:colOff>0</xdr:colOff>
          <xdr:row>1</xdr:row>
          <xdr:rowOff>0</xdr:rowOff>
        </xdr:from>
        <xdr:to>
          <xdr:col>12</xdr:col>
          <xdr:colOff>9525</xdr:colOff>
          <xdr:row>2</xdr:row>
          <xdr:rowOff>152400</xdr:rowOff>
        </xdr:to>
        <xdr:sp macro="" textlink="">
          <xdr:nvSpPr>
            <xdr:cNvPr id="1446924" name="Button 12" hidden="1">
              <a:extLst>
                <a:ext uri="{63B3BB69-23CF-44E3-9099-C40C66FF867C}">
                  <a14:compatExt spid="_x0000_s1446924"/>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Hide This Sheet</a:t>
              </a:r>
            </a:p>
          </xdr:txBody>
        </xdr:sp>
        <xdr:clientData fPrintsWithSheet="0"/>
      </xdr:twoCellAnchor>
    </mc:Choice>
    <mc:Fallback/>
  </mc:AlternateContent>
  <mc:AlternateContent xmlns:mc="http://schemas.openxmlformats.org/markup-compatibility/2006">
    <mc:Choice xmlns:a14="http://schemas.microsoft.com/office/drawing/2010/main" Requires="a14">
      <xdr:twoCellAnchor>
        <xdr:from>
          <xdr:col>5</xdr:col>
          <xdr:colOff>0</xdr:colOff>
          <xdr:row>4</xdr:row>
          <xdr:rowOff>0</xdr:rowOff>
        </xdr:from>
        <xdr:to>
          <xdr:col>8</xdr:col>
          <xdr:colOff>0</xdr:colOff>
          <xdr:row>6</xdr:row>
          <xdr:rowOff>0</xdr:rowOff>
        </xdr:to>
        <xdr:sp macro="" textlink="">
          <xdr:nvSpPr>
            <xdr:cNvPr id="1446927" name="Button 15" hidden="1">
              <a:extLst>
                <a:ext uri="{63B3BB69-23CF-44E3-9099-C40C66FF867C}">
                  <a14:compatExt spid="_x0000_s1446927"/>
                </a:ext>
              </a:extLst>
            </xdr:cNvPr>
            <xdr:cNvSpPr/>
          </xdr:nvSpPr>
          <xdr:spPr>
            <a:xfrm>
              <a:off x="0" y="0"/>
              <a:ext cx="0" cy="0"/>
            </a:xfrm>
            <a:prstGeom prst="rect">
              <a:avLst/>
            </a:prstGeom>
          </xdr:spPr>
          <xdr:txBody>
            <a:bodyPr vertOverflow="clip" wrap="square" lIns="27432" tIns="18288" rIns="27432" bIns="18288" anchor="ctr" upright="1"/>
            <a:lstStyle/>
            <a:p>
              <a:pPr algn="ctr" rtl="0">
                <a:defRPr sz="1000"/>
              </a:pPr>
              <a:r>
                <a:rPr lang="en-GB" sz="1000" b="0" i="0" u="none" strike="noStrike" baseline="0">
                  <a:solidFill>
                    <a:srgbClr val="000000"/>
                  </a:solidFill>
                  <a:latin typeface="Arial"/>
                  <a:cs typeface="Arial"/>
                </a:rPr>
                <a:t>Format Front Sheet Bold Text</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xdr:col>
      <xdr:colOff>0</xdr:colOff>
      <xdr:row>12</xdr:row>
      <xdr:rowOff>0</xdr:rowOff>
    </xdr:from>
    <xdr:to>
      <xdr:col>1</xdr:col>
      <xdr:colOff>9525</xdr:colOff>
      <xdr:row>12</xdr:row>
      <xdr:rowOff>9525</xdr:rowOff>
    </xdr:to>
    <xdr:pic>
      <xdr:nvPicPr>
        <xdr:cNvPr id="1474418" name="Picture 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19" name="Picture 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20" name="Picture 9"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21" name="Picture 1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22" name="Picture 1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23" name="Picture 2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24" name="Picture 2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25" name="Picture 2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26" name="Picture 29"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27" name="Picture 30"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28" name="Picture 3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29" name="Picture 3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30" name="Picture 3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31" name="Picture 3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32" name="Picture 4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33" name="Picture 4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34" name="Picture 4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35" name="Picture 4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36" name="Picture 4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37" name="Picture 50"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38" name="Picture 5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39" name="Picture 5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40" name="Picture 5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41" name="Picture 5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42" name="Picture 59"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43" name="Picture 6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44" name="Picture 6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45" name="Picture 6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46" name="Picture 6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47" name="Picture 6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48" name="Picture 6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49" name="Picture 6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50" name="Picture 6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51" name="Picture 7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52" name="Picture 7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53" name="Picture 7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54" name="Picture 7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55" name="Picture 7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56" name="Picture 7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57" name="Picture 7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58" name="Picture 79"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59" name="Picture 80"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0" name="Picture 8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1" name="Picture 8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2" name="Picture 8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3" name="Picture 8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4" name="Picture 8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5" name="Picture 8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6" name="Picture 8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7" name="Picture 8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8" name="Picture 89"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69" name="Picture 90"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70" name="Picture 9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71" name="Picture 9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72" name="Picture 9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73" name="Picture 9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74" name="Picture 9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75" name="Picture 9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76" name="Picture 9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77" name="Picture 9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78" name="Picture 99"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79" name="Picture 100"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80" name="Picture 10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81" name="Picture 10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82" name="Picture 10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83" name="Picture 10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466725</xdr:colOff>
      <xdr:row>12</xdr:row>
      <xdr:rowOff>9525</xdr:rowOff>
    </xdr:to>
    <xdr:pic>
      <xdr:nvPicPr>
        <xdr:cNvPr id="1474484" name="Picture 10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9535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85" name="Picture 10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86" name="Picture 10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87" name="Picture 10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88" name="Picture 109"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89" name="Picture 110"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90" name="Picture 11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91" name="Picture 11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92" name="Picture 11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93" name="Picture 11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94" name="Picture 11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1</xdr:col>
      <xdr:colOff>9525</xdr:colOff>
      <xdr:row>12</xdr:row>
      <xdr:rowOff>9525</xdr:rowOff>
    </xdr:to>
    <xdr:pic>
      <xdr:nvPicPr>
        <xdr:cNvPr id="1474495" name="Picture 11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95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496" name="Picture 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497" name="Picture 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498" name="Picture 10"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499" name="Picture 1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0" name="Picture 1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1" name="Picture 2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2" name="Picture 2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3" name="Picture 30"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4" name="Picture 3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5" name="Picture 3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6" name="Picture 4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7" name="Picture 4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8" name="Picture 5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09" name="Picture 5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0" name="Picture 59"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1" name="Picture 6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2" name="Picture 64"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3" name="Picture 6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4" name="Picture 66"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5" name="Picture 68"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6" name="Picture 72"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7" name="Picture 97"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8" name="Picture 99"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19" name="Picture 101"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12</xdr:row>
      <xdr:rowOff>0</xdr:rowOff>
    </xdr:from>
    <xdr:to>
      <xdr:col>2</xdr:col>
      <xdr:colOff>381000</xdr:colOff>
      <xdr:row>12</xdr:row>
      <xdr:rowOff>9525</xdr:rowOff>
    </xdr:to>
    <xdr:pic>
      <xdr:nvPicPr>
        <xdr:cNvPr id="1474520" name="Picture 103"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90625" y="5086350"/>
          <a:ext cx="80962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923925</xdr:colOff>
      <xdr:row>12</xdr:row>
      <xdr:rowOff>57150</xdr:rowOff>
    </xdr:from>
    <xdr:to>
      <xdr:col>2</xdr:col>
      <xdr:colOff>104775</xdr:colOff>
      <xdr:row>12</xdr:row>
      <xdr:rowOff>66675</xdr:rowOff>
    </xdr:to>
    <xdr:pic>
      <xdr:nvPicPr>
        <xdr:cNvPr id="1474521" name="Picture 105" descr="ecblank"/>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23925" y="5143500"/>
          <a:ext cx="800100"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vmlDrawing" Target="../drawings/vmlDrawing2.vml"/><Relationship Id="rId7" Type="http://schemas.openxmlformats.org/officeDocument/2006/relationships/ctrlProp" Target="../ctrlProps/ctrlProp8.xml"/><Relationship Id="rId12" Type="http://schemas.openxmlformats.org/officeDocument/2006/relationships/ctrlProp" Target="../ctrlProps/ctrlProp13.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7.xml"/><Relationship Id="rId11" Type="http://schemas.openxmlformats.org/officeDocument/2006/relationships/ctrlProp" Target="../ctrlProps/ctrlProp12.xml"/><Relationship Id="rId5" Type="http://schemas.openxmlformats.org/officeDocument/2006/relationships/ctrlProp" Target="../ctrlProps/ctrlProp6.xml"/><Relationship Id="rId10" Type="http://schemas.openxmlformats.org/officeDocument/2006/relationships/ctrlProp" Target="../ctrlProps/ctrlProp11.xml"/><Relationship Id="rId4" Type="http://schemas.openxmlformats.org/officeDocument/2006/relationships/ctrlProp" Target="../ctrlProps/ctrlProp5.xml"/><Relationship Id="rId9" Type="http://schemas.openxmlformats.org/officeDocument/2006/relationships/ctrlProp" Target="../ctrlProps/ctrlProp10.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L1043"/>
  <sheetViews>
    <sheetView topLeftCell="A10" zoomScale="85" workbookViewId="0">
      <selection activeCell="F6" sqref="F6:G7"/>
    </sheetView>
  </sheetViews>
  <sheetFormatPr defaultRowHeight="14.25" x14ac:dyDescent="0.2"/>
  <cols>
    <col min="1" max="1" width="1.85546875" style="6" customWidth="1"/>
    <col min="2" max="2" width="2.7109375" style="6" customWidth="1"/>
    <col min="3" max="3" width="10.7109375" style="6" customWidth="1"/>
    <col min="4" max="4" width="62.28515625" style="7" customWidth="1"/>
    <col min="5" max="5" width="17.7109375" style="6" bestFit="1" customWidth="1"/>
    <col min="6" max="6" width="31.42578125" style="13" bestFit="1" customWidth="1"/>
    <col min="7" max="7" width="15.42578125" style="6" customWidth="1"/>
    <col min="8" max="9" width="9.140625" style="6"/>
    <col min="10" max="10" width="1.85546875" style="6" customWidth="1"/>
    <col min="11" max="11" width="9.140625" style="6" hidden="1" customWidth="1"/>
    <col min="12" max="16384" width="9.140625" style="6"/>
  </cols>
  <sheetData>
    <row r="1" spans="1:11" ht="12.75" x14ac:dyDescent="0.2">
      <c r="F1" s="8"/>
    </row>
    <row r="2" spans="1:11" ht="32.25" x14ac:dyDescent="0.4">
      <c r="A2" s="126" t="s">
        <v>1697</v>
      </c>
      <c r="B2" s="126"/>
      <c r="C2" s="126"/>
      <c r="D2" s="126"/>
      <c r="E2" s="126"/>
      <c r="F2" s="126"/>
      <c r="G2" s="126"/>
      <c r="H2" s="126"/>
      <c r="I2" s="126"/>
      <c r="J2" s="126"/>
    </row>
    <row r="3" spans="1:11" ht="12.75" x14ac:dyDescent="0.2">
      <c r="F3" s="8"/>
    </row>
    <row r="4" spans="1:11" ht="32.25" x14ac:dyDescent="0.4">
      <c r="A4" s="126" t="s">
        <v>1698</v>
      </c>
      <c r="B4" s="126"/>
      <c r="C4" s="126"/>
      <c r="D4" s="126"/>
      <c r="E4" s="126"/>
      <c r="F4" s="126"/>
      <c r="G4" s="126"/>
      <c r="H4" s="126"/>
      <c r="I4" s="126"/>
      <c r="J4" s="126"/>
    </row>
    <row r="5" spans="1:11" ht="65.25" customHeight="1" x14ac:dyDescent="0.2">
      <c r="D5" s="6"/>
      <c r="F5" s="6"/>
    </row>
    <row r="6" spans="1:11" ht="15.75" x14ac:dyDescent="0.25">
      <c r="C6" s="130" t="s">
        <v>676</v>
      </c>
      <c r="D6" s="130"/>
      <c r="E6" s="128" t="s">
        <v>2596</v>
      </c>
      <c r="F6" s="129" t="str">
        <f>VLOOKUP(OrgCodeSelection,Orgs,2,FALSE)</f>
        <v>Maidstone And Tunbridge Wells NHS Trust</v>
      </c>
      <c r="G6" s="129"/>
    </row>
    <row r="7" spans="1:11" ht="15" x14ac:dyDescent="0.2">
      <c r="C7" s="9"/>
      <c r="E7" s="128"/>
      <c r="F7" s="129"/>
      <c r="G7" s="129"/>
    </row>
    <row r="8" spans="1:11" ht="15" x14ac:dyDescent="0.2">
      <c r="C8" s="9"/>
      <c r="E8" s="91"/>
      <c r="F8" s="129"/>
      <c r="G8" s="129"/>
    </row>
    <row r="9" spans="1:11" ht="15.75" x14ac:dyDescent="0.25">
      <c r="C9" s="130" t="s">
        <v>675</v>
      </c>
      <c r="D9" s="130"/>
      <c r="E9" s="129" t="s">
        <v>1702</v>
      </c>
      <c r="F9" s="129"/>
      <c r="G9" s="10"/>
    </row>
    <row r="10" spans="1:11" ht="15" x14ac:dyDescent="0.2">
      <c r="C10" s="9"/>
      <c r="F10" s="8"/>
    </row>
    <row r="11" spans="1:11" ht="15" x14ac:dyDescent="0.2">
      <c r="C11" s="9"/>
      <c r="F11" s="8"/>
    </row>
    <row r="12" spans="1:11" x14ac:dyDescent="0.2">
      <c r="C12" s="5"/>
      <c r="D12" s="11"/>
      <c r="E12" s="12"/>
    </row>
    <row r="13" spans="1:11" ht="15.75" x14ac:dyDescent="0.25">
      <c r="C13" s="5"/>
      <c r="D13" s="45" t="s">
        <v>674</v>
      </c>
      <c r="E13" s="45"/>
    </row>
    <row r="14" spans="1:11" ht="17.25" x14ac:dyDescent="0.25">
      <c r="C14" s="5"/>
      <c r="D14" s="44" t="str">
        <f>IF(OrgCodeSelection="","No Organisation Code Selected","")</f>
        <v/>
      </c>
      <c r="E14" s="44"/>
      <c r="F14" s="15"/>
      <c r="G14" s="9"/>
      <c r="H14" s="9"/>
      <c r="I14" s="9"/>
      <c r="J14" s="9"/>
      <c r="K14" s="9">
        <f>IF(D14="",0,1)</f>
        <v>0</v>
      </c>
    </row>
    <row r="15" spans="1:11" ht="17.25" x14ac:dyDescent="0.25">
      <c r="C15" s="5"/>
      <c r="D15" s="44" t="str">
        <f>IF(PeriodSelection="","No Period Selected","")</f>
        <v/>
      </c>
      <c r="E15" s="44"/>
      <c r="F15" s="15"/>
      <c r="G15" s="9"/>
      <c r="H15" s="9"/>
      <c r="I15" s="9"/>
      <c r="J15" s="9"/>
      <c r="K15" s="9">
        <f>IF(D15="",0,1)</f>
        <v>0</v>
      </c>
    </row>
    <row r="16" spans="1:11" s="9" customFormat="1" ht="15.75" x14ac:dyDescent="0.25">
      <c r="B16" s="125"/>
      <c r="C16" s="125"/>
      <c r="D16" s="49"/>
      <c r="E16" s="49"/>
      <c r="F16" s="49"/>
    </row>
    <row r="17" spans="2:12" s="9" customFormat="1" ht="15.75" x14ac:dyDescent="0.25">
      <c r="B17" s="125"/>
      <c r="C17" s="125"/>
      <c r="D17" s="45" t="s">
        <v>685</v>
      </c>
      <c r="E17" s="92"/>
      <c r="F17" s="92"/>
      <c r="G17" s="95"/>
    </row>
    <row r="18" spans="2:12" s="9" customFormat="1" ht="26.25" customHeight="1" x14ac:dyDescent="0.25">
      <c r="B18" s="16"/>
      <c r="C18" s="50"/>
      <c r="D18" s="127" t="str">
        <f>IF('Trust - Frontsheet'!C8="","",'Trust - Frontsheet'!C8)</f>
        <v/>
      </c>
      <c r="E18" s="127"/>
      <c r="F18" s="127"/>
      <c r="G18" s="127"/>
      <c r="H18" s="127"/>
      <c r="I18" s="127"/>
      <c r="K18" s="9">
        <f t="shared" ref="K18:K28" si="0">IF(D18="",0,1)</f>
        <v>0</v>
      </c>
    </row>
    <row r="19" spans="2:12" s="9" customFormat="1" ht="20.25" customHeight="1" x14ac:dyDescent="0.25">
      <c r="B19" s="16"/>
      <c r="C19" s="50"/>
      <c r="D19" s="127" t="str">
        <f>IF('Trust - Frontsheet'!C9="","",'Trust - Frontsheet'!C9)</f>
        <v/>
      </c>
      <c r="E19" s="127"/>
      <c r="F19" s="127"/>
      <c r="G19" s="127"/>
      <c r="H19" s="127"/>
      <c r="I19" s="127"/>
      <c r="J19" s="6"/>
      <c r="K19" s="9">
        <f t="shared" si="0"/>
        <v>0</v>
      </c>
    </row>
    <row r="20" spans="2:12" s="9" customFormat="1" ht="25.5" customHeight="1" x14ac:dyDescent="0.25">
      <c r="B20" s="16"/>
      <c r="C20" s="50"/>
      <c r="D20" s="84" t="str">
        <f>IF('Trust - Frontsheet'!B413=2,"No Sites Selected","")</f>
        <v/>
      </c>
      <c r="E20" s="93"/>
      <c r="F20" s="94"/>
      <c r="G20" s="10"/>
      <c r="H20" s="10"/>
      <c r="I20" s="6"/>
      <c r="J20" s="6"/>
      <c r="K20" s="9">
        <f t="shared" si="0"/>
        <v>0</v>
      </c>
      <c r="L20" s="6"/>
    </row>
    <row r="21" spans="2:12" ht="15.75" x14ac:dyDescent="0.2">
      <c r="C21" s="51"/>
      <c r="D21" s="127" t="str">
        <f>IF('Trust - Frontsheet'!D413&gt;0,"No specialty added for at least one row","")</f>
        <v>No specialty added for at least one row</v>
      </c>
      <c r="E21" s="127"/>
      <c r="F21" s="127"/>
      <c r="G21" s="127"/>
      <c r="H21" s="127"/>
      <c r="I21" s="127"/>
      <c r="K21" s="9">
        <f t="shared" si="0"/>
        <v>1</v>
      </c>
    </row>
    <row r="22" spans="2:12" ht="15.75" x14ac:dyDescent="0.2">
      <c r="C22" s="51"/>
      <c r="D22" s="127" t="str">
        <f>IF('Trust - Frontsheet'!E413&gt;0,"Planned hours total zero for at least one row","")</f>
        <v/>
      </c>
      <c r="E22" s="127"/>
      <c r="F22" s="127"/>
      <c r="G22" s="127"/>
      <c r="H22" s="127"/>
      <c r="I22" s="127"/>
      <c r="K22" s="9">
        <f t="shared" si="0"/>
        <v>0</v>
      </c>
    </row>
    <row r="23" spans="2:12" ht="15.75" x14ac:dyDescent="0.2">
      <c r="C23" s="51"/>
      <c r="D23" s="127" t="str">
        <f>IF('Trust - Frontsheet'!F413&gt;0,"Actual hours total zero for at least one row","")</f>
        <v/>
      </c>
      <c r="E23" s="127"/>
      <c r="F23" s="127"/>
      <c r="G23" s="127"/>
      <c r="H23" s="127"/>
      <c r="I23" s="127"/>
      <c r="K23" s="9">
        <f t="shared" si="0"/>
        <v>0</v>
      </c>
    </row>
    <row r="24" spans="2:12" ht="15.75" x14ac:dyDescent="0.2">
      <c r="C24" s="51"/>
      <c r="D24" s="84" t="str">
        <f>IF('Trust - Frontsheet'!C7="","","Missing Site Code")</f>
        <v/>
      </c>
      <c r="E24" s="84"/>
      <c r="F24" s="84"/>
      <c r="G24" s="84"/>
      <c r="H24" s="84"/>
      <c r="I24" s="84"/>
      <c r="K24" s="9">
        <f t="shared" si="0"/>
        <v>0</v>
      </c>
    </row>
    <row r="25" spans="2:12" ht="15.75" x14ac:dyDescent="0.2">
      <c r="C25" s="51"/>
      <c r="D25" s="127" t="str">
        <f>IF('Trust - Frontsheet'!A8=1,"No Data Entered In First Row","")</f>
        <v/>
      </c>
      <c r="E25" s="127"/>
      <c r="F25" s="127"/>
      <c r="G25" s="127"/>
      <c r="H25" s="127"/>
      <c r="I25" s="127"/>
      <c r="K25" s="9">
        <f t="shared" si="0"/>
        <v>0</v>
      </c>
    </row>
    <row r="26" spans="2:12" ht="15.75" x14ac:dyDescent="0.2">
      <c r="C26" s="51"/>
      <c r="D26" s="84" t="str">
        <f>IF('Trust - Frontsheet'!F8="","","Selection(s) for Spec1 not made from drop down box")</f>
        <v/>
      </c>
      <c r="E26" s="84"/>
      <c r="F26" s="84"/>
      <c r="G26" s="84"/>
      <c r="H26" s="84"/>
      <c r="I26" s="84"/>
      <c r="K26" s="9">
        <f t="shared" si="0"/>
        <v>0</v>
      </c>
    </row>
    <row r="27" spans="2:12" ht="15.75" x14ac:dyDescent="0.2">
      <c r="C27" s="51"/>
      <c r="D27" s="127" t="str">
        <f>IF('Trust - Frontsheet'!L413=1,"Site Codes Missing","")</f>
        <v/>
      </c>
      <c r="E27" s="127"/>
      <c r="F27" s="127"/>
      <c r="G27" s="127"/>
      <c r="H27" s="127"/>
      <c r="I27" s="127"/>
      <c r="K27" s="9">
        <f t="shared" si="0"/>
        <v>0</v>
      </c>
    </row>
    <row r="28" spans="2:12" ht="15.75" x14ac:dyDescent="0.2">
      <c r="C28" s="51"/>
      <c r="D28" s="84" t="str">
        <f>IF('Trust - Frontsheet'!G8="","","Selection(s) for Spec2 not made from drop down box")</f>
        <v/>
      </c>
      <c r="E28" s="84"/>
      <c r="F28" s="84"/>
      <c r="G28" s="84"/>
      <c r="H28" s="84"/>
      <c r="I28" s="84"/>
      <c r="K28" s="9">
        <f t="shared" si="0"/>
        <v>0</v>
      </c>
    </row>
    <row r="29" spans="2:12" ht="15" x14ac:dyDescent="0.2">
      <c r="C29" s="51"/>
      <c r="D29" s="131" t="str">
        <f>IF(K29=0,"","YOU WILL NOT BE ABLE TO UPLOAD AS YOU HAVE VALIDATION ERRORS ABOVE")</f>
        <v>YOU WILL NOT BE ABLE TO UPLOAD AS YOU HAVE VALIDATION ERRORS ABOVE</v>
      </c>
      <c r="E29" s="131"/>
      <c r="F29" s="131"/>
      <c r="G29" s="10"/>
      <c r="H29" s="10"/>
      <c r="K29" s="6">
        <f>SUM(K14:K28)</f>
        <v>1</v>
      </c>
    </row>
    <row r="30" spans="2:12" ht="12.75" x14ac:dyDescent="0.2">
      <c r="C30" s="51"/>
      <c r="D30" s="6"/>
      <c r="F30" s="6"/>
    </row>
    <row r="31" spans="2:12" ht="15.75" x14ac:dyDescent="0.2">
      <c r="C31" s="51"/>
      <c r="D31" s="127"/>
      <c r="E31" s="127"/>
      <c r="F31" s="127"/>
      <c r="G31" s="127"/>
      <c r="H31" s="127"/>
      <c r="I31" s="127"/>
    </row>
    <row r="32" spans="2:12" ht="18" x14ac:dyDescent="0.25">
      <c r="C32" s="51"/>
      <c r="D32" s="83" t="s">
        <v>7467</v>
      </c>
      <c r="E32" s="83"/>
      <c r="F32" s="83"/>
      <c r="G32" s="83"/>
      <c r="H32" s="83"/>
      <c r="I32" s="83"/>
      <c r="K32" s="9"/>
    </row>
    <row r="33" spans="3:11" x14ac:dyDescent="0.2">
      <c r="C33" s="51"/>
    </row>
    <row r="34" spans="3:11" ht="21" customHeight="1" x14ac:dyDescent="0.2">
      <c r="C34" s="51"/>
      <c r="D34" s="7" t="str">
        <f>IF('Trust - Frontsheet'!G413&gt;0,"Total hours less than 1448 (approx 2 full time staff) for at least one row","")</f>
        <v/>
      </c>
      <c r="E34" s="7"/>
      <c r="F34" s="7"/>
      <c r="G34" s="7"/>
      <c r="H34" s="7"/>
      <c r="I34" s="7"/>
      <c r="K34" s="9">
        <f t="shared" ref="K34:K39" si="1">IF(D34="",0,1)</f>
        <v>0</v>
      </c>
    </row>
    <row r="35" spans="3:11" ht="15.75" customHeight="1" x14ac:dyDescent="0.2">
      <c r="C35" s="51"/>
      <c r="D35" s="127" t="str">
        <f>IF('Trust - Frontsheet'!P413&gt;0,"Day nurse fill rate &gt;100%","")</f>
        <v>Day nurse fill rate &gt;100%</v>
      </c>
      <c r="E35" s="127"/>
      <c r="F35" s="127"/>
      <c r="G35" s="127"/>
      <c r="H35" s="127"/>
      <c r="I35" s="127"/>
      <c r="K35" s="9">
        <f t="shared" si="1"/>
        <v>1</v>
      </c>
    </row>
    <row r="36" spans="3:11" ht="15.75" customHeight="1" x14ac:dyDescent="0.2">
      <c r="C36" s="51"/>
      <c r="D36" s="127" t="str">
        <f>IF('Trust - Frontsheet'!Q413&gt;0,"Day care staff fill rate &gt;100%","")</f>
        <v>Day care staff fill rate &gt;100%</v>
      </c>
      <c r="E36" s="127"/>
      <c r="F36" s="127"/>
      <c r="G36" s="127"/>
      <c r="H36" s="127"/>
      <c r="I36" s="127"/>
      <c r="K36" s="9">
        <f t="shared" si="1"/>
        <v>1</v>
      </c>
    </row>
    <row r="37" spans="3:11" ht="15.75" x14ac:dyDescent="0.2">
      <c r="C37" s="51"/>
      <c r="D37" s="127" t="str">
        <f>IF('Trust - Frontsheet'!R413&gt;0,"Night nurse fill rate &gt;100%","")</f>
        <v>Night nurse fill rate &gt;100%</v>
      </c>
      <c r="E37" s="127"/>
      <c r="F37" s="127"/>
      <c r="G37" s="127"/>
      <c r="H37" s="127"/>
      <c r="I37" s="127"/>
      <c r="K37" s="9">
        <f t="shared" si="1"/>
        <v>1</v>
      </c>
    </row>
    <row r="38" spans="3:11" ht="15.75" x14ac:dyDescent="0.2">
      <c r="C38" s="5"/>
      <c r="D38" s="127" t="str">
        <f>IF('Trust - Frontsheet'!S413&gt;0,"Night care staff fill rate &gt;100%","")</f>
        <v>Night care staff fill rate &gt;100%</v>
      </c>
      <c r="E38" s="127"/>
      <c r="F38" s="127"/>
      <c r="G38" s="127"/>
      <c r="H38" s="127"/>
      <c r="I38" s="127"/>
      <c r="K38" s="9">
        <f t="shared" si="1"/>
        <v>1</v>
      </c>
    </row>
    <row r="39" spans="3:11" ht="15.75" x14ac:dyDescent="0.2">
      <c r="C39" s="5"/>
      <c r="D39" s="127" t="str">
        <f>IF('Trust - Frontsheet'!H413&gt;0,"Total hours more than 30000 (approx 40 full time staff) for at least one row","")</f>
        <v/>
      </c>
      <c r="E39" s="127"/>
      <c r="F39" s="127"/>
      <c r="G39" s="127"/>
      <c r="H39" s="127"/>
      <c r="I39" s="127"/>
      <c r="K39" s="9">
        <f t="shared" si="1"/>
        <v>0</v>
      </c>
    </row>
    <row r="40" spans="3:11" x14ac:dyDescent="0.2">
      <c r="C40" s="5"/>
      <c r="D40" s="11"/>
      <c r="E40" s="12"/>
    </row>
    <row r="41" spans="3:11" x14ac:dyDescent="0.2">
      <c r="C41" s="5"/>
      <c r="D41" s="11"/>
      <c r="E41" s="12"/>
    </row>
    <row r="42" spans="3:11" x14ac:dyDescent="0.2">
      <c r="C42" s="5"/>
      <c r="D42" s="11"/>
      <c r="E42" s="12"/>
    </row>
    <row r="43" spans="3:11" x14ac:dyDescent="0.2">
      <c r="C43" s="5"/>
      <c r="D43" s="11"/>
      <c r="E43" s="12"/>
    </row>
    <row r="44" spans="3:11" x14ac:dyDescent="0.2">
      <c r="C44" s="5"/>
      <c r="D44" s="11"/>
      <c r="E44" s="12"/>
    </row>
    <row r="45" spans="3:11" x14ac:dyDescent="0.2">
      <c r="C45" s="5"/>
      <c r="D45" s="11"/>
      <c r="E45" s="12"/>
    </row>
    <row r="46" spans="3:11" x14ac:dyDescent="0.2">
      <c r="C46" s="5"/>
      <c r="D46" s="11"/>
      <c r="E46" s="12"/>
    </row>
    <row r="47" spans="3:11" x14ac:dyDescent="0.2">
      <c r="C47" s="5"/>
      <c r="D47" s="11"/>
      <c r="E47" s="12"/>
    </row>
    <row r="48" spans="3:11" x14ac:dyDescent="0.2">
      <c r="C48" s="5"/>
      <c r="D48" s="11"/>
      <c r="E48" s="12"/>
    </row>
    <row r="49" spans="3:5" x14ac:dyDescent="0.2">
      <c r="C49" s="5"/>
      <c r="D49" s="11"/>
      <c r="E49" s="12"/>
    </row>
    <row r="50" spans="3:5" x14ac:dyDescent="0.2">
      <c r="C50" s="5"/>
      <c r="D50" s="11"/>
      <c r="E50" s="12"/>
    </row>
    <row r="51" spans="3:5" x14ac:dyDescent="0.2">
      <c r="C51" s="5"/>
      <c r="D51" s="11"/>
      <c r="E51" s="12"/>
    </row>
    <row r="52" spans="3:5" x14ac:dyDescent="0.2">
      <c r="C52" s="5"/>
      <c r="D52" s="11"/>
      <c r="E52" s="12"/>
    </row>
    <row r="53" spans="3:5" x14ac:dyDescent="0.2">
      <c r="C53" s="5"/>
      <c r="D53" s="11"/>
      <c r="E53" s="12"/>
    </row>
    <row r="54" spans="3:5" x14ac:dyDescent="0.2">
      <c r="C54" s="5"/>
      <c r="D54" s="11"/>
      <c r="E54" s="12"/>
    </row>
    <row r="55" spans="3:5" x14ac:dyDescent="0.2">
      <c r="C55" s="5"/>
      <c r="D55" s="11"/>
      <c r="E55" s="12"/>
    </row>
    <row r="56" spans="3:5" x14ac:dyDescent="0.2">
      <c r="C56" s="5"/>
      <c r="D56" s="11"/>
      <c r="E56" s="12"/>
    </row>
    <row r="57" spans="3:5" x14ac:dyDescent="0.2">
      <c r="C57" s="5"/>
      <c r="D57" s="11"/>
      <c r="E57" s="12"/>
    </row>
    <row r="58" spans="3:5" x14ac:dyDescent="0.2">
      <c r="C58" s="5"/>
      <c r="D58" s="11"/>
      <c r="E58" s="12"/>
    </row>
    <row r="59" spans="3:5" x14ac:dyDescent="0.2">
      <c r="C59" s="5"/>
      <c r="D59" s="11"/>
      <c r="E59" s="12"/>
    </row>
    <row r="60" spans="3:5" x14ac:dyDescent="0.2">
      <c r="C60" s="5"/>
      <c r="D60" s="11"/>
      <c r="E60" s="12"/>
    </row>
    <row r="61" spans="3:5" x14ac:dyDescent="0.2">
      <c r="C61" s="5"/>
      <c r="D61" s="11"/>
      <c r="E61" s="12"/>
    </row>
    <row r="62" spans="3:5" x14ac:dyDescent="0.2">
      <c r="C62" s="5"/>
      <c r="D62" s="11"/>
      <c r="E62" s="12"/>
    </row>
    <row r="63" spans="3:5" x14ac:dyDescent="0.2">
      <c r="C63" s="5"/>
      <c r="D63" s="11"/>
      <c r="E63" s="12"/>
    </row>
    <row r="64" spans="3:5" x14ac:dyDescent="0.2">
      <c r="C64" s="5"/>
      <c r="D64" s="11"/>
      <c r="E64" s="12"/>
    </row>
    <row r="65" spans="3:5" x14ac:dyDescent="0.2">
      <c r="C65" s="5"/>
      <c r="D65" s="11"/>
      <c r="E65" s="12"/>
    </row>
    <row r="66" spans="3:5" x14ac:dyDescent="0.2">
      <c r="C66" s="5"/>
      <c r="D66" s="11"/>
      <c r="E66" s="12"/>
    </row>
    <row r="67" spans="3:5" x14ac:dyDescent="0.2">
      <c r="C67" s="5"/>
      <c r="D67" s="11"/>
      <c r="E67" s="12"/>
    </row>
    <row r="68" spans="3:5" x14ac:dyDescent="0.2">
      <c r="C68" s="5"/>
      <c r="D68" s="11"/>
      <c r="E68" s="12"/>
    </row>
    <row r="69" spans="3:5" x14ac:dyDescent="0.2">
      <c r="C69" s="5"/>
      <c r="D69" s="11"/>
      <c r="E69" s="12"/>
    </row>
    <row r="70" spans="3:5" x14ac:dyDescent="0.2">
      <c r="C70" s="5"/>
      <c r="D70" s="11"/>
      <c r="E70" s="12"/>
    </row>
    <row r="71" spans="3:5" x14ac:dyDescent="0.2">
      <c r="C71" s="5"/>
      <c r="D71" s="11"/>
      <c r="E71" s="12"/>
    </row>
    <row r="72" spans="3:5" x14ac:dyDescent="0.2">
      <c r="C72" s="5"/>
      <c r="D72" s="11"/>
      <c r="E72" s="12"/>
    </row>
    <row r="73" spans="3:5" x14ac:dyDescent="0.2">
      <c r="C73" s="5"/>
      <c r="D73" s="11"/>
      <c r="E73" s="12"/>
    </row>
    <row r="74" spans="3:5" x14ac:dyDescent="0.2">
      <c r="C74" s="5"/>
      <c r="D74" s="11"/>
      <c r="E74" s="12"/>
    </row>
    <row r="75" spans="3:5" x14ac:dyDescent="0.2">
      <c r="C75" s="5"/>
      <c r="D75" s="11"/>
      <c r="E75" s="12"/>
    </row>
    <row r="76" spans="3:5" x14ac:dyDescent="0.2">
      <c r="C76" s="5"/>
      <c r="D76" s="11"/>
      <c r="E76" s="12"/>
    </row>
    <row r="77" spans="3:5" x14ac:dyDescent="0.2">
      <c r="C77" s="5"/>
      <c r="D77" s="11"/>
      <c r="E77" s="12"/>
    </row>
    <row r="78" spans="3:5" x14ac:dyDescent="0.2">
      <c r="C78" s="5"/>
      <c r="D78" s="11"/>
      <c r="E78" s="12"/>
    </row>
    <row r="79" spans="3:5" x14ac:dyDescent="0.2">
      <c r="C79" s="5"/>
      <c r="D79" s="11"/>
      <c r="E79" s="12"/>
    </row>
    <row r="80" spans="3:5" x14ac:dyDescent="0.2">
      <c r="C80" s="5"/>
      <c r="D80" s="11"/>
      <c r="E80" s="12"/>
    </row>
    <row r="81" spans="3:5" x14ac:dyDescent="0.2">
      <c r="C81" s="5"/>
      <c r="D81" s="11"/>
      <c r="E81" s="12"/>
    </row>
    <row r="82" spans="3:5" x14ac:dyDescent="0.2">
      <c r="C82" s="5"/>
      <c r="D82" s="11"/>
      <c r="E82" s="12"/>
    </row>
    <row r="83" spans="3:5" x14ac:dyDescent="0.2">
      <c r="C83" s="5"/>
      <c r="D83" s="11"/>
      <c r="E83" s="12"/>
    </row>
    <row r="84" spans="3:5" x14ac:dyDescent="0.2">
      <c r="C84" s="5"/>
      <c r="D84" s="11"/>
      <c r="E84" s="12"/>
    </row>
    <row r="85" spans="3:5" x14ac:dyDescent="0.2">
      <c r="C85" s="5"/>
      <c r="D85" s="11"/>
      <c r="E85" s="12"/>
    </row>
    <row r="86" spans="3:5" x14ac:dyDescent="0.2">
      <c r="C86" s="5"/>
      <c r="D86" s="11"/>
      <c r="E86" s="12"/>
    </row>
    <row r="87" spans="3:5" x14ac:dyDescent="0.2">
      <c r="C87" s="5"/>
      <c r="D87" s="11"/>
      <c r="E87" s="12"/>
    </row>
    <row r="88" spans="3:5" x14ac:dyDescent="0.2">
      <c r="C88" s="5"/>
      <c r="D88" s="11"/>
      <c r="E88" s="12"/>
    </row>
    <row r="89" spans="3:5" x14ac:dyDescent="0.2">
      <c r="C89" s="5"/>
      <c r="D89" s="11"/>
      <c r="E89" s="12"/>
    </row>
    <row r="90" spans="3:5" x14ac:dyDescent="0.2">
      <c r="C90" s="5"/>
      <c r="D90" s="14"/>
      <c r="E90" s="12"/>
    </row>
    <row r="91" spans="3:5" x14ac:dyDescent="0.2">
      <c r="C91" s="5"/>
      <c r="D91" s="11"/>
      <c r="E91" s="12"/>
    </row>
    <row r="92" spans="3:5" x14ac:dyDescent="0.2">
      <c r="C92" s="5"/>
      <c r="D92" s="11"/>
      <c r="E92" s="12"/>
    </row>
    <row r="93" spans="3:5" x14ac:dyDescent="0.2">
      <c r="C93" s="5"/>
      <c r="D93" s="11"/>
      <c r="E93" s="12"/>
    </row>
    <row r="94" spans="3:5" x14ac:dyDescent="0.2">
      <c r="C94" s="5"/>
      <c r="D94" s="11"/>
      <c r="E94" s="12"/>
    </row>
    <row r="95" spans="3:5" x14ac:dyDescent="0.2">
      <c r="C95" s="5"/>
      <c r="D95" s="11"/>
      <c r="E95" s="12"/>
    </row>
    <row r="96" spans="3:5" x14ac:dyDescent="0.2">
      <c r="C96" s="5"/>
      <c r="D96" s="11"/>
      <c r="E96" s="12"/>
    </row>
    <row r="97" spans="3:5" x14ac:dyDescent="0.2">
      <c r="C97" s="5"/>
      <c r="D97" s="11"/>
      <c r="E97" s="12"/>
    </row>
    <row r="98" spans="3:5" x14ac:dyDescent="0.2">
      <c r="C98" s="5"/>
      <c r="D98" s="11"/>
      <c r="E98" s="12"/>
    </row>
    <row r="99" spans="3:5" x14ac:dyDescent="0.2">
      <c r="C99" s="5"/>
      <c r="D99" s="11"/>
      <c r="E99" s="12"/>
    </row>
    <row r="100" spans="3:5" x14ac:dyDescent="0.2">
      <c r="C100" s="5"/>
      <c r="D100" s="11"/>
      <c r="E100" s="12"/>
    </row>
    <row r="101" spans="3:5" x14ac:dyDescent="0.2">
      <c r="C101" s="5"/>
      <c r="D101" s="11"/>
      <c r="E101" s="12"/>
    </row>
    <row r="102" spans="3:5" x14ac:dyDescent="0.2">
      <c r="C102" s="5"/>
      <c r="D102" s="11"/>
      <c r="E102" s="12"/>
    </row>
    <row r="103" spans="3:5" x14ac:dyDescent="0.2">
      <c r="C103" s="5"/>
      <c r="D103" s="11"/>
      <c r="E103" s="12"/>
    </row>
    <row r="104" spans="3:5" x14ac:dyDescent="0.2">
      <c r="C104" s="5"/>
      <c r="D104" s="11"/>
      <c r="E104" s="12"/>
    </row>
    <row r="105" spans="3:5" x14ac:dyDescent="0.2">
      <c r="C105" s="5"/>
      <c r="D105" s="11"/>
      <c r="E105" s="12"/>
    </row>
    <row r="106" spans="3:5" x14ac:dyDescent="0.2">
      <c r="C106" s="5"/>
      <c r="D106" s="11"/>
      <c r="E106" s="12"/>
    </row>
    <row r="107" spans="3:5" x14ac:dyDescent="0.2">
      <c r="C107" s="5"/>
      <c r="D107" s="11"/>
      <c r="E107" s="12"/>
    </row>
    <row r="108" spans="3:5" x14ac:dyDescent="0.2">
      <c r="C108" s="5"/>
      <c r="D108" s="11"/>
      <c r="E108" s="12"/>
    </row>
    <row r="109" spans="3:5" x14ac:dyDescent="0.2">
      <c r="C109" s="5"/>
      <c r="D109" s="11"/>
      <c r="E109" s="12"/>
    </row>
    <row r="110" spans="3:5" x14ac:dyDescent="0.2">
      <c r="C110" s="5"/>
      <c r="D110" s="11"/>
      <c r="E110" s="12"/>
    </row>
    <row r="111" spans="3:5" x14ac:dyDescent="0.2">
      <c r="C111" s="5"/>
      <c r="D111" s="11"/>
      <c r="E111" s="12"/>
    </row>
    <row r="112" spans="3:5" x14ac:dyDescent="0.2">
      <c r="C112" s="5"/>
      <c r="D112" s="11"/>
      <c r="E112" s="12"/>
    </row>
    <row r="113" spans="3:5" x14ac:dyDescent="0.2">
      <c r="C113" s="5"/>
      <c r="D113" s="11"/>
      <c r="E113" s="12"/>
    </row>
    <row r="114" spans="3:5" x14ac:dyDescent="0.2">
      <c r="C114" s="5"/>
      <c r="D114" s="11"/>
      <c r="E114" s="12"/>
    </row>
    <row r="115" spans="3:5" x14ac:dyDescent="0.2">
      <c r="C115" s="5"/>
      <c r="D115" s="11"/>
      <c r="E115" s="12"/>
    </row>
    <row r="116" spans="3:5" x14ac:dyDescent="0.2">
      <c r="C116" s="5"/>
      <c r="D116" s="11"/>
      <c r="E116" s="12"/>
    </row>
    <row r="117" spans="3:5" x14ac:dyDescent="0.2">
      <c r="C117" s="5"/>
      <c r="D117" s="11"/>
      <c r="E117" s="12"/>
    </row>
    <row r="118" spans="3:5" x14ac:dyDescent="0.2">
      <c r="C118" s="5"/>
      <c r="D118" s="11"/>
      <c r="E118" s="12"/>
    </row>
    <row r="119" spans="3:5" x14ac:dyDescent="0.2">
      <c r="C119" s="5"/>
      <c r="D119" s="14"/>
      <c r="E119" s="12"/>
    </row>
    <row r="120" spans="3:5" x14ac:dyDescent="0.2">
      <c r="C120" s="5"/>
      <c r="D120" s="11"/>
      <c r="E120" s="12"/>
    </row>
    <row r="121" spans="3:5" x14ac:dyDescent="0.2">
      <c r="C121" s="5"/>
      <c r="D121" s="11"/>
      <c r="E121" s="12"/>
    </row>
    <row r="122" spans="3:5" x14ac:dyDescent="0.2">
      <c r="C122" s="5"/>
      <c r="D122" s="11"/>
      <c r="E122" s="12"/>
    </row>
    <row r="123" spans="3:5" x14ac:dyDescent="0.2">
      <c r="C123" s="5"/>
      <c r="D123" s="11"/>
      <c r="E123" s="12"/>
    </row>
    <row r="124" spans="3:5" x14ac:dyDescent="0.2">
      <c r="C124" s="5"/>
      <c r="D124" s="11"/>
      <c r="E124" s="12"/>
    </row>
    <row r="125" spans="3:5" x14ac:dyDescent="0.2">
      <c r="C125" s="5"/>
      <c r="D125" s="11"/>
      <c r="E125" s="12"/>
    </row>
    <row r="126" spans="3:5" x14ac:dyDescent="0.2">
      <c r="C126" s="5"/>
      <c r="D126" s="11"/>
      <c r="E126" s="12"/>
    </row>
    <row r="127" spans="3:5" x14ac:dyDescent="0.2">
      <c r="C127" s="5"/>
      <c r="D127" s="11"/>
      <c r="E127" s="12"/>
    </row>
    <row r="128" spans="3:5" x14ac:dyDescent="0.2">
      <c r="C128" s="5"/>
      <c r="D128" s="11"/>
      <c r="E128" s="12"/>
    </row>
    <row r="129" spans="3:5" x14ac:dyDescent="0.2">
      <c r="C129" s="5"/>
      <c r="D129" s="11"/>
      <c r="E129" s="12"/>
    </row>
    <row r="130" spans="3:5" x14ac:dyDescent="0.2">
      <c r="C130" s="5"/>
      <c r="D130" s="11"/>
      <c r="E130" s="12"/>
    </row>
    <row r="131" spans="3:5" x14ac:dyDescent="0.2">
      <c r="C131" s="5"/>
      <c r="D131" s="11"/>
      <c r="E131" s="12"/>
    </row>
    <row r="132" spans="3:5" x14ac:dyDescent="0.2">
      <c r="C132" s="5"/>
      <c r="D132" s="11"/>
      <c r="E132" s="12"/>
    </row>
    <row r="133" spans="3:5" x14ac:dyDescent="0.2">
      <c r="C133" s="5"/>
      <c r="D133" s="11"/>
      <c r="E133" s="12"/>
    </row>
    <row r="134" spans="3:5" x14ac:dyDescent="0.2">
      <c r="C134" s="5"/>
      <c r="D134" s="11"/>
      <c r="E134" s="12"/>
    </row>
    <row r="135" spans="3:5" x14ac:dyDescent="0.2">
      <c r="C135" s="5"/>
      <c r="D135" s="11"/>
      <c r="E135" s="12"/>
    </row>
    <row r="136" spans="3:5" x14ac:dyDescent="0.2">
      <c r="C136" s="5"/>
      <c r="D136" s="11"/>
      <c r="E136" s="12"/>
    </row>
    <row r="137" spans="3:5" x14ac:dyDescent="0.2">
      <c r="C137" s="5"/>
      <c r="D137" s="11"/>
      <c r="E137" s="12"/>
    </row>
    <row r="138" spans="3:5" x14ac:dyDescent="0.2">
      <c r="C138" s="5"/>
      <c r="D138" s="11"/>
      <c r="E138" s="12"/>
    </row>
    <row r="139" spans="3:5" x14ac:dyDescent="0.2">
      <c r="C139" s="5"/>
      <c r="D139" s="11"/>
      <c r="E139" s="12"/>
    </row>
    <row r="140" spans="3:5" x14ac:dyDescent="0.2">
      <c r="C140" s="5"/>
      <c r="D140" s="11"/>
      <c r="E140" s="12"/>
    </row>
    <row r="141" spans="3:5" x14ac:dyDescent="0.2">
      <c r="C141" s="5"/>
      <c r="D141" s="11"/>
      <c r="E141" s="12"/>
    </row>
    <row r="142" spans="3:5" x14ac:dyDescent="0.2">
      <c r="C142" s="5"/>
      <c r="D142" s="11"/>
      <c r="E142" s="12"/>
    </row>
    <row r="143" spans="3:5" x14ac:dyDescent="0.2">
      <c r="C143" s="5"/>
      <c r="D143" s="11"/>
      <c r="E143" s="12"/>
    </row>
    <row r="144" spans="3:5" x14ac:dyDescent="0.2">
      <c r="C144" s="5"/>
      <c r="D144" s="11"/>
      <c r="E144" s="12"/>
    </row>
    <row r="145" spans="3:5" x14ac:dyDescent="0.2">
      <c r="C145" s="5"/>
      <c r="D145" s="11"/>
      <c r="E145" s="12"/>
    </row>
    <row r="146" spans="3:5" x14ac:dyDescent="0.2">
      <c r="C146" s="5"/>
      <c r="D146" s="11"/>
      <c r="E146" s="12"/>
    </row>
    <row r="147" spans="3:5" x14ac:dyDescent="0.2">
      <c r="C147" s="5"/>
      <c r="D147" s="11"/>
      <c r="E147" s="12"/>
    </row>
    <row r="148" spans="3:5" x14ac:dyDescent="0.2">
      <c r="C148" s="5"/>
      <c r="D148" s="11"/>
      <c r="E148" s="12"/>
    </row>
    <row r="149" spans="3:5" x14ac:dyDescent="0.2">
      <c r="C149" s="5"/>
      <c r="D149" s="11"/>
      <c r="E149" s="12"/>
    </row>
    <row r="150" spans="3:5" x14ac:dyDescent="0.2">
      <c r="C150" s="5"/>
      <c r="D150" s="11"/>
      <c r="E150" s="12"/>
    </row>
    <row r="151" spans="3:5" x14ac:dyDescent="0.2">
      <c r="C151" s="5"/>
      <c r="D151" s="11"/>
      <c r="E151" s="12"/>
    </row>
    <row r="152" spans="3:5" x14ac:dyDescent="0.2">
      <c r="C152" s="5"/>
      <c r="D152" s="11"/>
      <c r="E152" s="12"/>
    </row>
    <row r="153" spans="3:5" x14ac:dyDescent="0.2">
      <c r="C153" s="5"/>
      <c r="D153" s="11"/>
      <c r="E153" s="12"/>
    </row>
    <row r="154" spans="3:5" x14ac:dyDescent="0.2">
      <c r="C154" s="5"/>
      <c r="D154" s="14"/>
      <c r="E154" s="12"/>
    </row>
    <row r="155" spans="3:5" x14ac:dyDescent="0.2">
      <c r="C155" s="5"/>
      <c r="D155" s="11"/>
      <c r="E155" s="12"/>
    </row>
    <row r="156" spans="3:5" x14ac:dyDescent="0.2">
      <c r="C156" s="5"/>
      <c r="D156" s="14"/>
      <c r="E156" s="12"/>
    </row>
    <row r="157" spans="3:5" x14ac:dyDescent="0.2">
      <c r="C157" s="5"/>
      <c r="D157" s="11"/>
      <c r="E157" s="12"/>
    </row>
    <row r="158" spans="3:5" x14ac:dyDescent="0.2">
      <c r="C158" s="5"/>
      <c r="D158" s="11"/>
      <c r="E158" s="12"/>
    </row>
    <row r="159" spans="3:5" x14ac:dyDescent="0.2">
      <c r="C159" s="5"/>
      <c r="D159" s="11"/>
      <c r="E159" s="12"/>
    </row>
    <row r="160" spans="3:5" x14ac:dyDescent="0.2">
      <c r="C160" s="5"/>
      <c r="D160" s="14"/>
      <c r="E160" s="12"/>
    </row>
    <row r="161" spans="3:5" x14ac:dyDescent="0.2">
      <c r="C161" s="5"/>
      <c r="D161" s="11"/>
      <c r="E161" s="12"/>
    </row>
    <row r="162" spans="3:5" x14ac:dyDescent="0.2">
      <c r="C162" s="5"/>
      <c r="D162" s="11"/>
      <c r="E162" s="12"/>
    </row>
    <row r="163" spans="3:5" x14ac:dyDescent="0.2">
      <c r="C163" s="5"/>
      <c r="D163" s="11"/>
      <c r="E163" s="12"/>
    </row>
    <row r="164" spans="3:5" x14ac:dyDescent="0.2">
      <c r="C164" s="5"/>
      <c r="D164" s="11"/>
      <c r="E164" s="12"/>
    </row>
    <row r="165" spans="3:5" x14ac:dyDescent="0.2">
      <c r="C165" s="5"/>
      <c r="D165" s="11"/>
      <c r="E165" s="12"/>
    </row>
    <row r="166" spans="3:5" x14ac:dyDescent="0.2">
      <c r="C166" s="5"/>
      <c r="D166" s="11"/>
      <c r="E166" s="12"/>
    </row>
    <row r="167" spans="3:5" x14ac:dyDescent="0.2">
      <c r="C167" s="5"/>
      <c r="D167" s="11"/>
      <c r="E167" s="12"/>
    </row>
    <row r="168" spans="3:5" x14ac:dyDescent="0.2">
      <c r="C168" s="5"/>
      <c r="D168" s="11"/>
      <c r="E168" s="12"/>
    </row>
    <row r="169" spans="3:5" x14ac:dyDescent="0.2">
      <c r="C169" s="5"/>
      <c r="D169" s="11"/>
      <c r="E169" s="12"/>
    </row>
    <row r="170" spans="3:5" x14ac:dyDescent="0.2">
      <c r="C170" s="5"/>
      <c r="D170" s="11"/>
      <c r="E170" s="12"/>
    </row>
    <row r="171" spans="3:5" x14ac:dyDescent="0.2">
      <c r="C171" s="5"/>
      <c r="D171" s="11"/>
      <c r="E171" s="12"/>
    </row>
    <row r="172" spans="3:5" x14ac:dyDescent="0.2">
      <c r="C172" s="5"/>
      <c r="D172" s="11"/>
      <c r="E172" s="12"/>
    </row>
    <row r="173" spans="3:5" x14ac:dyDescent="0.2">
      <c r="C173" s="5"/>
      <c r="D173" s="11"/>
      <c r="E173" s="12"/>
    </row>
    <row r="174" spans="3:5" x14ac:dyDescent="0.2">
      <c r="C174" s="5"/>
      <c r="D174" s="11"/>
      <c r="E174" s="12"/>
    </row>
    <row r="175" spans="3:5" x14ac:dyDescent="0.2">
      <c r="C175" s="5"/>
      <c r="D175" s="11"/>
      <c r="E175" s="12"/>
    </row>
    <row r="176" spans="3:5" x14ac:dyDescent="0.2">
      <c r="C176" s="5"/>
      <c r="D176" s="11"/>
      <c r="E176" s="12"/>
    </row>
    <row r="177" spans="3:5" x14ac:dyDescent="0.2">
      <c r="C177" s="5"/>
      <c r="D177" s="11"/>
      <c r="E177" s="12"/>
    </row>
    <row r="178" spans="3:5" x14ac:dyDescent="0.2">
      <c r="C178" s="5"/>
      <c r="D178" s="11"/>
      <c r="E178" s="12"/>
    </row>
    <row r="179" spans="3:5" x14ac:dyDescent="0.2">
      <c r="C179" s="5"/>
      <c r="D179" s="11"/>
      <c r="E179" s="12"/>
    </row>
    <row r="180" spans="3:5" x14ac:dyDescent="0.2">
      <c r="C180" s="5"/>
      <c r="D180" s="11"/>
      <c r="E180" s="12"/>
    </row>
    <row r="181" spans="3:5" x14ac:dyDescent="0.2">
      <c r="C181" s="5"/>
      <c r="D181" s="11"/>
      <c r="E181" s="12"/>
    </row>
    <row r="182" spans="3:5" x14ac:dyDescent="0.2">
      <c r="C182" s="5"/>
      <c r="D182" s="11"/>
      <c r="E182" s="12"/>
    </row>
    <row r="183" spans="3:5" x14ac:dyDescent="0.2">
      <c r="C183" s="5"/>
      <c r="D183" s="11"/>
      <c r="E183" s="12"/>
    </row>
    <row r="184" spans="3:5" x14ac:dyDescent="0.2">
      <c r="C184" s="5"/>
      <c r="D184" s="11"/>
      <c r="E184" s="12"/>
    </row>
    <row r="185" spans="3:5" x14ac:dyDescent="0.2">
      <c r="C185" s="5"/>
      <c r="D185" s="11"/>
      <c r="E185" s="12"/>
    </row>
    <row r="186" spans="3:5" x14ac:dyDescent="0.2">
      <c r="C186" s="5"/>
      <c r="D186" s="11"/>
      <c r="E186" s="12"/>
    </row>
    <row r="187" spans="3:5" x14ac:dyDescent="0.2">
      <c r="C187" s="5"/>
      <c r="D187" s="11"/>
      <c r="E187" s="12"/>
    </row>
    <row r="188" spans="3:5" x14ac:dyDescent="0.2">
      <c r="C188" s="5"/>
      <c r="D188" s="11"/>
      <c r="E188" s="12"/>
    </row>
    <row r="189" spans="3:5" x14ac:dyDescent="0.2">
      <c r="C189" s="5"/>
      <c r="D189" s="11"/>
      <c r="E189" s="12"/>
    </row>
    <row r="190" spans="3:5" x14ac:dyDescent="0.2">
      <c r="C190" s="5"/>
      <c r="D190" s="11"/>
      <c r="E190" s="12"/>
    </row>
    <row r="191" spans="3:5" x14ac:dyDescent="0.2">
      <c r="C191" s="5"/>
      <c r="D191" s="11"/>
      <c r="E191" s="12"/>
    </row>
    <row r="192" spans="3:5" x14ac:dyDescent="0.2">
      <c r="C192" s="5"/>
      <c r="D192" s="11"/>
      <c r="E192" s="12"/>
    </row>
    <row r="193" spans="3:5" x14ac:dyDescent="0.2">
      <c r="C193" s="5"/>
      <c r="D193" s="11"/>
      <c r="E193" s="12"/>
    </row>
    <row r="194" spans="3:5" x14ac:dyDescent="0.2">
      <c r="C194" s="5"/>
      <c r="D194" s="11"/>
      <c r="E194" s="12"/>
    </row>
    <row r="195" spans="3:5" x14ac:dyDescent="0.2">
      <c r="C195" s="5"/>
      <c r="D195" s="11"/>
      <c r="E195" s="12"/>
    </row>
    <row r="196" spans="3:5" x14ac:dyDescent="0.2">
      <c r="C196" s="5"/>
      <c r="D196" s="11"/>
      <c r="E196" s="12"/>
    </row>
    <row r="197" spans="3:5" x14ac:dyDescent="0.2">
      <c r="C197" s="5"/>
      <c r="D197" s="11"/>
      <c r="E197" s="12"/>
    </row>
    <row r="198" spans="3:5" x14ac:dyDescent="0.2">
      <c r="C198" s="5"/>
      <c r="D198" s="11"/>
      <c r="E198" s="12"/>
    </row>
    <row r="199" spans="3:5" x14ac:dyDescent="0.2">
      <c r="C199" s="5"/>
      <c r="D199" s="11"/>
      <c r="E199" s="12"/>
    </row>
    <row r="200" spans="3:5" x14ac:dyDescent="0.2">
      <c r="C200" s="5"/>
      <c r="D200" s="11"/>
      <c r="E200" s="12"/>
    </row>
    <row r="201" spans="3:5" x14ac:dyDescent="0.2">
      <c r="C201" s="5"/>
      <c r="D201" s="11"/>
      <c r="E201" s="12"/>
    </row>
    <row r="202" spans="3:5" x14ac:dyDescent="0.2">
      <c r="C202" s="5"/>
      <c r="D202" s="11"/>
      <c r="E202" s="12"/>
    </row>
    <row r="203" spans="3:5" x14ac:dyDescent="0.2">
      <c r="C203" s="5"/>
      <c r="D203" s="11"/>
      <c r="E203" s="12"/>
    </row>
    <row r="204" spans="3:5" x14ac:dyDescent="0.2">
      <c r="C204" s="5"/>
      <c r="D204" s="11"/>
      <c r="E204" s="12"/>
    </row>
    <row r="205" spans="3:5" x14ac:dyDescent="0.2">
      <c r="C205" s="5"/>
      <c r="D205" s="11"/>
      <c r="E205" s="12"/>
    </row>
    <row r="206" spans="3:5" x14ac:dyDescent="0.2">
      <c r="C206" s="5"/>
      <c r="D206" s="11"/>
      <c r="E206" s="12"/>
    </row>
    <row r="207" spans="3:5" x14ac:dyDescent="0.2">
      <c r="C207" s="5"/>
      <c r="D207" s="11"/>
      <c r="E207" s="12"/>
    </row>
    <row r="208" spans="3:5" x14ac:dyDescent="0.2">
      <c r="C208" s="5"/>
      <c r="D208" s="11"/>
      <c r="E208" s="12"/>
    </row>
    <row r="209" spans="3:5" x14ac:dyDescent="0.2">
      <c r="C209" s="5"/>
      <c r="D209" s="11"/>
      <c r="E209" s="12"/>
    </row>
    <row r="210" spans="3:5" x14ac:dyDescent="0.2">
      <c r="C210" s="5"/>
      <c r="D210" s="11"/>
      <c r="E210" s="12"/>
    </row>
    <row r="211" spans="3:5" x14ac:dyDescent="0.2">
      <c r="C211" s="5"/>
      <c r="D211" s="11"/>
      <c r="E211" s="12"/>
    </row>
    <row r="212" spans="3:5" x14ac:dyDescent="0.2">
      <c r="C212" s="5"/>
      <c r="D212" s="11"/>
      <c r="E212" s="12"/>
    </row>
    <row r="213" spans="3:5" x14ac:dyDescent="0.2">
      <c r="C213" s="5"/>
      <c r="D213" s="11"/>
      <c r="E213" s="12"/>
    </row>
    <row r="214" spans="3:5" x14ac:dyDescent="0.2">
      <c r="C214" s="5"/>
      <c r="D214" s="11"/>
      <c r="E214" s="12"/>
    </row>
    <row r="215" spans="3:5" x14ac:dyDescent="0.2">
      <c r="C215" s="5"/>
      <c r="D215" s="11"/>
      <c r="E215" s="12"/>
    </row>
    <row r="216" spans="3:5" x14ac:dyDescent="0.2">
      <c r="C216" s="5"/>
      <c r="D216" s="11"/>
      <c r="E216" s="12"/>
    </row>
    <row r="217" spans="3:5" x14ac:dyDescent="0.2">
      <c r="C217" s="5"/>
      <c r="D217" s="11"/>
      <c r="E217" s="12"/>
    </row>
    <row r="218" spans="3:5" x14ac:dyDescent="0.2">
      <c r="C218" s="5"/>
      <c r="D218" s="11"/>
      <c r="E218" s="12"/>
    </row>
    <row r="219" spans="3:5" x14ac:dyDescent="0.2">
      <c r="C219" s="5"/>
      <c r="D219" s="11"/>
      <c r="E219" s="12"/>
    </row>
    <row r="220" spans="3:5" x14ac:dyDescent="0.2">
      <c r="C220" s="5"/>
      <c r="D220" s="11"/>
      <c r="E220" s="12"/>
    </row>
    <row r="221" spans="3:5" x14ac:dyDescent="0.2">
      <c r="C221" s="5"/>
      <c r="D221" s="11"/>
      <c r="E221" s="12"/>
    </row>
    <row r="222" spans="3:5" x14ac:dyDescent="0.2">
      <c r="C222" s="5"/>
      <c r="D222" s="11"/>
      <c r="E222" s="12"/>
    </row>
    <row r="223" spans="3:5" x14ac:dyDescent="0.2">
      <c r="C223" s="5"/>
      <c r="D223" s="11"/>
      <c r="E223" s="12"/>
    </row>
    <row r="224" spans="3:5" x14ac:dyDescent="0.2">
      <c r="C224" s="5"/>
      <c r="D224" s="11"/>
      <c r="E224" s="12"/>
    </row>
    <row r="225" spans="3:5" x14ac:dyDescent="0.2">
      <c r="C225" s="5"/>
      <c r="D225" s="11"/>
      <c r="E225" s="12"/>
    </row>
    <row r="226" spans="3:5" x14ac:dyDescent="0.2">
      <c r="C226" s="5"/>
      <c r="D226" s="11"/>
      <c r="E226" s="12"/>
    </row>
    <row r="227" spans="3:5" x14ac:dyDescent="0.2">
      <c r="C227" s="5"/>
      <c r="D227" s="11"/>
      <c r="E227" s="12"/>
    </row>
    <row r="228" spans="3:5" x14ac:dyDescent="0.2">
      <c r="C228" s="5"/>
      <c r="D228" s="11"/>
      <c r="E228" s="12"/>
    </row>
    <row r="229" spans="3:5" x14ac:dyDescent="0.2">
      <c r="C229" s="5"/>
      <c r="D229" s="11"/>
      <c r="E229" s="12"/>
    </row>
    <row r="230" spans="3:5" x14ac:dyDescent="0.2">
      <c r="C230" s="5"/>
      <c r="D230" s="11"/>
      <c r="E230" s="12"/>
    </row>
    <row r="231" spans="3:5" x14ac:dyDescent="0.2">
      <c r="C231" s="5"/>
      <c r="D231" s="11"/>
      <c r="E231" s="12"/>
    </row>
    <row r="232" spans="3:5" x14ac:dyDescent="0.2">
      <c r="C232" s="5"/>
      <c r="D232" s="11"/>
      <c r="E232" s="12"/>
    </row>
    <row r="233" spans="3:5" x14ac:dyDescent="0.2">
      <c r="C233" s="5"/>
      <c r="D233" s="11"/>
      <c r="E233" s="12"/>
    </row>
    <row r="234" spans="3:5" x14ac:dyDescent="0.2">
      <c r="C234" s="5"/>
      <c r="D234" s="11"/>
      <c r="E234" s="12"/>
    </row>
    <row r="235" spans="3:5" x14ac:dyDescent="0.2">
      <c r="C235" s="5"/>
      <c r="D235" s="11"/>
      <c r="E235" s="12"/>
    </row>
    <row r="236" spans="3:5" x14ac:dyDescent="0.2">
      <c r="C236" s="5"/>
      <c r="D236" s="11"/>
      <c r="E236" s="12"/>
    </row>
    <row r="237" spans="3:5" x14ac:dyDescent="0.2">
      <c r="C237" s="5"/>
      <c r="D237" s="11"/>
      <c r="E237" s="12"/>
    </row>
    <row r="238" spans="3:5" x14ac:dyDescent="0.2">
      <c r="C238" s="5"/>
      <c r="D238" s="11"/>
      <c r="E238" s="12"/>
    </row>
    <row r="239" spans="3:5" x14ac:dyDescent="0.2">
      <c r="C239" s="5"/>
      <c r="D239" s="11"/>
      <c r="E239" s="12"/>
    </row>
    <row r="240" spans="3:5" x14ac:dyDescent="0.2">
      <c r="C240" s="5"/>
      <c r="D240" s="11"/>
      <c r="E240" s="12"/>
    </row>
    <row r="241" spans="3:5" x14ac:dyDescent="0.2">
      <c r="C241" s="5"/>
      <c r="D241" s="11"/>
      <c r="E241" s="12"/>
    </row>
    <row r="242" spans="3:5" x14ac:dyDescent="0.2">
      <c r="C242" s="5"/>
      <c r="D242" s="11"/>
      <c r="E242" s="12"/>
    </row>
    <row r="243" spans="3:5" x14ac:dyDescent="0.2">
      <c r="C243" s="5"/>
      <c r="D243" s="11"/>
      <c r="E243" s="12"/>
    </row>
    <row r="244" spans="3:5" x14ac:dyDescent="0.2">
      <c r="C244" s="5"/>
      <c r="D244" s="11"/>
      <c r="E244" s="12"/>
    </row>
    <row r="245" spans="3:5" x14ac:dyDescent="0.2">
      <c r="C245" s="5"/>
      <c r="D245" s="11"/>
      <c r="E245" s="12"/>
    </row>
    <row r="246" spans="3:5" x14ac:dyDescent="0.2">
      <c r="C246" s="5"/>
      <c r="D246" s="11"/>
      <c r="E246" s="12"/>
    </row>
    <row r="247" spans="3:5" x14ac:dyDescent="0.2">
      <c r="C247" s="5"/>
      <c r="D247" s="11"/>
      <c r="E247" s="12"/>
    </row>
    <row r="248" spans="3:5" x14ac:dyDescent="0.2">
      <c r="C248" s="5"/>
      <c r="D248" s="11"/>
      <c r="E248" s="12"/>
    </row>
    <row r="249" spans="3:5" x14ac:dyDescent="0.2">
      <c r="C249" s="5"/>
      <c r="D249" s="11"/>
      <c r="E249" s="12"/>
    </row>
    <row r="250" spans="3:5" x14ac:dyDescent="0.2">
      <c r="C250" s="5"/>
      <c r="D250" s="11"/>
      <c r="E250" s="12"/>
    </row>
    <row r="251" spans="3:5" x14ac:dyDescent="0.2">
      <c r="C251" s="5"/>
      <c r="D251" s="11"/>
      <c r="E251" s="12"/>
    </row>
    <row r="252" spans="3:5" x14ac:dyDescent="0.2">
      <c r="C252" s="5"/>
      <c r="D252" s="11"/>
      <c r="E252" s="12"/>
    </row>
    <row r="253" spans="3:5" x14ac:dyDescent="0.2">
      <c r="C253" s="5"/>
      <c r="D253" s="11"/>
      <c r="E253" s="12"/>
    </row>
    <row r="254" spans="3:5" x14ac:dyDescent="0.2">
      <c r="C254" s="5"/>
      <c r="D254" s="11"/>
      <c r="E254" s="12"/>
    </row>
    <row r="255" spans="3:5" x14ac:dyDescent="0.2">
      <c r="C255" s="5"/>
      <c r="D255" s="11"/>
      <c r="E255" s="12"/>
    </row>
    <row r="256" spans="3:5" x14ac:dyDescent="0.2">
      <c r="C256" s="5"/>
      <c r="D256" s="11"/>
      <c r="E256" s="12"/>
    </row>
    <row r="257" spans="3:5" x14ac:dyDescent="0.2">
      <c r="C257" s="5"/>
      <c r="D257" s="11"/>
      <c r="E257" s="12"/>
    </row>
    <row r="258" spans="3:5" x14ac:dyDescent="0.2">
      <c r="C258" s="5"/>
      <c r="D258" s="11"/>
      <c r="E258" s="12"/>
    </row>
    <row r="259" spans="3:5" x14ac:dyDescent="0.2">
      <c r="C259" s="5"/>
      <c r="D259" s="11"/>
      <c r="E259" s="12"/>
    </row>
    <row r="260" spans="3:5" x14ac:dyDescent="0.2">
      <c r="C260" s="5"/>
      <c r="D260" s="11"/>
      <c r="E260" s="12"/>
    </row>
    <row r="261" spans="3:5" x14ac:dyDescent="0.2">
      <c r="C261" s="5"/>
      <c r="D261" s="11"/>
      <c r="E261" s="12"/>
    </row>
    <row r="262" spans="3:5" x14ac:dyDescent="0.2">
      <c r="C262" s="5"/>
      <c r="D262" s="11"/>
      <c r="E262" s="12"/>
    </row>
    <row r="263" spans="3:5" x14ac:dyDescent="0.2">
      <c r="C263" s="5"/>
      <c r="D263" s="11"/>
      <c r="E263" s="12"/>
    </row>
    <row r="264" spans="3:5" x14ac:dyDescent="0.2">
      <c r="C264" s="5"/>
      <c r="D264" s="11"/>
      <c r="E264" s="12"/>
    </row>
    <row r="265" spans="3:5" x14ac:dyDescent="0.2">
      <c r="C265" s="5"/>
      <c r="D265" s="11"/>
      <c r="E265" s="12"/>
    </row>
    <row r="266" spans="3:5" x14ac:dyDescent="0.2">
      <c r="C266" s="5"/>
      <c r="D266" s="11"/>
      <c r="E266" s="12"/>
    </row>
    <row r="267" spans="3:5" x14ac:dyDescent="0.2">
      <c r="C267" s="5"/>
      <c r="D267" s="11"/>
      <c r="E267" s="12"/>
    </row>
    <row r="268" spans="3:5" x14ac:dyDescent="0.2">
      <c r="C268" s="5"/>
      <c r="D268" s="11"/>
      <c r="E268" s="12"/>
    </row>
    <row r="269" spans="3:5" x14ac:dyDescent="0.2">
      <c r="C269" s="5"/>
      <c r="D269" s="11"/>
      <c r="E269" s="12"/>
    </row>
    <row r="270" spans="3:5" x14ac:dyDescent="0.2">
      <c r="C270" s="5"/>
      <c r="D270" s="11"/>
      <c r="E270" s="12"/>
    </row>
    <row r="271" spans="3:5" x14ac:dyDescent="0.2">
      <c r="C271" s="5"/>
      <c r="D271" s="11"/>
      <c r="E271" s="12"/>
    </row>
    <row r="272" spans="3:5" x14ac:dyDescent="0.2">
      <c r="C272" s="5"/>
      <c r="D272" s="11"/>
      <c r="E272" s="12"/>
    </row>
    <row r="273" spans="3:5" x14ac:dyDescent="0.2">
      <c r="C273" s="5"/>
      <c r="D273" s="11"/>
      <c r="E273" s="12"/>
    </row>
    <row r="274" spans="3:5" x14ac:dyDescent="0.2">
      <c r="C274" s="5"/>
      <c r="D274" s="11"/>
      <c r="E274" s="12"/>
    </row>
    <row r="275" spans="3:5" x14ac:dyDescent="0.2">
      <c r="C275" s="5"/>
      <c r="D275" s="11"/>
      <c r="E275" s="12"/>
    </row>
    <row r="276" spans="3:5" x14ac:dyDescent="0.2">
      <c r="C276" s="5"/>
      <c r="D276" s="11"/>
      <c r="E276" s="12"/>
    </row>
    <row r="277" spans="3:5" x14ac:dyDescent="0.2">
      <c r="C277" s="5"/>
      <c r="D277" s="11"/>
      <c r="E277" s="12"/>
    </row>
    <row r="278" spans="3:5" x14ac:dyDescent="0.2">
      <c r="C278" s="5"/>
      <c r="D278" s="11"/>
      <c r="E278" s="12"/>
    </row>
    <row r="279" spans="3:5" x14ac:dyDescent="0.2">
      <c r="C279" s="5"/>
      <c r="D279" s="11"/>
      <c r="E279" s="12"/>
    </row>
    <row r="280" spans="3:5" x14ac:dyDescent="0.2">
      <c r="C280" s="5"/>
      <c r="D280" s="11"/>
      <c r="E280" s="12"/>
    </row>
    <row r="281" spans="3:5" x14ac:dyDescent="0.2">
      <c r="C281" s="5"/>
      <c r="D281" s="11"/>
      <c r="E281" s="12"/>
    </row>
    <row r="282" spans="3:5" x14ac:dyDescent="0.2">
      <c r="C282" s="5"/>
      <c r="D282" s="11"/>
      <c r="E282" s="12"/>
    </row>
    <row r="283" spans="3:5" x14ac:dyDescent="0.2">
      <c r="C283" s="5"/>
      <c r="D283" s="11"/>
      <c r="E283" s="12"/>
    </row>
    <row r="284" spans="3:5" x14ac:dyDescent="0.2">
      <c r="C284" s="5"/>
      <c r="D284" s="11"/>
      <c r="E284" s="12"/>
    </row>
    <row r="285" spans="3:5" x14ac:dyDescent="0.2">
      <c r="C285" s="5"/>
      <c r="D285" s="11"/>
      <c r="E285" s="12"/>
    </row>
    <row r="286" spans="3:5" x14ac:dyDescent="0.2">
      <c r="C286" s="5"/>
      <c r="D286" s="14"/>
      <c r="E286" s="12"/>
    </row>
    <row r="287" spans="3:5" x14ac:dyDescent="0.2">
      <c r="C287" s="5"/>
      <c r="D287" s="11"/>
      <c r="E287" s="12"/>
    </row>
    <row r="288" spans="3:5" x14ac:dyDescent="0.2">
      <c r="C288" s="5"/>
      <c r="D288" s="11"/>
      <c r="E288" s="12"/>
    </row>
    <row r="289" spans="3:5" x14ac:dyDescent="0.2">
      <c r="C289" s="5"/>
      <c r="D289" s="14"/>
      <c r="E289" s="12"/>
    </row>
    <row r="290" spans="3:5" x14ac:dyDescent="0.2">
      <c r="C290" s="5"/>
      <c r="D290" s="11"/>
      <c r="E290" s="12"/>
    </row>
    <row r="291" spans="3:5" x14ac:dyDescent="0.2">
      <c r="C291" s="5"/>
      <c r="D291" s="11"/>
      <c r="E291" s="12"/>
    </row>
    <row r="292" spans="3:5" x14ac:dyDescent="0.2">
      <c r="C292" s="5"/>
      <c r="D292" s="11"/>
      <c r="E292" s="12"/>
    </row>
    <row r="293" spans="3:5" x14ac:dyDescent="0.2">
      <c r="C293" s="5"/>
      <c r="D293" s="11"/>
      <c r="E293" s="12"/>
    </row>
    <row r="294" spans="3:5" x14ac:dyDescent="0.2">
      <c r="C294" s="5"/>
      <c r="D294" s="11"/>
      <c r="E294" s="12"/>
    </row>
    <row r="295" spans="3:5" x14ac:dyDescent="0.2">
      <c r="C295" s="5"/>
      <c r="D295" s="11"/>
      <c r="E295" s="12"/>
    </row>
    <row r="296" spans="3:5" x14ac:dyDescent="0.2">
      <c r="C296" s="5"/>
      <c r="D296" s="11"/>
      <c r="E296" s="12"/>
    </row>
    <row r="297" spans="3:5" x14ac:dyDescent="0.2">
      <c r="C297" s="5"/>
      <c r="D297" s="11"/>
      <c r="E297" s="12"/>
    </row>
    <row r="298" spans="3:5" x14ac:dyDescent="0.2">
      <c r="C298" s="5"/>
      <c r="D298" s="11"/>
      <c r="E298" s="12"/>
    </row>
    <row r="299" spans="3:5" x14ac:dyDescent="0.2">
      <c r="C299" s="5"/>
      <c r="D299" s="11"/>
      <c r="E299" s="12"/>
    </row>
    <row r="300" spans="3:5" x14ac:dyDescent="0.2">
      <c r="C300" s="5"/>
      <c r="D300" s="11"/>
      <c r="E300" s="12"/>
    </row>
    <row r="301" spans="3:5" x14ac:dyDescent="0.2">
      <c r="C301" s="5"/>
      <c r="D301" s="11"/>
      <c r="E301" s="12"/>
    </row>
    <row r="302" spans="3:5" x14ac:dyDescent="0.2">
      <c r="C302" s="5"/>
      <c r="D302" s="11"/>
      <c r="E302" s="12"/>
    </row>
    <row r="303" spans="3:5" x14ac:dyDescent="0.2">
      <c r="C303" s="5"/>
      <c r="D303" s="11"/>
      <c r="E303" s="12"/>
    </row>
    <row r="304" spans="3:5" x14ac:dyDescent="0.2">
      <c r="C304" s="5"/>
      <c r="D304" s="11"/>
      <c r="E304" s="12"/>
    </row>
    <row r="305" spans="3:5" x14ac:dyDescent="0.2">
      <c r="C305" s="5"/>
      <c r="D305" s="11"/>
      <c r="E305" s="12"/>
    </row>
    <row r="306" spans="3:5" x14ac:dyDescent="0.2">
      <c r="C306" s="5"/>
      <c r="D306" s="11"/>
      <c r="E306" s="12"/>
    </row>
    <row r="307" spans="3:5" x14ac:dyDescent="0.2">
      <c r="C307" s="5"/>
      <c r="D307" s="11"/>
      <c r="E307" s="12"/>
    </row>
    <row r="308" spans="3:5" x14ac:dyDescent="0.2">
      <c r="C308" s="5"/>
      <c r="D308" s="11"/>
      <c r="E308" s="12"/>
    </row>
    <row r="309" spans="3:5" x14ac:dyDescent="0.2">
      <c r="C309" s="5"/>
      <c r="D309" s="11"/>
      <c r="E309" s="12"/>
    </row>
    <row r="310" spans="3:5" x14ac:dyDescent="0.2">
      <c r="C310" s="5"/>
      <c r="D310" s="11"/>
      <c r="E310" s="12"/>
    </row>
    <row r="311" spans="3:5" x14ac:dyDescent="0.2">
      <c r="C311" s="5"/>
      <c r="D311" s="11"/>
      <c r="E311" s="12"/>
    </row>
    <row r="312" spans="3:5" x14ac:dyDescent="0.2">
      <c r="C312" s="5"/>
      <c r="D312" s="11"/>
      <c r="E312" s="12"/>
    </row>
    <row r="313" spans="3:5" x14ac:dyDescent="0.2">
      <c r="C313" s="5"/>
      <c r="D313" s="11"/>
      <c r="E313" s="12"/>
    </row>
    <row r="314" spans="3:5" x14ac:dyDescent="0.2">
      <c r="C314" s="5"/>
      <c r="D314" s="11"/>
      <c r="E314" s="12"/>
    </row>
    <row r="315" spans="3:5" x14ac:dyDescent="0.2">
      <c r="C315" s="5"/>
      <c r="D315" s="11"/>
      <c r="E315" s="12"/>
    </row>
    <row r="316" spans="3:5" x14ac:dyDescent="0.2">
      <c r="C316" s="5"/>
      <c r="D316" s="11"/>
      <c r="E316" s="12"/>
    </row>
    <row r="317" spans="3:5" x14ac:dyDescent="0.2">
      <c r="C317" s="5"/>
      <c r="D317" s="11"/>
      <c r="E317" s="12"/>
    </row>
    <row r="318" spans="3:5" x14ac:dyDescent="0.2">
      <c r="C318" s="5"/>
      <c r="D318" s="11"/>
      <c r="E318" s="12"/>
    </row>
    <row r="319" spans="3:5" x14ac:dyDescent="0.2">
      <c r="C319" s="5"/>
      <c r="D319" s="11"/>
      <c r="E319" s="12"/>
    </row>
    <row r="320" spans="3:5" x14ac:dyDescent="0.2">
      <c r="C320" s="5"/>
      <c r="D320" s="11"/>
      <c r="E320" s="12"/>
    </row>
    <row r="321" spans="3:5" x14ac:dyDescent="0.2">
      <c r="C321" s="5"/>
      <c r="D321" s="11"/>
      <c r="E321" s="12"/>
    </row>
    <row r="322" spans="3:5" x14ac:dyDescent="0.2">
      <c r="C322" s="5"/>
      <c r="D322" s="11"/>
      <c r="E322" s="12"/>
    </row>
    <row r="323" spans="3:5" x14ac:dyDescent="0.2">
      <c r="C323" s="5"/>
      <c r="D323" s="11"/>
      <c r="E323" s="12"/>
    </row>
    <row r="324" spans="3:5" x14ac:dyDescent="0.2">
      <c r="C324" s="5"/>
      <c r="D324" s="11"/>
      <c r="E324" s="12"/>
    </row>
    <row r="325" spans="3:5" x14ac:dyDescent="0.2">
      <c r="C325" s="5"/>
      <c r="D325" s="11"/>
      <c r="E325" s="12"/>
    </row>
    <row r="326" spans="3:5" x14ac:dyDescent="0.2">
      <c r="C326" s="5"/>
      <c r="D326" s="11"/>
      <c r="E326" s="12"/>
    </row>
    <row r="327" spans="3:5" x14ac:dyDescent="0.2">
      <c r="C327" s="5"/>
      <c r="D327" s="11"/>
      <c r="E327" s="12"/>
    </row>
    <row r="328" spans="3:5" x14ac:dyDescent="0.2">
      <c r="C328" s="5"/>
      <c r="D328" s="11"/>
      <c r="E328" s="12"/>
    </row>
    <row r="329" spans="3:5" x14ac:dyDescent="0.2">
      <c r="C329" s="5"/>
      <c r="D329" s="11"/>
      <c r="E329" s="12"/>
    </row>
    <row r="330" spans="3:5" x14ac:dyDescent="0.2">
      <c r="C330" s="5"/>
      <c r="D330" s="11"/>
      <c r="E330" s="12"/>
    </row>
    <row r="331" spans="3:5" x14ac:dyDescent="0.2">
      <c r="C331" s="5"/>
      <c r="D331" s="11"/>
      <c r="E331" s="12"/>
    </row>
    <row r="332" spans="3:5" x14ac:dyDescent="0.2">
      <c r="C332" s="5"/>
      <c r="D332" s="11"/>
      <c r="E332" s="12"/>
    </row>
    <row r="333" spans="3:5" x14ac:dyDescent="0.2">
      <c r="C333" s="5"/>
      <c r="D333" s="11"/>
      <c r="E333" s="12"/>
    </row>
    <row r="334" spans="3:5" x14ac:dyDescent="0.2">
      <c r="C334" s="5"/>
      <c r="D334" s="14"/>
      <c r="E334" s="12"/>
    </row>
    <row r="335" spans="3:5" x14ac:dyDescent="0.2">
      <c r="C335" s="5"/>
      <c r="D335" s="11"/>
      <c r="E335" s="12"/>
    </row>
    <row r="336" spans="3:5" x14ac:dyDescent="0.2">
      <c r="C336" s="5"/>
      <c r="D336" s="11"/>
      <c r="E336" s="12"/>
    </row>
    <row r="337" spans="3:5" x14ac:dyDescent="0.2">
      <c r="C337" s="5"/>
      <c r="D337" s="11"/>
      <c r="E337" s="12"/>
    </row>
    <row r="338" spans="3:5" x14ac:dyDescent="0.2">
      <c r="C338" s="5"/>
      <c r="D338" s="11"/>
      <c r="E338" s="12"/>
    </row>
    <row r="339" spans="3:5" x14ac:dyDescent="0.2">
      <c r="C339" s="5"/>
      <c r="D339" s="11"/>
      <c r="E339" s="12"/>
    </row>
    <row r="340" spans="3:5" x14ac:dyDescent="0.2">
      <c r="C340" s="5"/>
      <c r="D340" s="11"/>
      <c r="E340" s="12"/>
    </row>
    <row r="341" spans="3:5" x14ac:dyDescent="0.2">
      <c r="C341" s="5"/>
      <c r="D341" s="11"/>
      <c r="E341" s="12"/>
    </row>
    <row r="342" spans="3:5" x14ac:dyDescent="0.2">
      <c r="C342" s="5"/>
      <c r="D342" s="11"/>
      <c r="E342" s="12"/>
    </row>
    <row r="343" spans="3:5" x14ac:dyDescent="0.2">
      <c r="C343" s="5"/>
      <c r="D343" s="11"/>
      <c r="E343" s="12"/>
    </row>
    <row r="344" spans="3:5" x14ac:dyDescent="0.2">
      <c r="C344" s="5"/>
      <c r="D344" s="11"/>
      <c r="E344" s="12"/>
    </row>
    <row r="345" spans="3:5" x14ac:dyDescent="0.2">
      <c r="C345" s="5"/>
      <c r="D345" s="11"/>
      <c r="E345" s="12"/>
    </row>
    <row r="346" spans="3:5" x14ac:dyDescent="0.2">
      <c r="C346" s="5"/>
      <c r="D346" s="11"/>
      <c r="E346" s="12"/>
    </row>
    <row r="347" spans="3:5" x14ac:dyDescent="0.2">
      <c r="C347" s="5"/>
      <c r="D347" s="11"/>
      <c r="E347" s="12"/>
    </row>
    <row r="348" spans="3:5" x14ac:dyDescent="0.2">
      <c r="C348" s="5"/>
      <c r="D348" s="11"/>
      <c r="E348" s="12"/>
    </row>
    <row r="349" spans="3:5" x14ac:dyDescent="0.2">
      <c r="C349" s="5"/>
      <c r="D349" s="11"/>
      <c r="E349" s="12"/>
    </row>
    <row r="350" spans="3:5" x14ac:dyDescent="0.2">
      <c r="C350" s="5"/>
      <c r="D350" s="11"/>
      <c r="E350" s="12"/>
    </row>
    <row r="351" spans="3:5" x14ac:dyDescent="0.2">
      <c r="C351" s="5"/>
      <c r="D351" s="11"/>
      <c r="E351" s="12"/>
    </row>
    <row r="352" spans="3:5" x14ac:dyDescent="0.2">
      <c r="C352" s="5"/>
      <c r="D352" s="11"/>
      <c r="E352" s="12"/>
    </row>
    <row r="353" spans="3:5" x14ac:dyDescent="0.2">
      <c r="C353" s="5"/>
      <c r="D353" s="14"/>
      <c r="E353" s="12"/>
    </row>
    <row r="354" spans="3:5" x14ac:dyDescent="0.2">
      <c r="C354" s="5"/>
      <c r="D354" s="11"/>
      <c r="E354" s="12"/>
    </row>
    <row r="355" spans="3:5" x14ac:dyDescent="0.2">
      <c r="C355" s="5"/>
      <c r="D355" s="11"/>
      <c r="E355" s="12"/>
    </row>
    <row r="356" spans="3:5" x14ac:dyDescent="0.2">
      <c r="C356" s="5"/>
      <c r="D356" s="11"/>
      <c r="E356" s="12"/>
    </row>
    <row r="357" spans="3:5" x14ac:dyDescent="0.2">
      <c r="C357" s="5"/>
      <c r="D357" s="11"/>
      <c r="E357" s="12"/>
    </row>
    <row r="358" spans="3:5" x14ac:dyDescent="0.2">
      <c r="C358" s="5"/>
      <c r="D358" s="11"/>
      <c r="E358" s="12"/>
    </row>
    <row r="359" spans="3:5" x14ac:dyDescent="0.2">
      <c r="C359" s="5"/>
      <c r="D359" s="11"/>
      <c r="E359" s="12"/>
    </row>
    <row r="360" spans="3:5" x14ac:dyDescent="0.2">
      <c r="C360" s="5"/>
      <c r="D360" s="11"/>
      <c r="E360" s="12"/>
    </row>
    <row r="361" spans="3:5" x14ac:dyDescent="0.2">
      <c r="C361" s="5"/>
      <c r="D361" s="11"/>
      <c r="E361" s="12"/>
    </row>
    <row r="362" spans="3:5" x14ac:dyDescent="0.2">
      <c r="C362" s="5"/>
      <c r="D362" s="14"/>
      <c r="E362" s="12"/>
    </row>
    <row r="363" spans="3:5" x14ac:dyDescent="0.2">
      <c r="C363" s="5"/>
      <c r="D363" s="11"/>
      <c r="E363" s="12"/>
    </row>
    <row r="364" spans="3:5" x14ac:dyDescent="0.2">
      <c r="C364" s="5"/>
      <c r="D364" s="11"/>
      <c r="E364" s="12"/>
    </row>
    <row r="365" spans="3:5" x14ac:dyDescent="0.2">
      <c r="C365" s="5"/>
      <c r="D365" s="11"/>
      <c r="E365" s="12"/>
    </row>
    <row r="366" spans="3:5" x14ac:dyDescent="0.2">
      <c r="C366" s="5"/>
      <c r="D366" s="11"/>
      <c r="E366" s="12"/>
    </row>
    <row r="367" spans="3:5" x14ac:dyDescent="0.2">
      <c r="C367" s="5"/>
      <c r="D367" s="14"/>
      <c r="E367" s="12"/>
    </row>
    <row r="368" spans="3:5" x14ac:dyDescent="0.2">
      <c r="C368" s="5"/>
      <c r="D368" s="11"/>
      <c r="E368" s="12"/>
    </row>
    <row r="369" spans="3:5" x14ac:dyDescent="0.2">
      <c r="C369" s="5"/>
      <c r="D369" s="11"/>
      <c r="E369" s="12"/>
    </row>
    <row r="370" spans="3:5" x14ac:dyDescent="0.2">
      <c r="C370" s="5"/>
      <c r="D370" s="11"/>
      <c r="E370" s="12"/>
    </row>
    <row r="371" spans="3:5" x14ac:dyDescent="0.2">
      <c r="C371" s="5"/>
      <c r="D371" s="11"/>
      <c r="E371" s="12"/>
    </row>
    <row r="372" spans="3:5" x14ac:dyDescent="0.2">
      <c r="C372" s="5"/>
      <c r="D372" s="11"/>
      <c r="E372" s="12"/>
    </row>
    <row r="373" spans="3:5" x14ac:dyDescent="0.2">
      <c r="C373" s="5"/>
      <c r="D373" s="11"/>
      <c r="E373" s="12"/>
    </row>
    <row r="374" spans="3:5" x14ac:dyDescent="0.2">
      <c r="C374" s="5"/>
      <c r="D374" s="11"/>
      <c r="E374" s="12"/>
    </row>
    <row r="375" spans="3:5" x14ac:dyDescent="0.2">
      <c r="C375" s="5"/>
      <c r="D375" s="11"/>
      <c r="E375" s="12"/>
    </row>
    <row r="376" spans="3:5" x14ac:dyDescent="0.2">
      <c r="C376" s="5"/>
      <c r="D376" s="11"/>
      <c r="E376" s="12"/>
    </row>
    <row r="377" spans="3:5" x14ac:dyDescent="0.2">
      <c r="C377" s="5"/>
      <c r="D377" s="11"/>
      <c r="E377" s="12"/>
    </row>
    <row r="378" spans="3:5" x14ac:dyDescent="0.2">
      <c r="C378" s="5"/>
      <c r="D378" s="14"/>
      <c r="E378" s="12"/>
    </row>
    <row r="379" spans="3:5" x14ac:dyDescent="0.2">
      <c r="C379" s="5"/>
      <c r="D379" s="11"/>
      <c r="E379" s="12"/>
    </row>
    <row r="380" spans="3:5" x14ac:dyDescent="0.2">
      <c r="C380" s="5"/>
      <c r="D380" s="11"/>
      <c r="E380" s="12"/>
    </row>
    <row r="381" spans="3:5" x14ac:dyDescent="0.2">
      <c r="C381" s="5"/>
      <c r="D381" s="11"/>
      <c r="E381" s="12"/>
    </row>
    <row r="382" spans="3:5" x14ac:dyDescent="0.2">
      <c r="C382" s="5"/>
      <c r="D382" s="11"/>
      <c r="E382" s="12"/>
    </row>
    <row r="383" spans="3:5" x14ac:dyDescent="0.2">
      <c r="C383" s="5"/>
      <c r="D383" s="11"/>
      <c r="E383" s="12"/>
    </row>
    <row r="384" spans="3:5" x14ac:dyDescent="0.2">
      <c r="C384" s="5"/>
      <c r="D384" s="11"/>
      <c r="E384" s="12"/>
    </row>
    <row r="385" spans="3:5" x14ac:dyDescent="0.2">
      <c r="C385" s="5"/>
      <c r="D385" s="11"/>
      <c r="E385" s="12"/>
    </row>
    <row r="386" spans="3:5" x14ac:dyDescent="0.2">
      <c r="C386" s="5"/>
      <c r="D386" s="11"/>
      <c r="E386" s="12"/>
    </row>
    <row r="387" spans="3:5" x14ac:dyDescent="0.2">
      <c r="C387" s="5"/>
      <c r="D387" s="11"/>
      <c r="E387" s="12"/>
    </row>
    <row r="388" spans="3:5" x14ac:dyDescent="0.2">
      <c r="C388" s="5"/>
      <c r="D388" s="11"/>
      <c r="E388" s="12"/>
    </row>
    <row r="389" spans="3:5" x14ac:dyDescent="0.2">
      <c r="C389" s="5"/>
      <c r="D389" s="11"/>
      <c r="E389" s="12"/>
    </row>
    <row r="390" spans="3:5" x14ac:dyDescent="0.2">
      <c r="C390" s="5"/>
      <c r="D390" s="11"/>
      <c r="E390" s="12"/>
    </row>
    <row r="391" spans="3:5" x14ac:dyDescent="0.2">
      <c r="C391" s="5"/>
      <c r="D391" s="11"/>
      <c r="E391" s="12"/>
    </row>
    <row r="392" spans="3:5" x14ac:dyDescent="0.2">
      <c r="C392" s="5"/>
      <c r="D392" s="11"/>
      <c r="E392" s="12"/>
    </row>
    <row r="393" spans="3:5" x14ac:dyDescent="0.2">
      <c r="C393" s="5"/>
      <c r="D393" s="11"/>
      <c r="E393" s="12"/>
    </row>
    <row r="394" spans="3:5" x14ac:dyDescent="0.2">
      <c r="C394" s="5"/>
      <c r="D394" s="11"/>
      <c r="E394" s="12"/>
    </row>
    <row r="395" spans="3:5" x14ac:dyDescent="0.2">
      <c r="C395" s="5"/>
      <c r="D395" s="11"/>
      <c r="E395" s="12"/>
    </row>
    <row r="396" spans="3:5" x14ac:dyDescent="0.2">
      <c r="C396" s="5"/>
      <c r="D396" s="11"/>
      <c r="E396" s="12"/>
    </row>
    <row r="397" spans="3:5" x14ac:dyDescent="0.2">
      <c r="C397" s="5"/>
      <c r="D397" s="11"/>
      <c r="E397" s="12"/>
    </row>
    <row r="398" spans="3:5" x14ac:dyDescent="0.2">
      <c r="C398" s="5"/>
      <c r="D398" s="11"/>
      <c r="E398" s="12"/>
    </row>
    <row r="399" spans="3:5" x14ac:dyDescent="0.2">
      <c r="C399" s="5"/>
      <c r="D399" s="11"/>
      <c r="E399" s="12"/>
    </row>
    <row r="400" spans="3:5" x14ac:dyDescent="0.2">
      <c r="C400" s="5"/>
      <c r="D400" s="11"/>
      <c r="E400" s="12"/>
    </row>
    <row r="401" spans="3:5" x14ac:dyDescent="0.2">
      <c r="C401" s="5"/>
      <c r="D401" s="11"/>
      <c r="E401" s="12"/>
    </row>
    <row r="402" spans="3:5" x14ac:dyDescent="0.2">
      <c r="C402" s="5"/>
      <c r="D402" s="11"/>
      <c r="E402" s="12"/>
    </row>
    <row r="403" spans="3:5" x14ac:dyDescent="0.2">
      <c r="C403" s="5"/>
      <c r="D403" s="11"/>
      <c r="E403" s="12"/>
    </row>
    <row r="404" spans="3:5" x14ac:dyDescent="0.2">
      <c r="C404" s="5"/>
      <c r="D404" s="11"/>
      <c r="E404" s="12"/>
    </row>
    <row r="405" spans="3:5" x14ac:dyDescent="0.2">
      <c r="C405" s="5"/>
      <c r="D405" s="11"/>
      <c r="E405" s="12"/>
    </row>
    <row r="406" spans="3:5" x14ac:dyDescent="0.2">
      <c r="C406" s="5"/>
      <c r="D406" s="11"/>
      <c r="E406" s="12"/>
    </row>
    <row r="407" spans="3:5" x14ac:dyDescent="0.2">
      <c r="C407" s="5"/>
      <c r="D407" s="11"/>
      <c r="E407" s="12"/>
    </row>
    <row r="408" spans="3:5" x14ac:dyDescent="0.2">
      <c r="C408" s="5"/>
      <c r="D408" s="11"/>
      <c r="E408" s="12"/>
    </row>
    <row r="409" spans="3:5" x14ac:dyDescent="0.2">
      <c r="C409" s="5"/>
      <c r="D409" s="11"/>
      <c r="E409" s="12"/>
    </row>
    <row r="410" spans="3:5" x14ac:dyDescent="0.2">
      <c r="C410" s="5"/>
      <c r="D410" s="11"/>
      <c r="E410" s="12"/>
    </row>
    <row r="411" spans="3:5" x14ac:dyDescent="0.2">
      <c r="C411" s="5"/>
      <c r="D411" s="11"/>
      <c r="E411" s="12"/>
    </row>
    <row r="412" spans="3:5" x14ac:dyDescent="0.2">
      <c r="C412" s="5"/>
      <c r="D412" s="11"/>
      <c r="E412" s="12"/>
    </row>
    <row r="413" spans="3:5" x14ac:dyDescent="0.2">
      <c r="C413" s="5"/>
      <c r="D413" s="11"/>
      <c r="E413" s="12"/>
    </row>
    <row r="414" spans="3:5" x14ac:dyDescent="0.2">
      <c r="C414" s="5"/>
      <c r="D414" s="11"/>
      <c r="E414" s="12"/>
    </row>
    <row r="415" spans="3:5" x14ac:dyDescent="0.2">
      <c r="C415" s="5"/>
      <c r="D415" s="11"/>
      <c r="E415" s="12"/>
    </row>
    <row r="416" spans="3:5" x14ac:dyDescent="0.2">
      <c r="C416" s="5"/>
      <c r="D416" s="11"/>
      <c r="E416" s="12"/>
    </row>
    <row r="417" spans="3:5" x14ac:dyDescent="0.2">
      <c r="C417" s="5"/>
      <c r="D417" s="11"/>
      <c r="E417" s="12"/>
    </row>
    <row r="418" spans="3:5" x14ac:dyDescent="0.2">
      <c r="C418" s="5"/>
      <c r="D418" s="11"/>
      <c r="E418" s="12"/>
    </row>
    <row r="419" spans="3:5" x14ac:dyDescent="0.2">
      <c r="C419" s="5"/>
      <c r="D419" s="11"/>
      <c r="E419" s="12"/>
    </row>
    <row r="420" spans="3:5" x14ac:dyDescent="0.2">
      <c r="C420" s="5"/>
      <c r="D420" s="11"/>
      <c r="E420" s="12"/>
    </row>
    <row r="421" spans="3:5" x14ac:dyDescent="0.2">
      <c r="C421" s="5"/>
      <c r="D421" s="11"/>
      <c r="E421" s="12"/>
    </row>
    <row r="422" spans="3:5" x14ac:dyDescent="0.2">
      <c r="C422" s="5"/>
      <c r="D422" s="14"/>
      <c r="E422" s="12"/>
    </row>
    <row r="423" spans="3:5" x14ac:dyDescent="0.2">
      <c r="C423" s="5"/>
      <c r="D423" s="11"/>
      <c r="E423" s="12"/>
    </row>
    <row r="424" spans="3:5" x14ac:dyDescent="0.2">
      <c r="C424" s="5"/>
      <c r="D424" s="11"/>
      <c r="E424" s="12"/>
    </row>
    <row r="425" spans="3:5" x14ac:dyDescent="0.2">
      <c r="C425" s="5"/>
      <c r="D425" s="11"/>
      <c r="E425" s="12"/>
    </row>
    <row r="426" spans="3:5" x14ac:dyDescent="0.2">
      <c r="C426" s="5"/>
      <c r="D426" s="11"/>
      <c r="E426" s="12"/>
    </row>
    <row r="427" spans="3:5" x14ac:dyDescent="0.2">
      <c r="C427" s="5"/>
      <c r="D427" s="11"/>
      <c r="E427" s="12"/>
    </row>
    <row r="428" spans="3:5" x14ac:dyDescent="0.2">
      <c r="C428" s="5"/>
      <c r="D428" s="11"/>
      <c r="E428" s="12"/>
    </row>
    <row r="429" spans="3:5" x14ac:dyDescent="0.2">
      <c r="C429" s="5"/>
      <c r="D429" s="11"/>
      <c r="E429" s="12"/>
    </row>
    <row r="430" spans="3:5" x14ac:dyDescent="0.2">
      <c r="C430" s="5"/>
      <c r="D430" s="11"/>
      <c r="E430" s="12"/>
    </row>
    <row r="431" spans="3:5" x14ac:dyDescent="0.2">
      <c r="C431" s="5"/>
      <c r="D431" s="11"/>
      <c r="E431" s="12"/>
    </row>
    <row r="432" spans="3:5" x14ac:dyDescent="0.2">
      <c r="C432" s="5"/>
      <c r="D432" s="11"/>
      <c r="E432" s="12"/>
    </row>
    <row r="433" spans="3:5" x14ac:dyDescent="0.2">
      <c r="C433" s="5"/>
      <c r="D433" s="11"/>
      <c r="E433" s="12"/>
    </row>
    <row r="434" spans="3:5" x14ac:dyDescent="0.2">
      <c r="C434" s="5"/>
      <c r="D434" s="11"/>
      <c r="E434" s="12"/>
    </row>
    <row r="435" spans="3:5" x14ac:dyDescent="0.2">
      <c r="C435" s="5"/>
      <c r="D435" s="11"/>
      <c r="E435" s="12"/>
    </row>
    <row r="436" spans="3:5" x14ac:dyDescent="0.2">
      <c r="C436" s="5"/>
      <c r="D436" s="11"/>
      <c r="E436" s="12"/>
    </row>
    <row r="437" spans="3:5" x14ac:dyDescent="0.2">
      <c r="C437" s="5"/>
      <c r="D437" s="11"/>
      <c r="E437" s="12"/>
    </row>
    <row r="438" spans="3:5" x14ac:dyDescent="0.2">
      <c r="C438" s="5"/>
      <c r="D438" s="11"/>
      <c r="E438" s="12"/>
    </row>
    <row r="439" spans="3:5" x14ac:dyDescent="0.2">
      <c r="C439" s="5"/>
      <c r="D439" s="11"/>
      <c r="E439" s="12"/>
    </row>
    <row r="440" spans="3:5" x14ac:dyDescent="0.2">
      <c r="C440" s="5"/>
      <c r="D440" s="11"/>
      <c r="E440" s="12"/>
    </row>
    <row r="441" spans="3:5" x14ac:dyDescent="0.2">
      <c r="C441" s="5"/>
      <c r="D441" s="11"/>
      <c r="E441" s="12"/>
    </row>
    <row r="442" spans="3:5" x14ac:dyDescent="0.2">
      <c r="C442" s="5"/>
      <c r="D442" s="11"/>
      <c r="E442" s="12"/>
    </row>
    <row r="443" spans="3:5" x14ac:dyDescent="0.2">
      <c r="C443" s="5"/>
      <c r="D443" s="11"/>
      <c r="E443" s="12"/>
    </row>
    <row r="444" spans="3:5" x14ac:dyDescent="0.2">
      <c r="C444" s="5"/>
      <c r="D444" s="11"/>
      <c r="E444" s="12"/>
    </row>
    <row r="445" spans="3:5" x14ac:dyDescent="0.2">
      <c r="C445" s="5"/>
      <c r="D445" s="11"/>
      <c r="E445" s="12"/>
    </row>
    <row r="446" spans="3:5" x14ac:dyDescent="0.2">
      <c r="C446" s="5"/>
      <c r="D446" s="11"/>
      <c r="E446" s="12"/>
    </row>
    <row r="447" spans="3:5" x14ac:dyDescent="0.2">
      <c r="C447" s="5"/>
      <c r="D447" s="11"/>
      <c r="E447" s="12"/>
    </row>
    <row r="448" spans="3:5" x14ac:dyDescent="0.2">
      <c r="C448" s="5"/>
      <c r="D448" s="11"/>
      <c r="E448" s="12"/>
    </row>
    <row r="449" spans="3:5" x14ac:dyDescent="0.2">
      <c r="C449" s="5"/>
      <c r="D449" s="11"/>
      <c r="E449" s="12"/>
    </row>
    <row r="450" spans="3:5" x14ac:dyDescent="0.2">
      <c r="C450" s="5"/>
      <c r="D450" s="11"/>
      <c r="E450" s="12"/>
    </row>
    <row r="451" spans="3:5" x14ac:dyDescent="0.2">
      <c r="C451" s="5"/>
      <c r="D451" s="11"/>
      <c r="E451" s="12"/>
    </row>
    <row r="452" spans="3:5" x14ac:dyDescent="0.2">
      <c r="C452" s="5"/>
      <c r="D452" s="11"/>
      <c r="E452" s="12"/>
    </row>
    <row r="453" spans="3:5" x14ac:dyDescent="0.2">
      <c r="C453" s="5"/>
      <c r="D453" s="11"/>
      <c r="E453" s="12"/>
    </row>
    <row r="454" spans="3:5" x14ac:dyDescent="0.2">
      <c r="C454" s="5"/>
      <c r="D454" s="11"/>
      <c r="E454" s="12"/>
    </row>
    <row r="455" spans="3:5" x14ac:dyDescent="0.2">
      <c r="C455" s="5"/>
      <c r="D455" s="11"/>
      <c r="E455" s="12"/>
    </row>
    <row r="456" spans="3:5" x14ac:dyDescent="0.2">
      <c r="C456" s="5"/>
      <c r="D456" s="11"/>
      <c r="E456" s="12"/>
    </row>
    <row r="457" spans="3:5" x14ac:dyDescent="0.2">
      <c r="C457" s="5"/>
      <c r="D457" s="14"/>
      <c r="E457" s="12"/>
    </row>
    <row r="458" spans="3:5" x14ac:dyDescent="0.2">
      <c r="C458" s="5"/>
      <c r="D458" s="11"/>
      <c r="E458" s="12"/>
    </row>
    <row r="459" spans="3:5" x14ac:dyDescent="0.2">
      <c r="C459" s="5"/>
      <c r="D459" s="11"/>
      <c r="E459" s="12"/>
    </row>
    <row r="460" spans="3:5" x14ac:dyDescent="0.2">
      <c r="C460" s="5"/>
      <c r="D460" s="11"/>
      <c r="E460" s="12"/>
    </row>
    <row r="461" spans="3:5" x14ac:dyDescent="0.2">
      <c r="C461" s="5"/>
      <c r="D461" s="11"/>
      <c r="E461" s="12"/>
    </row>
    <row r="462" spans="3:5" x14ac:dyDescent="0.2">
      <c r="C462" s="5"/>
      <c r="D462" s="11"/>
      <c r="E462" s="12"/>
    </row>
    <row r="463" spans="3:5" x14ac:dyDescent="0.2">
      <c r="C463" s="5"/>
      <c r="D463" s="11"/>
      <c r="E463" s="12"/>
    </row>
    <row r="464" spans="3:5" x14ac:dyDescent="0.2">
      <c r="C464" s="5"/>
      <c r="D464" s="11"/>
      <c r="E464" s="12"/>
    </row>
    <row r="465" spans="3:5" x14ac:dyDescent="0.2">
      <c r="C465" s="5"/>
      <c r="D465" s="11"/>
      <c r="E465" s="12"/>
    </row>
    <row r="466" spans="3:5" x14ac:dyDescent="0.2">
      <c r="C466" s="5"/>
      <c r="D466" s="11"/>
      <c r="E466" s="12"/>
    </row>
    <row r="467" spans="3:5" x14ac:dyDescent="0.2">
      <c r="C467" s="5"/>
      <c r="D467" s="11"/>
      <c r="E467" s="12"/>
    </row>
    <row r="468" spans="3:5" x14ac:dyDescent="0.2">
      <c r="C468" s="5"/>
      <c r="D468" s="11"/>
      <c r="E468" s="12"/>
    </row>
    <row r="469" spans="3:5" x14ac:dyDescent="0.2">
      <c r="C469" s="5"/>
      <c r="D469" s="11"/>
      <c r="E469" s="12"/>
    </row>
    <row r="470" spans="3:5" x14ac:dyDescent="0.2">
      <c r="C470" s="5"/>
      <c r="D470" s="11"/>
      <c r="E470" s="12"/>
    </row>
    <row r="471" spans="3:5" x14ac:dyDescent="0.2">
      <c r="C471" s="5"/>
      <c r="D471" s="11"/>
      <c r="E471" s="12"/>
    </row>
    <row r="472" spans="3:5" x14ac:dyDescent="0.2">
      <c r="C472" s="5"/>
      <c r="D472" s="11"/>
      <c r="E472" s="12"/>
    </row>
    <row r="473" spans="3:5" x14ac:dyDescent="0.2">
      <c r="C473" s="5"/>
      <c r="D473" s="11"/>
      <c r="E473" s="12"/>
    </row>
    <row r="474" spans="3:5" x14ac:dyDescent="0.2">
      <c r="C474" s="5"/>
      <c r="D474" s="11"/>
      <c r="E474" s="12"/>
    </row>
    <row r="475" spans="3:5" x14ac:dyDescent="0.2">
      <c r="C475" s="5"/>
      <c r="D475" s="11"/>
      <c r="E475" s="12"/>
    </row>
    <row r="476" spans="3:5" x14ac:dyDescent="0.2">
      <c r="C476" s="5"/>
      <c r="D476" s="11"/>
      <c r="E476" s="12"/>
    </row>
    <row r="477" spans="3:5" x14ac:dyDescent="0.2">
      <c r="C477" s="5"/>
      <c r="D477" s="11"/>
      <c r="E477" s="12"/>
    </row>
    <row r="478" spans="3:5" x14ac:dyDescent="0.2">
      <c r="C478" s="5"/>
      <c r="D478" s="11"/>
      <c r="E478" s="12"/>
    </row>
    <row r="479" spans="3:5" x14ac:dyDescent="0.2">
      <c r="C479" s="5"/>
      <c r="D479" s="11"/>
      <c r="E479" s="12"/>
    </row>
    <row r="480" spans="3:5" x14ac:dyDescent="0.2">
      <c r="C480" s="5"/>
      <c r="D480" s="11"/>
      <c r="E480" s="12"/>
    </row>
    <row r="481" spans="3:5" x14ac:dyDescent="0.2">
      <c r="C481" s="5"/>
      <c r="D481" s="11"/>
      <c r="E481" s="12"/>
    </row>
    <row r="482" spans="3:5" x14ac:dyDescent="0.2">
      <c r="C482" s="5"/>
      <c r="D482" s="11"/>
      <c r="E482" s="12"/>
    </row>
    <row r="483" spans="3:5" x14ac:dyDescent="0.2">
      <c r="C483" s="5"/>
      <c r="D483" s="11"/>
      <c r="E483" s="12"/>
    </row>
    <row r="484" spans="3:5" x14ac:dyDescent="0.2">
      <c r="C484" s="5"/>
      <c r="D484" s="11"/>
      <c r="E484" s="12"/>
    </row>
    <row r="485" spans="3:5" x14ac:dyDescent="0.2">
      <c r="C485" s="5"/>
      <c r="D485" s="11"/>
      <c r="E485" s="12"/>
    </row>
    <row r="486" spans="3:5" x14ac:dyDescent="0.2">
      <c r="C486" s="5"/>
      <c r="D486" s="11"/>
      <c r="E486" s="12"/>
    </row>
    <row r="487" spans="3:5" x14ac:dyDescent="0.2">
      <c r="C487" s="5"/>
      <c r="D487" s="11"/>
      <c r="E487" s="12"/>
    </row>
    <row r="488" spans="3:5" x14ac:dyDescent="0.2">
      <c r="C488" s="5"/>
      <c r="D488" s="11"/>
      <c r="E488" s="12"/>
    </row>
    <row r="489" spans="3:5" x14ac:dyDescent="0.2">
      <c r="C489" s="5"/>
      <c r="D489" s="11"/>
      <c r="E489" s="12"/>
    </row>
    <row r="490" spans="3:5" x14ac:dyDescent="0.2">
      <c r="C490" s="5"/>
      <c r="D490" s="11"/>
      <c r="E490" s="12"/>
    </row>
    <row r="491" spans="3:5" x14ac:dyDescent="0.2">
      <c r="C491" s="5"/>
      <c r="D491" s="11"/>
      <c r="E491" s="12"/>
    </row>
    <row r="492" spans="3:5" x14ac:dyDescent="0.2">
      <c r="C492" s="5"/>
      <c r="D492" s="11"/>
      <c r="E492" s="12"/>
    </row>
    <row r="493" spans="3:5" x14ac:dyDescent="0.2">
      <c r="C493" s="5"/>
      <c r="D493" s="11"/>
      <c r="E493" s="12"/>
    </row>
    <row r="494" spans="3:5" x14ac:dyDescent="0.2">
      <c r="C494" s="5"/>
      <c r="D494" s="11"/>
      <c r="E494" s="12"/>
    </row>
    <row r="495" spans="3:5" x14ac:dyDescent="0.2">
      <c r="C495" s="5"/>
      <c r="D495" s="11"/>
      <c r="E495" s="12"/>
    </row>
    <row r="496" spans="3:5" x14ac:dyDescent="0.2">
      <c r="C496" s="5"/>
      <c r="D496" s="11"/>
      <c r="E496" s="12"/>
    </row>
    <row r="497" spans="3:5" x14ac:dyDescent="0.2">
      <c r="C497" s="5"/>
      <c r="D497" s="11"/>
      <c r="E497" s="12"/>
    </row>
    <row r="498" spans="3:5" x14ac:dyDescent="0.2">
      <c r="C498" s="5"/>
      <c r="D498" s="11"/>
      <c r="E498" s="12"/>
    </row>
    <row r="499" spans="3:5" x14ac:dyDescent="0.2">
      <c r="C499" s="5"/>
      <c r="D499" s="11"/>
      <c r="E499" s="12"/>
    </row>
    <row r="500" spans="3:5" x14ac:dyDescent="0.2">
      <c r="C500" s="5"/>
      <c r="D500" s="11"/>
      <c r="E500" s="12"/>
    </row>
    <row r="501" spans="3:5" x14ac:dyDescent="0.2">
      <c r="C501" s="5"/>
      <c r="D501" s="11"/>
      <c r="E501" s="12"/>
    </row>
    <row r="502" spans="3:5" x14ac:dyDescent="0.2">
      <c r="C502" s="5"/>
      <c r="D502" s="11"/>
      <c r="E502" s="12"/>
    </row>
    <row r="503" spans="3:5" x14ac:dyDescent="0.2">
      <c r="C503" s="5"/>
      <c r="D503" s="11"/>
      <c r="E503" s="12"/>
    </row>
    <row r="504" spans="3:5" x14ac:dyDescent="0.2">
      <c r="C504" s="5"/>
      <c r="D504" s="11"/>
      <c r="E504" s="12"/>
    </row>
    <row r="505" spans="3:5" x14ac:dyDescent="0.2">
      <c r="C505" s="5"/>
      <c r="D505" s="11"/>
      <c r="E505" s="12"/>
    </row>
    <row r="506" spans="3:5" x14ac:dyDescent="0.2">
      <c r="C506" s="5"/>
      <c r="D506" s="11"/>
      <c r="E506" s="12"/>
    </row>
    <row r="507" spans="3:5" x14ac:dyDescent="0.2">
      <c r="C507" s="5"/>
      <c r="D507" s="11"/>
      <c r="E507" s="12"/>
    </row>
    <row r="508" spans="3:5" x14ac:dyDescent="0.2">
      <c r="C508" s="5"/>
      <c r="D508" s="11"/>
      <c r="E508" s="12"/>
    </row>
    <row r="509" spans="3:5" x14ac:dyDescent="0.2">
      <c r="C509" s="5"/>
      <c r="D509" s="11"/>
      <c r="E509" s="12"/>
    </row>
    <row r="510" spans="3:5" x14ac:dyDescent="0.2">
      <c r="C510" s="5"/>
      <c r="D510" s="11"/>
      <c r="E510" s="12"/>
    </row>
    <row r="511" spans="3:5" x14ac:dyDescent="0.2">
      <c r="C511" s="5"/>
      <c r="D511" s="11"/>
      <c r="E511" s="12"/>
    </row>
    <row r="512" spans="3:5" x14ac:dyDescent="0.2">
      <c r="C512" s="5"/>
      <c r="D512" s="11"/>
      <c r="E512" s="12"/>
    </row>
    <row r="513" spans="3:5" x14ac:dyDescent="0.2">
      <c r="C513" s="5"/>
      <c r="D513" s="11"/>
      <c r="E513" s="12"/>
    </row>
    <row r="514" spans="3:5" x14ac:dyDescent="0.2">
      <c r="C514" s="5"/>
      <c r="D514" s="11"/>
      <c r="E514" s="12"/>
    </row>
    <row r="515" spans="3:5" x14ac:dyDescent="0.2">
      <c r="C515" s="5"/>
      <c r="D515" s="11"/>
      <c r="E515" s="12"/>
    </row>
    <row r="516" spans="3:5" x14ac:dyDescent="0.2">
      <c r="C516" s="5"/>
      <c r="D516" s="11"/>
      <c r="E516" s="12"/>
    </row>
    <row r="517" spans="3:5" x14ac:dyDescent="0.2">
      <c r="C517" s="5"/>
      <c r="D517" s="11"/>
      <c r="E517" s="12"/>
    </row>
    <row r="518" spans="3:5" x14ac:dyDescent="0.2">
      <c r="C518" s="5"/>
      <c r="D518" s="14"/>
      <c r="E518" s="12"/>
    </row>
    <row r="519" spans="3:5" x14ac:dyDescent="0.2">
      <c r="C519" s="5"/>
      <c r="D519" s="11"/>
      <c r="E519" s="12"/>
    </row>
    <row r="520" spans="3:5" x14ac:dyDescent="0.2">
      <c r="C520" s="5"/>
      <c r="D520" s="11"/>
      <c r="E520" s="12"/>
    </row>
    <row r="521" spans="3:5" x14ac:dyDescent="0.2">
      <c r="C521" s="5"/>
      <c r="D521" s="11"/>
      <c r="E521" s="12"/>
    </row>
    <row r="522" spans="3:5" x14ac:dyDescent="0.2">
      <c r="C522" s="5"/>
      <c r="D522" s="11"/>
      <c r="E522" s="12"/>
    </row>
    <row r="523" spans="3:5" x14ac:dyDescent="0.2">
      <c r="C523" s="5"/>
      <c r="D523" s="11"/>
      <c r="E523" s="12"/>
    </row>
    <row r="524" spans="3:5" x14ac:dyDescent="0.2">
      <c r="C524" s="5"/>
      <c r="D524" s="11"/>
      <c r="E524" s="12"/>
    </row>
    <row r="525" spans="3:5" x14ac:dyDescent="0.2">
      <c r="C525" s="5"/>
      <c r="D525" s="14"/>
      <c r="E525" s="12"/>
    </row>
    <row r="526" spans="3:5" x14ac:dyDescent="0.2">
      <c r="C526" s="5"/>
      <c r="D526" s="11"/>
      <c r="E526" s="12"/>
    </row>
    <row r="527" spans="3:5" x14ac:dyDescent="0.2">
      <c r="C527" s="5"/>
      <c r="D527" s="11"/>
      <c r="E527" s="12"/>
    </row>
    <row r="528" spans="3:5" x14ac:dyDescent="0.2">
      <c r="C528" s="5"/>
      <c r="D528" s="11"/>
      <c r="E528" s="12"/>
    </row>
    <row r="529" spans="3:5" x14ac:dyDescent="0.2">
      <c r="C529" s="5"/>
      <c r="D529" s="14"/>
      <c r="E529" s="12"/>
    </row>
    <row r="530" spans="3:5" x14ac:dyDescent="0.2">
      <c r="C530" s="5"/>
      <c r="D530" s="11"/>
      <c r="E530" s="12"/>
    </row>
    <row r="531" spans="3:5" x14ac:dyDescent="0.2">
      <c r="C531" s="5"/>
      <c r="D531" s="11"/>
      <c r="E531" s="12"/>
    </row>
    <row r="532" spans="3:5" x14ac:dyDescent="0.2">
      <c r="C532" s="5"/>
      <c r="D532" s="11"/>
      <c r="E532" s="12"/>
    </row>
    <row r="533" spans="3:5" x14ac:dyDescent="0.2">
      <c r="C533" s="5"/>
      <c r="D533" s="11"/>
      <c r="E533" s="12"/>
    </row>
    <row r="534" spans="3:5" x14ac:dyDescent="0.2">
      <c r="C534" s="5"/>
      <c r="D534" s="11"/>
      <c r="E534" s="12"/>
    </row>
    <row r="535" spans="3:5" x14ac:dyDescent="0.2">
      <c r="C535" s="5"/>
      <c r="D535" s="11"/>
      <c r="E535" s="12"/>
    </row>
    <row r="536" spans="3:5" x14ac:dyDescent="0.2">
      <c r="C536" s="5"/>
      <c r="D536" s="11"/>
      <c r="E536" s="12"/>
    </row>
    <row r="537" spans="3:5" x14ac:dyDescent="0.2">
      <c r="C537" s="5"/>
      <c r="D537" s="11"/>
      <c r="E537" s="12"/>
    </row>
    <row r="538" spans="3:5" x14ac:dyDescent="0.2">
      <c r="C538" s="5"/>
      <c r="D538" s="11"/>
      <c r="E538" s="12"/>
    </row>
    <row r="539" spans="3:5" x14ac:dyDescent="0.2">
      <c r="C539" s="5"/>
      <c r="D539" s="11"/>
      <c r="E539" s="12"/>
    </row>
    <row r="540" spans="3:5" x14ac:dyDescent="0.2">
      <c r="C540" s="5"/>
      <c r="D540" s="11"/>
      <c r="E540" s="12"/>
    </row>
    <row r="541" spans="3:5" x14ac:dyDescent="0.2">
      <c r="C541" s="5"/>
      <c r="D541" s="11"/>
      <c r="E541" s="12"/>
    </row>
    <row r="542" spans="3:5" x14ac:dyDescent="0.2">
      <c r="C542" s="5"/>
      <c r="D542" s="11"/>
      <c r="E542" s="12"/>
    </row>
    <row r="543" spans="3:5" x14ac:dyDescent="0.2">
      <c r="C543" s="5"/>
      <c r="D543" s="11"/>
      <c r="E543" s="12"/>
    </row>
    <row r="544" spans="3:5" x14ac:dyDescent="0.2">
      <c r="C544" s="5"/>
      <c r="D544" s="11"/>
      <c r="E544" s="12"/>
    </row>
    <row r="545" spans="3:5" x14ac:dyDescent="0.2">
      <c r="C545" s="5"/>
      <c r="D545" s="11"/>
      <c r="E545" s="12"/>
    </row>
    <row r="546" spans="3:5" x14ac:dyDescent="0.2">
      <c r="C546" s="5"/>
      <c r="D546" s="11"/>
      <c r="E546" s="12"/>
    </row>
    <row r="547" spans="3:5" x14ac:dyDescent="0.2">
      <c r="C547" s="5"/>
      <c r="D547" s="11"/>
      <c r="E547" s="12"/>
    </row>
    <row r="548" spans="3:5" x14ac:dyDescent="0.2">
      <c r="C548" s="5"/>
      <c r="D548" s="11"/>
      <c r="E548" s="12"/>
    </row>
    <row r="549" spans="3:5" x14ac:dyDescent="0.2">
      <c r="C549" s="5"/>
      <c r="D549" s="11"/>
      <c r="E549" s="12"/>
    </row>
    <row r="550" spans="3:5" x14ac:dyDescent="0.2">
      <c r="C550" s="5"/>
      <c r="D550" s="11"/>
      <c r="E550" s="12"/>
    </row>
    <row r="551" spans="3:5" x14ac:dyDescent="0.2">
      <c r="C551" s="5"/>
      <c r="D551" s="11"/>
      <c r="E551" s="12"/>
    </row>
    <row r="552" spans="3:5" x14ac:dyDescent="0.2">
      <c r="C552" s="5"/>
      <c r="D552" s="11"/>
      <c r="E552" s="12"/>
    </row>
    <row r="553" spans="3:5" x14ac:dyDescent="0.2">
      <c r="C553" s="5"/>
      <c r="D553" s="11"/>
      <c r="E553" s="12"/>
    </row>
    <row r="554" spans="3:5" x14ac:dyDescent="0.2">
      <c r="C554" s="5"/>
      <c r="D554" s="11"/>
      <c r="E554" s="12"/>
    </row>
    <row r="555" spans="3:5" x14ac:dyDescent="0.2">
      <c r="C555" s="5"/>
      <c r="D555" s="11"/>
      <c r="E555" s="12"/>
    </row>
    <row r="556" spans="3:5" x14ac:dyDescent="0.2">
      <c r="C556" s="5"/>
      <c r="D556" s="11"/>
      <c r="E556" s="12"/>
    </row>
    <row r="557" spans="3:5" x14ac:dyDescent="0.2">
      <c r="C557" s="5"/>
      <c r="D557" s="11"/>
      <c r="E557" s="12"/>
    </row>
    <row r="558" spans="3:5" x14ac:dyDescent="0.2">
      <c r="C558" s="5"/>
      <c r="D558" s="11"/>
      <c r="E558" s="12"/>
    </row>
    <row r="559" spans="3:5" x14ac:dyDescent="0.2">
      <c r="C559" s="5"/>
      <c r="D559" s="11"/>
      <c r="E559" s="12"/>
    </row>
    <row r="560" spans="3:5" x14ac:dyDescent="0.2">
      <c r="C560" s="5"/>
      <c r="D560" s="11"/>
      <c r="E560" s="12"/>
    </row>
    <row r="561" spans="3:5" x14ac:dyDescent="0.2">
      <c r="C561" s="5"/>
      <c r="D561" s="11"/>
      <c r="E561" s="12"/>
    </row>
    <row r="562" spans="3:5" x14ac:dyDescent="0.2">
      <c r="C562" s="5"/>
      <c r="D562" s="11"/>
      <c r="E562" s="12"/>
    </row>
    <row r="563" spans="3:5" x14ac:dyDescent="0.2">
      <c r="C563" s="5"/>
      <c r="D563" s="11"/>
      <c r="E563" s="12"/>
    </row>
    <row r="564" spans="3:5" x14ac:dyDescent="0.2">
      <c r="C564" s="5"/>
      <c r="D564" s="11"/>
      <c r="E564" s="12"/>
    </row>
    <row r="565" spans="3:5" x14ac:dyDescent="0.2">
      <c r="C565" s="5"/>
      <c r="D565" s="11"/>
      <c r="E565" s="12"/>
    </row>
    <row r="566" spans="3:5" x14ac:dyDescent="0.2">
      <c r="C566" s="5"/>
      <c r="D566" s="11"/>
      <c r="E566" s="12"/>
    </row>
    <row r="567" spans="3:5" x14ac:dyDescent="0.2">
      <c r="C567" s="5"/>
      <c r="D567" s="11"/>
      <c r="E567" s="12"/>
    </row>
    <row r="568" spans="3:5" x14ac:dyDescent="0.2">
      <c r="C568" s="5"/>
      <c r="D568" s="11"/>
      <c r="E568" s="12"/>
    </row>
    <row r="569" spans="3:5" x14ac:dyDescent="0.2">
      <c r="C569" s="5"/>
      <c r="D569" s="11"/>
      <c r="E569" s="12"/>
    </row>
    <row r="570" spans="3:5" x14ac:dyDescent="0.2">
      <c r="C570" s="5"/>
      <c r="D570" s="11"/>
      <c r="E570" s="12"/>
    </row>
    <row r="571" spans="3:5" x14ac:dyDescent="0.2">
      <c r="C571" s="5"/>
      <c r="D571" s="11"/>
      <c r="E571" s="12"/>
    </row>
    <row r="572" spans="3:5" x14ac:dyDescent="0.2">
      <c r="C572" s="5"/>
      <c r="D572" s="11"/>
      <c r="E572" s="12"/>
    </row>
    <row r="573" spans="3:5" x14ac:dyDescent="0.2">
      <c r="C573" s="5"/>
      <c r="D573" s="11"/>
      <c r="E573" s="12"/>
    </row>
    <row r="574" spans="3:5" x14ac:dyDescent="0.2">
      <c r="C574" s="5"/>
      <c r="D574" s="11"/>
      <c r="E574" s="12"/>
    </row>
    <row r="575" spans="3:5" x14ac:dyDescent="0.2">
      <c r="C575" s="5"/>
      <c r="D575" s="11"/>
      <c r="E575" s="12"/>
    </row>
    <row r="576" spans="3:5" x14ac:dyDescent="0.2">
      <c r="C576" s="5"/>
      <c r="D576" s="11"/>
      <c r="E576" s="12"/>
    </row>
    <row r="577" spans="3:5" x14ac:dyDescent="0.2">
      <c r="C577" s="5"/>
      <c r="D577" s="11"/>
      <c r="E577" s="12"/>
    </row>
    <row r="578" spans="3:5" x14ac:dyDescent="0.2">
      <c r="C578" s="5"/>
      <c r="D578" s="11"/>
      <c r="E578" s="12"/>
    </row>
    <row r="579" spans="3:5" x14ac:dyDescent="0.2">
      <c r="C579" s="5"/>
      <c r="D579" s="11"/>
      <c r="E579" s="12"/>
    </row>
    <row r="580" spans="3:5" x14ac:dyDescent="0.2">
      <c r="C580" s="5"/>
      <c r="D580" s="11"/>
      <c r="E580" s="12"/>
    </row>
    <row r="581" spans="3:5" x14ac:dyDescent="0.2">
      <c r="C581" s="5"/>
      <c r="D581" s="11"/>
      <c r="E581" s="12"/>
    </row>
    <row r="582" spans="3:5" x14ac:dyDescent="0.2">
      <c r="C582" s="5"/>
      <c r="D582" s="11"/>
      <c r="E582" s="12"/>
    </row>
    <row r="583" spans="3:5" x14ac:dyDescent="0.2">
      <c r="C583" s="5"/>
      <c r="D583" s="11"/>
      <c r="E583" s="12"/>
    </row>
    <row r="584" spans="3:5" x14ac:dyDescent="0.2">
      <c r="C584" s="5"/>
      <c r="D584" s="14"/>
      <c r="E584" s="12"/>
    </row>
    <row r="585" spans="3:5" x14ac:dyDescent="0.2">
      <c r="C585" s="5"/>
      <c r="D585" s="11"/>
      <c r="E585" s="12"/>
    </row>
    <row r="586" spans="3:5" x14ac:dyDescent="0.2">
      <c r="C586" s="5"/>
      <c r="D586" s="11"/>
      <c r="E586" s="12"/>
    </row>
    <row r="587" spans="3:5" x14ac:dyDescent="0.2">
      <c r="C587" s="5"/>
      <c r="D587" s="11"/>
      <c r="E587" s="12"/>
    </row>
    <row r="588" spans="3:5" x14ac:dyDescent="0.2">
      <c r="C588" s="5"/>
      <c r="D588" s="11"/>
      <c r="E588" s="12"/>
    </row>
    <row r="589" spans="3:5" x14ac:dyDescent="0.2">
      <c r="C589" s="5"/>
      <c r="D589" s="11"/>
      <c r="E589" s="12"/>
    </row>
    <row r="590" spans="3:5" x14ac:dyDescent="0.2">
      <c r="C590" s="5"/>
      <c r="D590" s="11"/>
      <c r="E590" s="12"/>
    </row>
    <row r="591" spans="3:5" x14ac:dyDescent="0.2">
      <c r="C591" s="5"/>
      <c r="D591" s="11"/>
      <c r="E591" s="12"/>
    </row>
    <row r="592" spans="3:5" x14ac:dyDescent="0.2">
      <c r="C592" s="5"/>
      <c r="D592" s="11"/>
      <c r="E592" s="12"/>
    </row>
    <row r="593" spans="3:5" x14ac:dyDescent="0.2">
      <c r="C593" s="5"/>
      <c r="D593" s="11"/>
      <c r="E593" s="12"/>
    </row>
    <row r="594" spans="3:5" x14ac:dyDescent="0.2">
      <c r="C594" s="5"/>
      <c r="D594" s="11"/>
      <c r="E594" s="12"/>
    </row>
    <row r="595" spans="3:5" x14ac:dyDescent="0.2">
      <c r="C595" s="5"/>
      <c r="D595" s="11"/>
      <c r="E595" s="12"/>
    </row>
    <row r="596" spans="3:5" x14ac:dyDescent="0.2">
      <c r="C596" s="5"/>
      <c r="D596" s="11"/>
      <c r="E596" s="12"/>
    </row>
    <row r="597" spans="3:5" x14ac:dyDescent="0.2">
      <c r="C597" s="5"/>
      <c r="D597" s="11"/>
      <c r="E597" s="12"/>
    </row>
    <row r="598" spans="3:5" x14ac:dyDescent="0.2">
      <c r="C598" s="5"/>
      <c r="D598" s="11"/>
      <c r="E598" s="12"/>
    </row>
    <row r="599" spans="3:5" x14ac:dyDescent="0.2">
      <c r="C599" s="5"/>
      <c r="D599" s="11"/>
      <c r="E599" s="12"/>
    </row>
    <row r="600" spans="3:5" x14ac:dyDescent="0.2">
      <c r="C600" s="5"/>
      <c r="D600" s="11"/>
      <c r="E600" s="12"/>
    </row>
    <row r="601" spans="3:5" x14ac:dyDescent="0.2">
      <c r="C601" s="5"/>
      <c r="D601" s="11"/>
      <c r="E601" s="12"/>
    </row>
    <row r="602" spans="3:5" x14ac:dyDescent="0.2">
      <c r="C602" s="5"/>
      <c r="D602" s="11"/>
      <c r="E602" s="12"/>
    </row>
    <row r="603" spans="3:5" x14ac:dyDescent="0.2">
      <c r="C603" s="5"/>
      <c r="D603" s="11"/>
      <c r="E603" s="12"/>
    </row>
    <row r="604" spans="3:5" x14ac:dyDescent="0.2">
      <c r="C604" s="5"/>
      <c r="D604" s="11"/>
      <c r="E604" s="12"/>
    </row>
    <row r="605" spans="3:5" x14ac:dyDescent="0.2">
      <c r="C605" s="5"/>
      <c r="D605" s="11"/>
      <c r="E605" s="12"/>
    </row>
    <row r="606" spans="3:5" x14ac:dyDescent="0.2">
      <c r="C606" s="5"/>
      <c r="D606" s="11"/>
      <c r="E606" s="12"/>
    </row>
    <row r="607" spans="3:5" x14ac:dyDescent="0.2">
      <c r="C607" s="5"/>
      <c r="D607" s="11"/>
      <c r="E607" s="12"/>
    </row>
    <row r="608" spans="3:5" x14ac:dyDescent="0.2">
      <c r="C608" s="5"/>
      <c r="D608" s="11"/>
      <c r="E608" s="12"/>
    </row>
    <row r="609" spans="3:5" x14ac:dyDescent="0.2">
      <c r="C609" s="5"/>
      <c r="D609" s="11"/>
      <c r="E609" s="12"/>
    </row>
    <row r="610" spans="3:5" x14ac:dyDescent="0.2">
      <c r="C610" s="5"/>
      <c r="D610" s="11"/>
      <c r="E610" s="12"/>
    </row>
    <row r="611" spans="3:5" x14ac:dyDescent="0.2">
      <c r="C611" s="5"/>
      <c r="D611" s="11"/>
      <c r="E611" s="12"/>
    </row>
    <row r="612" spans="3:5" x14ac:dyDescent="0.2">
      <c r="C612" s="5"/>
      <c r="D612" s="11"/>
      <c r="E612" s="12"/>
    </row>
    <row r="613" spans="3:5" x14ac:dyDescent="0.2">
      <c r="C613" s="5"/>
      <c r="D613" s="11"/>
      <c r="E613" s="12"/>
    </row>
    <row r="614" spans="3:5" x14ac:dyDescent="0.2">
      <c r="C614" s="5"/>
      <c r="D614" s="11"/>
      <c r="E614" s="12"/>
    </row>
    <row r="615" spans="3:5" x14ac:dyDescent="0.2">
      <c r="C615" s="5"/>
      <c r="D615" s="11"/>
      <c r="E615" s="12"/>
    </row>
    <row r="616" spans="3:5" x14ac:dyDescent="0.2">
      <c r="C616" s="5"/>
      <c r="D616" s="14"/>
      <c r="E616" s="12"/>
    </row>
    <row r="617" spans="3:5" x14ac:dyDescent="0.2">
      <c r="C617" s="5"/>
      <c r="D617" s="11"/>
      <c r="E617" s="12"/>
    </row>
    <row r="618" spans="3:5" x14ac:dyDescent="0.2">
      <c r="C618" s="5"/>
      <c r="D618" s="11"/>
      <c r="E618" s="12"/>
    </row>
    <row r="619" spans="3:5" x14ac:dyDescent="0.2">
      <c r="C619" s="5"/>
      <c r="D619" s="11"/>
      <c r="E619" s="12"/>
    </row>
    <row r="620" spans="3:5" x14ac:dyDescent="0.2">
      <c r="C620" s="5"/>
      <c r="D620" s="11"/>
      <c r="E620" s="12"/>
    </row>
    <row r="621" spans="3:5" x14ac:dyDescent="0.2">
      <c r="C621" s="5"/>
      <c r="D621" s="11"/>
      <c r="E621" s="12"/>
    </row>
    <row r="622" spans="3:5" x14ac:dyDescent="0.2">
      <c r="C622" s="5"/>
      <c r="D622" s="11"/>
      <c r="E622" s="12"/>
    </row>
    <row r="623" spans="3:5" x14ac:dyDescent="0.2">
      <c r="C623" s="5"/>
      <c r="D623" s="11"/>
      <c r="E623" s="12"/>
    </row>
    <row r="624" spans="3:5" x14ac:dyDescent="0.2">
      <c r="C624" s="5"/>
      <c r="D624" s="11"/>
      <c r="E624" s="12"/>
    </row>
    <row r="625" spans="3:5" x14ac:dyDescent="0.2">
      <c r="C625" s="5"/>
      <c r="D625" s="11"/>
      <c r="E625" s="12"/>
    </row>
    <row r="626" spans="3:5" x14ac:dyDescent="0.2">
      <c r="C626" s="5"/>
      <c r="D626" s="11"/>
      <c r="E626" s="12"/>
    </row>
    <row r="627" spans="3:5" x14ac:dyDescent="0.2">
      <c r="C627" s="5"/>
      <c r="D627" s="11"/>
      <c r="E627" s="12"/>
    </row>
    <row r="628" spans="3:5" x14ac:dyDescent="0.2">
      <c r="C628" s="5"/>
      <c r="D628" s="11"/>
      <c r="E628" s="12"/>
    </row>
    <row r="629" spans="3:5" x14ac:dyDescent="0.2">
      <c r="C629" s="5"/>
      <c r="D629" s="11"/>
      <c r="E629" s="12"/>
    </row>
    <row r="630" spans="3:5" x14ac:dyDescent="0.2">
      <c r="C630" s="5"/>
      <c r="D630" s="11"/>
      <c r="E630" s="12"/>
    </row>
    <row r="631" spans="3:5" x14ac:dyDescent="0.2">
      <c r="C631" s="5"/>
      <c r="D631" s="11"/>
      <c r="E631" s="12"/>
    </row>
    <row r="632" spans="3:5" x14ac:dyDescent="0.2">
      <c r="C632" s="5"/>
      <c r="D632" s="11"/>
      <c r="E632" s="12"/>
    </row>
    <row r="633" spans="3:5" x14ac:dyDescent="0.2">
      <c r="C633" s="5"/>
      <c r="D633" s="11"/>
      <c r="E633" s="12"/>
    </row>
    <row r="634" spans="3:5" x14ac:dyDescent="0.2">
      <c r="C634" s="5"/>
      <c r="D634" s="11"/>
      <c r="E634" s="12"/>
    </row>
    <row r="635" spans="3:5" x14ac:dyDescent="0.2">
      <c r="C635" s="5"/>
      <c r="D635" s="11"/>
      <c r="E635" s="12"/>
    </row>
    <row r="636" spans="3:5" x14ac:dyDescent="0.2">
      <c r="C636" s="5"/>
      <c r="D636" s="11"/>
      <c r="E636" s="12"/>
    </row>
    <row r="637" spans="3:5" x14ac:dyDescent="0.2">
      <c r="C637" s="5"/>
      <c r="D637" s="11"/>
      <c r="E637" s="12"/>
    </row>
    <row r="638" spans="3:5" x14ac:dyDescent="0.2">
      <c r="C638" s="5"/>
      <c r="D638" s="11"/>
      <c r="E638" s="12"/>
    </row>
    <row r="639" spans="3:5" x14ac:dyDescent="0.2">
      <c r="C639" s="5"/>
      <c r="D639" s="11"/>
      <c r="E639" s="12"/>
    </row>
    <row r="640" spans="3:5" x14ac:dyDescent="0.2">
      <c r="C640" s="5"/>
      <c r="D640" s="11"/>
      <c r="E640" s="12"/>
    </row>
    <row r="641" spans="3:5" x14ac:dyDescent="0.2">
      <c r="C641" s="5"/>
      <c r="D641" s="11"/>
      <c r="E641" s="12"/>
    </row>
    <row r="642" spans="3:5" x14ac:dyDescent="0.2">
      <c r="C642" s="5"/>
      <c r="D642" s="11"/>
      <c r="E642" s="12"/>
    </row>
    <row r="643" spans="3:5" x14ac:dyDescent="0.2">
      <c r="C643" s="5"/>
      <c r="D643" s="11"/>
      <c r="E643" s="12"/>
    </row>
    <row r="644" spans="3:5" x14ac:dyDescent="0.2">
      <c r="C644" s="5"/>
      <c r="D644" s="11"/>
      <c r="E644" s="12"/>
    </row>
    <row r="645" spans="3:5" x14ac:dyDescent="0.2">
      <c r="C645" s="5"/>
      <c r="D645" s="11"/>
      <c r="E645" s="12"/>
    </row>
    <row r="646" spans="3:5" x14ac:dyDescent="0.2">
      <c r="C646" s="5"/>
      <c r="D646" s="11"/>
      <c r="E646" s="12"/>
    </row>
    <row r="647" spans="3:5" x14ac:dyDescent="0.2">
      <c r="C647" s="5"/>
      <c r="D647" s="11"/>
      <c r="E647" s="12"/>
    </row>
    <row r="648" spans="3:5" x14ac:dyDescent="0.2">
      <c r="C648" s="5"/>
      <c r="D648" s="11"/>
      <c r="E648" s="12"/>
    </row>
    <row r="649" spans="3:5" x14ac:dyDescent="0.2">
      <c r="C649" s="5"/>
      <c r="D649" s="11"/>
      <c r="E649" s="12"/>
    </row>
    <row r="650" spans="3:5" x14ac:dyDescent="0.2">
      <c r="C650" s="5"/>
      <c r="D650" s="11"/>
      <c r="E650" s="12"/>
    </row>
    <row r="651" spans="3:5" x14ac:dyDescent="0.2">
      <c r="C651" s="5"/>
      <c r="D651" s="11"/>
      <c r="E651" s="12"/>
    </row>
    <row r="652" spans="3:5" x14ac:dyDescent="0.2">
      <c r="C652" s="5"/>
      <c r="D652" s="11"/>
      <c r="E652" s="12"/>
    </row>
    <row r="653" spans="3:5" x14ac:dyDescent="0.2">
      <c r="C653" s="5"/>
      <c r="D653" s="11"/>
      <c r="E653" s="12"/>
    </row>
    <row r="654" spans="3:5" x14ac:dyDescent="0.2">
      <c r="C654" s="5"/>
      <c r="D654" s="11"/>
      <c r="E654" s="12"/>
    </row>
    <row r="655" spans="3:5" x14ac:dyDescent="0.2">
      <c r="C655" s="5"/>
      <c r="D655" s="14"/>
      <c r="E655" s="12"/>
    </row>
    <row r="656" spans="3:5" x14ac:dyDescent="0.2">
      <c r="C656" s="5"/>
      <c r="D656" s="11"/>
      <c r="E656" s="12"/>
    </row>
    <row r="657" spans="3:5" x14ac:dyDescent="0.2">
      <c r="C657" s="5"/>
      <c r="D657" s="11"/>
      <c r="E657" s="12"/>
    </row>
    <row r="658" spans="3:5" x14ac:dyDescent="0.2">
      <c r="C658" s="5"/>
      <c r="D658" s="11"/>
      <c r="E658" s="12"/>
    </row>
    <row r="659" spans="3:5" x14ac:dyDescent="0.2">
      <c r="C659" s="5"/>
      <c r="D659" s="11"/>
      <c r="E659" s="12"/>
    </row>
    <row r="660" spans="3:5" x14ac:dyDescent="0.2">
      <c r="C660" s="5"/>
      <c r="D660" s="11"/>
      <c r="E660" s="12"/>
    </row>
    <row r="661" spans="3:5" x14ac:dyDescent="0.2">
      <c r="C661" s="5"/>
      <c r="D661" s="11"/>
      <c r="E661" s="12"/>
    </row>
    <row r="662" spans="3:5" x14ac:dyDescent="0.2">
      <c r="C662" s="5"/>
      <c r="D662" s="11"/>
      <c r="E662" s="12"/>
    </row>
    <row r="663" spans="3:5" x14ac:dyDescent="0.2">
      <c r="C663" s="5"/>
      <c r="D663" s="11"/>
      <c r="E663" s="12"/>
    </row>
    <row r="664" spans="3:5" x14ac:dyDescent="0.2">
      <c r="C664" s="5"/>
      <c r="D664" s="11"/>
      <c r="E664" s="12"/>
    </row>
    <row r="665" spans="3:5" x14ac:dyDescent="0.2">
      <c r="C665" s="5"/>
      <c r="D665" s="11"/>
      <c r="E665" s="12"/>
    </row>
    <row r="666" spans="3:5" x14ac:dyDescent="0.2">
      <c r="C666" s="5"/>
      <c r="D666" s="11"/>
      <c r="E666" s="12"/>
    </row>
    <row r="667" spans="3:5" x14ac:dyDescent="0.2">
      <c r="C667" s="5"/>
      <c r="D667" s="11"/>
      <c r="E667" s="12"/>
    </row>
    <row r="668" spans="3:5" x14ac:dyDescent="0.2">
      <c r="C668" s="5"/>
      <c r="D668" s="11"/>
      <c r="E668" s="12"/>
    </row>
    <row r="669" spans="3:5" x14ac:dyDescent="0.2">
      <c r="C669" s="5"/>
      <c r="D669" s="11"/>
      <c r="E669" s="12"/>
    </row>
    <row r="670" spans="3:5" x14ac:dyDescent="0.2">
      <c r="C670" s="5"/>
      <c r="D670" s="11"/>
      <c r="E670" s="12"/>
    </row>
    <row r="671" spans="3:5" x14ac:dyDescent="0.2">
      <c r="C671" s="5"/>
      <c r="D671" s="11"/>
      <c r="E671" s="12"/>
    </row>
    <row r="672" spans="3:5" x14ac:dyDescent="0.2">
      <c r="C672" s="5"/>
      <c r="D672" s="11"/>
      <c r="E672" s="12"/>
    </row>
    <row r="673" spans="3:5" x14ac:dyDescent="0.2">
      <c r="C673" s="5"/>
      <c r="D673" s="11"/>
      <c r="E673" s="12"/>
    </row>
    <row r="674" spans="3:5" x14ac:dyDescent="0.2">
      <c r="C674" s="5"/>
      <c r="D674" s="11"/>
      <c r="E674" s="12"/>
    </row>
    <row r="675" spans="3:5" x14ac:dyDescent="0.2">
      <c r="C675" s="5"/>
      <c r="D675" s="11"/>
      <c r="E675" s="12"/>
    </row>
    <row r="676" spans="3:5" x14ac:dyDescent="0.2">
      <c r="C676" s="5"/>
      <c r="D676" s="11"/>
      <c r="E676" s="12"/>
    </row>
    <row r="677" spans="3:5" x14ac:dyDescent="0.2">
      <c r="C677" s="5"/>
      <c r="D677" s="11"/>
      <c r="E677" s="12"/>
    </row>
    <row r="678" spans="3:5" x14ac:dyDescent="0.2">
      <c r="C678" s="5"/>
      <c r="D678" s="11"/>
      <c r="E678" s="12"/>
    </row>
    <row r="679" spans="3:5" x14ac:dyDescent="0.2">
      <c r="C679" s="5"/>
      <c r="D679" s="14"/>
      <c r="E679" s="12"/>
    </row>
    <row r="680" spans="3:5" x14ac:dyDescent="0.2">
      <c r="C680" s="5"/>
      <c r="D680" s="11"/>
      <c r="E680" s="12"/>
    </row>
    <row r="681" spans="3:5" x14ac:dyDescent="0.2">
      <c r="C681" s="5"/>
      <c r="D681" s="11"/>
      <c r="E681" s="12"/>
    </row>
    <row r="682" spans="3:5" x14ac:dyDescent="0.2">
      <c r="C682" s="5"/>
      <c r="D682" s="11"/>
      <c r="E682" s="12"/>
    </row>
    <row r="683" spans="3:5" x14ac:dyDescent="0.2">
      <c r="C683" s="5"/>
      <c r="D683" s="11"/>
      <c r="E683" s="12"/>
    </row>
    <row r="684" spans="3:5" x14ac:dyDescent="0.2">
      <c r="C684" s="5"/>
      <c r="D684" s="11"/>
      <c r="E684" s="12"/>
    </row>
    <row r="685" spans="3:5" x14ac:dyDescent="0.2">
      <c r="C685" s="5"/>
      <c r="D685" s="11"/>
      <c r="E685" s="12"/>
    </row>
    <row r="686" spans="3:5" x14ac:dyDescent="0.2">
      <c r="C686" s="5"/>
      <c r="D686" s="11"/>
      <c r="E686" s="12"/>
    </row>
    <row r="687" spans="3:5" x14ac:dyDescent="0.2">
      <c r="C687" s="5"/>
      <c r="D687" s="11"/>
      <c r="E687" s="12"/>
    </row>
    <row r="688" spans="3:5" x14ac:dyDescent="0.2">
      <c r="C688" s="5"/>
      <c r="D688" s="11"/>
      <c r="E688" s="12"/>
    </row>
    <row r="689" spans="3:5" x14ac:dyDescent="0.2">
      <c r="C689" s="5"/>
      <c r="D689" s="11"/>
      <c r="E689" s="12"/>
    </row>
    <row r="690" spans="3:5" x14ac:dyDescent="0.2">
      <c r="C690" s="5"/>
      <c r="D690" s="11"/>
      <c r="E690" s="12"/>
    </row>
    <row r="691" spans="3:5" x14ac:dyDescent="0.2">
      <c r="C691" s="5"/>
      <c r="D691" s="11"/>
      <c r="E691" s="12"/>
    </row>
    <row r="692" spans="3:5" x14ac:dyDescent="0.2">
      <c r="C692" s="5"/>
      <c r="D692" s="11"/>
      <c r="E692" s="12"/>
    </row>
    <row r="693" spans="3:5" x14ac:dyDescent="0.2">
      <c r="C693" s="5"/>
      <c r="D693" s="11"/>
      <c r="E693" s="12"/>
    </row>
    <row r="694" spans="3:5" x14ac:dyDescent="0.2">
      <c r="C694" s="5"/>
      <c r="D694" s="11"/>
      <c r="E694" s="12"/>
    </row>
    <row r="695" spans="3:5" x14ac:dyDescent="0.2">
      <c r="C695" s="5"/>
      <c r="D695" s="11"/>
      <c r="E695" s="12"/>
    </row>
    <row r="696" spans="3:5" x14ac:dyDescent="0.2">
      <c r="C696" s="5"/>
      <c r="D696" s="11"/>
      <c r="E696" s="12"/>
    </row>
    <row r="697" spans="3:5" x14ac:dyDescent="0.2">
      <c r="C697" s="5"/>
      <c r="D697" s="11"/>
      <c r="E697" s="12"/>
    </row>
    <row r="698" spans="3:5" x14ac:dyDescent="0.2">
      <c r="C698" s="5"/>
      <c r="D698" s="11"/>
      <c r="E698" s="12"/>
    </row>
    <row r="699" spans="3:5" x14ac:dyDescent="0.2">
      <c r="C699" s="5"/>
      <c r="D699" s="11"/>
      <c r="E699" s="12"/>
    </row>
    <row r="700" spans="3:5" x14ac:dyDescent="0.2">
      <c r="C700" s="5"/>
      <c r="D700" s="11"/>
      <c r="E700" s="12"/>
    </row>
    <row r="701" spans="3:5" x14ac:dyDescent="0.2">
      <c r="C701" s="5"/>
      <c r="D701" s="11"/>
      <c r="E701" s="12"/>
    </row>
    <row r="702" spans="3:5" x14ac:dyDescent="0.2">
      <c r="C702" s="5"/>
      <c r="D702" s="11"/>
      <c r="E702" s="12"/>
    </row>
    <row r="703" spans="3:5" x14ac:dyDescent="0.2">
      <c r="C703" s="5"/>
      <c r="D703" s="11"/>
      <c r="E703" s="12"/>
    </row>
    <row r="704" spans="3:5" x14ac:dyDescent="0.2">
      <c r="C704" s="5"/>
      <c r="D704" s="11"/>
      <c r="E704" s="12"/>
    </row>
    <row r="705" spans="3:5" x14ac:dyDescent="0.2">
      <c r="C705" s="5"/>
      <c r="D705" s="11"/>
      <c r="E705" s="12"/>
    </row>
    <row r="706" spans="3:5" x14ac:dyDescent="0.2">
      <c r="C706" s="5"/>
      <c r="D706" s="11"/>
      <c r="E706" s="12"/>
    </row>
    <row r="707" spans="3:5" x14ac:dyDescent="0.2">
      <c r="C707" s="5"/>
      <c r="D707" s="11"/>
      <c r="E707" s="12"/>
    </row>
    <row r="708" spans="3:5" x14ac:dyDescent="0.2">
      <c r="C708" s="5"/>
      <c r="D708" s="11"/>
      <c r="E708" s="12"/>
    </row>
    <row r="709" spans="3:5" x14ac:dyDescent="0.2">
      <c r="C709" s="5"/>
      <c r="D709" s="11"/>
      <c r="E709" s="12"/>
    </row>
    <row r="710" spans="3:5" x14ac:dyDescent="0.2">
      <c r="C710" s="5"/>
      <c r="D710" s="11"/>
      <c r="E710" s="12"/>
    </row>
    <row r="711" spans="3:5" x14ac:dyDescent="0.2">
      <c r="C711" s="5"/>
      <c r="D711" s="11"/>
      <c r="E711" s="12"/>
    </row>
    <row r="712" spans="3:5" x14ac:dyDescent="0.2">
      <c r="C712" s="5"/>
      <c r="D712" s="11"/>
      <c r="E712" s="12"/>
    </row>
    <row r="713" spans="3:5" x14ac:dyDescent="0.2">
      <c r="C713" s="5"/>
      <c r="D713" s="11"/>
      <c r="E713" s="12"/>
    </row>
    <row r="714" spans="3:5" x14ac:dyDescent="0.2">
      <c r="C714" s="5"/>
      <c r="D714" s="11"/>
      <c r="E714" s="12"/>
    </row>
    <row r="715" spans="3:5" x14ac:dyDescent="0.2">
      <c r="C715" s="5"/>
      <c r="D715" s="11"/>
      <c r="E715" s="12"/>
    </row>
    <row r="716" spans="3:5" x14ac:dyDescent="0.2">
      <c r="C716" s="5"/>
      <c r="D716" s="11"/>
      <c r="E716" s="12"/>
    </row>
    <row r="717" spans="3:5" x14ac:dyDescent="0.2">
      <c r="C717" s="5"/>
      <c r="D717" s="11"/>
      <c r="E717" s="12"/>
    </row>
    <row r="718" spans="3:5" x14ac:dyDescent="0.2">
      <c r="C718" s="5"/>
      <c r="D718" s="11"/>
      <c r="E718" s="12"/>
    </row>
    <row r="719" spans="3:5" x14ac:dyDescent="0.2">
      <c r="C719" s="5"/>
      <c r="D719" s="11"/>
      <c r="E719" s="12"/>
    </row>
    <row r="720" spans="3:5" x14ac:dyDescent="0.2">
      <c r="C720" s="5"/>
      <c r="D720" s="11"/>
      <c r="E720" s="12"/>
    </row>
    <row r="721" spans="3:5" x14ac:dyDescent="0.2">
      <c r="C721" s="5"/>
      <c r="D721" s="11"/>
      <c r="E721" s="12"/>
    </row>
    <row r="722" spans="3:5" x14ac:dyDescent="0.2">
      <c r="C722" s="5"/>
      <c r="D722" s="14"/>
      <c r="E722" s="12"/>
    </row>
    <row r="723" spans="3:5" x14ac:dyDescent="0.2">
      <c r="C723" s="5"/>
      <c r="D723" s="11"/>
      <c r="E723" s="12"/>
    </row>
    <row r="724" spans="3:5" x14ac:dyDescent="0.2">
      <c r="C724" s="5"/>
      <c r="D724" s="11"/>
      <c r="E724" s="12"/>
    </row>
    <row r="725" spans="3:5" x14ac:dyDescent="0.2">
      <c r="C725" s="5"/>
      <c r="D725" s="11"/>
      <c r="E725" s="12"/>
    </row>
    <row r="726" spans="3:5" x14ac:dyDescent="0.2">
      <c r="C726" s="5"/>
      <c r="D726" s="11"/>
      <c r="E726" s="12"/>
    </row>
    <row r="727" spans="3:5" x14ac:dyDescent="0.2">
      <c r="C727" s="5"/>
      <c r="D727" s="11"/>
      <c r="E727" s="12"/>
    </row>
    <row r="728" spans="3:5" x14ac:dyDescent="0.2">
      <c r="C728" s="5"/>
      <c r="D728" s="11"/>
      <c r="E728" s="12"/>
    </row>
    <row r="729" spans="3:5" x14ac:dyDescent="0.2">
      <c r="C729" s="5"/>
      <c r="D729" s="11"/>
      <c r="E729" s="12"/>
    </row>
    <row r="730" spans="3:5" x14ac:dyDescent="0.2">
      <c r="C730" s="5"/>
      <c r="D730" s="11"/>
      <c r="E730" s="12"/>
    </row>
    <row r="731" spans="3:5" x14ac:dyDescent="0.2">
      <c r="C731" s="5"/>
      <c r="D731" s="11"/>
      <c r="E731" s="12"/>
    </row>
    <row r="732" spans="3:5" x14ac:dyDescent="0.2">
      <c r="C732" s="5"/>
      <c r="D732" s="11"/>
      <c r="E732" s="12"/>
    </row>
    <row r="733" spans="3:5" x14ac:dyDescent="0.2">
      <c r="C733" s="5"/>
      <c r="D733" s="11"/>
      <c r="E733" s="12"/>
    </row>
    <row r="734" spans="3:5" x14ac:dyDescent="0.2">
      <c r="C734" s="5"/>
      <c r="D734" s="11"/>
      <c r="E734" s="12"/>
    </row>
    <row r="735" spans="3:5" x14ac:dyDescent="0.2">
      <c r="C735" s="5"/>
      <c r="D735" s="11"/>
      <c r="E735" s="12"/>
    </row>
    <row r="736" spans="3:5" x14ac:dyDescent="0.2">
      <c r="C736" s="5"/>
      <c r="D736" s="11"/>
      <c r="E736" s="12"/>
    </row>
    <row r="737" spans="3:5" x14ac:dyDescent="0.2">
      <c r="C737" s="5"/>
      <c r="D737" s="11"/>
      <c r="E737" s="12"/>
    </row>
    <row r="738" spans="3:5" x14ac:dyDescent="0.2">
      <c r="C738" s="5"/>
      <c r="D738" s="11"/>
      <c r="E738" s="12"/>
    </row>
    <row r="739" spans="3:5" x14ac:dyDescent="0.2">
      <c r="C739" s="5"/>
      <c r="D739" s="11"/>
      <c r="E739" s="12"/>
    </row>
    <row r="740" spans="3:5" x14ac:dyDescent="0.2">
      <c r="C740" s="5"/>
      <c r="D740" s="11"/>
      <c r="E740" s="12"/>
    </row>
    <row r="741" spans="3:5" x14ac:dyDescent="0.2">
      <c r="C741" s="5"/>
      <c r="D741" s="11"/>
      <c r="E741" s="12"/>
    </row>
    <row r="742" spans="3:5" x14ac:dyDescent="0.2">
      <c r="C742" s="5"/>
      <c r="D742" s="11"/>
      <c r="E742" s="12"/>
    </row>
    <row r="743" spans="3:5" x14ac:dyDescent="0.2">
      <c r="C743" s="5"/>
      <c r="D743" s="11"/>
      <c r="E743" s="12"/>
    </row>
    <row r="744" spans="3:5" x14ac:dyDescent="0.2">
      <c r="C744" s="5"/>
      <c r="D744" s="11"/>
      <c r="E744" s="12"/>
    </row>
    <row r="745" spans="3:5" x14ac:dyDescent="0.2">
      <c r="C745" s="5"/>
      <c r="D745" s="11"/>
      <c r="E745" s="12"/>
    </row>
    <row r="746" spans="3:5" x14ac:dyDescent="0.2">
      <c r="C746" s="5"/>
      <c r="D746" s="11"/>
      <c r="E746" s="12"/>
    </row>
    <row r="747" spans="3:5" x14ac:dyDescent="0.2">
      <c r="C747" s="5"/>
      <c r="D747" s="11"/>
      <c r="E747" s="12"/>
    </row>
    <row r="748" spans="3:5" x14ac:dyDescent="0.2">
      <c r="C748" s="5"/>
      <c r="D748" s="11"/>
      <c r="E748" s="12"/>
    </row>
    <row r="749" spans="3:5" x14ac:dyDescent="0.2">
      <c r="C749" s="5"/>
      <c r="D749" s="11"/>
      <c r="E749" s="12"/>
    </row>
    <row r="750" spans="3:5" x14ac:dyDescent="0.2">
      <c r="C750" s="5"/>
      <c r="D750" s="11"/>
      <c r="E750" s="12"/>
    </row>
    <row r="751" spans="3:5" x14ac:dyDescent="0.2">
      <c r="C751" s="5"/>
      <c r="D751" s="11"/>
      <c r="E751" s="12"/>
    </row>
    <row r="752" spans="3:5" x14ac:dyDescent="0.2">
      <c r="C752" s="5"/>
      <c r="D752" s="11"/>
      <c r="E752" s="12"/>
    </row>
    <row r="753" spans="3:5" x14ac:dyDescent="0.2">
      <c r="C753" s="5"/>
      <c r="D753" s="14"/>
      <c r="E753" s="12"/>
    </row>
    <row r="754" spans="3:5" x14ac:dyDescent="0.2">
      <c r="C754" s="5"/>
      <c r="D754" s="11"/>
      <c r="E754" s="12"/>
    </row>
    <row r="755" spans="3:5" x14ac:dyDescent="0.2">
      <c r="C755" s="5"/>
      <c r="D755" s="11"/>
      <c r="E755" s="12"/>
    </row>
    <row r="756" spans="3:5" x14ac:dyDescent="0.2">
      <c r="C756" s="5"/>
      <c r="D756" s="11"/>
      <c r="E756" s="12"/>
    </row>
    <row r="757" spans="3:5" x14ac:dyDescent="0.2">
      <c r="C757" s="5"/>
      <c r="D757" s="11"/>
      <c r="E757" s="12"/>
    </row>
    <row r="758" spans="3:5" x14ac:dyDescent="0.2">
      <c r="C758" s="5"/>
      <c r="D758" s="11"/>
      <c r="E758" s="12"/>
    </row>
    <row r="759" spans="3:5" x14ac:dyDescent="0.2">
      <c r="C759" s="5"/>
      <c r="D759" s="11"/>
      <c r="E759" s="12"/>
    </row>
    <row r="760" spans="3:5" x14ac:dyDescent="0.2">
      <c r="C760" s="5"/>
      <c r="D760" s="11"/>
      <c r="E760" s="12"/>
    </row>
    <row r="761" spans="3:5" x14ac:dyDescent="0.2">
      <c r="C761" s="5"/>
      <c r="D761" s="11"/>
      <c r="E761" s="12"/>
    </row>
    <row r="762" spans="3:5" x14ac:dyDescent="0.2">
      <c r="C762" s="5"/>
      <c r="D762" s="11"/>
      <c r="E762" s="12"/>
    </row>
    <row r="763" spans="3:5" x14ac:dyDescent="0.2">
      <c r="C763" s="5"/>
      <c r="D763" s="11"/>
      <c r="E763" s="12"/>
    </row>
    <row r="764" spans="3:5" x14ac:dyDescent="0.2">
      <c r="C764" s="5"/>
      <c r="D764" s="11"/>
      <c r="E764" s="12"/>
    </row>
    <row r="765" spans="3:5" x14ac:dyDescent="0.2">
      <c r="C765" s="5"/>
      <c r="D765" s="11"/>
      <c r="E765" s="12"/>
    </row>
    <row r="766" spans="3:5" x14ac:dyDescent="0.2">
      <c r="C766" s="5"/>
      <c r="D766" s="11"/>
      <c r="E766" s="12"/>
    </row>
    <row r="767" spans="3:5" x14ac:dyDescent="0.2">
      <c r="C767" s="5"/>
      <c r="D767" s="11"/>
      <c r="E767" s="12"/>
    </row>
    <row r="768" spans="3:5" x14ac:dyDescent="0.2">
      <c r="C768" s="5"/>
      <c r="D768" s="11"/>
      <c r="E768" s="12"/>
    </row>
    <row r="769" spans="3:5" x14ac:dyDescent="0.2">
      <c r="C769" s="5"/>
      <c r="D769" s="11"/>
      <c r="E769" s="12"/>
    </row>
    <row r="770" spans="3:5" x14ac:dyDescent="0.2">
      <c r="C770" s="5"/>
      <c r="D770" s="11"/>
      <c r="E770" s="12"/>
    </row>
    <row r="771" spans="3:5" x14ac:dyDescent="0.2">
      <c r="C771" s="5"/>
      <c r="D771" s="11"/>
      <c r="E771" s="12"/>
    </row>
    <row r="772" spans="3:5" x14ac:dyDescent="0.2">
      <c r="C772" s="5"/>
      <c r="D772" s="11"/>
      <c r="E772" s="12"/>
    </row>
    <row r="773" spans="3:5" x14ac:dyDescent="0.2">
      <c r="C773" s="5"/>
      <c r="D773" s="11"/>
      <c r="E773" s="12"/>
    </row>
    <row r="774" spans="3:5" x14ac:dyDescent="0.2">
      <c r="C774" s="5"/>
      <c r="D774" s="11"/>
      <c r="E774" s="12"/>
    </row>
    <row r="775" spans="3:5" x14ac:dyDescent="0.2">
      <c r="C775" s="5"/>
      <c r="D775" s="11"/>
      <c r="E775" s="12"/>
    </row>
    <row r="776" spans="3:5" x14ac:dyDescent="0.2">
      <c r="C776" s="5"/>
      <c r="D776" s="11"/>
      <c r="E776" s="12"/>
    </row>
    <row r="777" spans="3:5" x14ac:dyDescent="0.2">
      <c r="C777" s="5"/>
      <c r="D777" s="14"/>
      <c r="E777" s="12"/>
    </row>
    <row r="778" spans="3:5" x14ac:dyDescent="0.2">
      <c r="C778" s="5"/>
      <c r="D778" s="11"/>
      <c r="E778" s="12"/>
    </row>
    <row r="779" spans="3:5" x14ac:dyDescent="0.2">
      <c r="C779" s="5"/>
      <c r="D779" s="11"/>
      <c r="E779" s="12"/>
    </row>
    <row r="780" spans="3:5" x14ac:dyDescent="0.2">
      <c r="C780" s="5"/>
      <c r="D780" s="11"/>
      <c r="E780" s="12"/>
    </row>
    <row r="781" spans="3:5" x14ac:dyDescent="0.2">
      <c r="C781" s="5"/>
      <c r="D781" s="11"/>
      <c r="E781" s="12"/>
    </row>
    <row r="782" spans="3:5" x14ac:dyDescent="0.2">
      <c r="C782" s="5"/>
      <c r="D782" s="11"/>
      <c r="E782" s="12"/>
    </row>
    <row r="783" spans="3:5" x14ac:dyDescent="0.2">
      <c r="C783" s="5"/>
      <c r="D783" s="11"/>
      <c r="E783" s="12"/>
    </row>
    <row r="784" spans="3:5" x14ac:dyDescent="0.2">
      <c r="C784" s="5"/>
      <c r="D784" s="11"/>
      <c r="E784" s="12"/>
    </row>
    <row r="785" spans="3:5" x14ac:dyDescent="0.2">
      <c r="C785" s="5"/>
      <c r="D785" s="11"/>
      <c r="E785" s="12"/>
    </row>
    <row r="786" spans="3:5" x14ac:dyDescent="0.2">
      <c r="C786" s="5"/>
      <c r="D786" s="11"/>
      <c r="E786" s="12"/>
    </row>
    <row r="787" spans="3:5" x14ac:dyDescent="0.2">
      <c r="C787" s="5"/>
      <c r="D787" s="11"/>
      <c r="E787" s="12"/>
    </row>
    <row r="788" spans="3:5" x14ac:dyDescent="0.2">
      <c r="C788" s="5"/>
      <c r="D788" s="11"/>
      <c r="E788" s="12"/>
    </row>
    <row r="789" spans="3:5" x14ac:dyDescent="0.2">
      <c r="C789" s="5"/>
      <c r="D789" s="11"/>
      <c r="E789" s="12"/>
    </row>
    <row r="790" spans="3:5" x14ac:dyDescent="0.2">
      <c r="C790" s="5"/>
      <c r="D790" s="11"/>
      <c r="E790" s="12"/>
    </row>
    <row r="791" spans="3:5" x14ac:dyDescent="0.2">
      <c r="C791" s="5"/>
      <c r="D791" s="11"/>
      <c r="E791" s="12"/>
    </row>
    <row r="792" spans="3:5" x14ac:dyDescent="0.2">
      <c r="C792" s="5"/>
      <c r="D792" s="11"/>
      <c r="E792" s="12"/>
    </row>
    <row r="793" spans="3:5" x14ac:dyDescent="0.2">
      <c r="C793" s="5"/>
      <c r="D793" s="11"/>
      <c r="E793" s="12"/>
    </row>
    <row r="794" spans="3:5" x14ac:dyDescent="0.2">
      <c r="C794" s="5"/>
      <c r="D794" s="11"/>
      <c r="E794" s="12"/>
    </row>
    <row r="795" spans="3:5" x14ac:dyDescent="0.2">
      <c r="C795" s="5"/>
      <c r="D795" s="11"/>
      <c r="E795" s="12"/>
    </row>
    <row r="796" spans="3:5" x14ac:dyDescent="0.2">
      <c r="C796" s="5"/>
      <c r="D796" s="11"/>
      <c r="E796" s="12"/>
    </row>
    <row r="797" spans="3:5" x14ac:dyDescent="0.2">
      <c r="C797" s="5"/>
      <c r="D797" s="11"/>
      <c r="E797" s="12"/>
    </row>
    <row r="798" spans="3:5" x14ac:dyDescent="0.2">
      <c r="C798" s="5"/>
      <c r="D798" s="11"/>
      <c r="E798" s="12"/>
    </row>
    <row r="799" spans="3:5" x14ac:dyDescent="0.2">
      <c r="C799" s="5"/>
      <c r="D799" s="11"/>
      <c r="E799" s="12"/>
    </row>
    <row r="800" spans="3:5" x14ac:dyDescent="0.2">
      <c r="C800" s="5"/>
      <c r="D800" s="11"/>
      <c r="E800" s="12"/>
    </row>
    <row r="801" spans="3:5" x14ac:dyDescent="0.2">
      <c r="C801" s="5"/>
      <c r="D801" s="11"/>
      <c r="E801" s="12"/>
    </row>
    <row r="802" spans="3:5" x14ac:dyDescent="0.2">
      <c r="C802" s="5"/>
      <c r="D802" s="11"/>
      <c r="E802" s="12"/>
    </row>
    <row r="803" spans="3:5" x14ac:dyDescent="0.2">
      <c r="C803" s="5"/>
      <c r="D803" s="11"/>
      <c r="E803" s="12"/>
    </row>
    <row r="804" spans="3:5" x14ac:dyDescent="0.2">
      <c r="C804" s="5"/>
      <c r="D804" s="11"/>
      <c r="E804" s="12"/>
    </row>
    <row r="805" spans="3:5" x14ac:dyDescent="0.2">
      <c r="C805" s="5"/>
      <c r="D805" s="11"/>
      <c r="E805" s="12"/>
    </row>
    <row r="806" spans="3:5" x14ac:dyDescent="0.2">
      <c r="C806" s="5"/>
      <c r="D806" s="11"/>
      <c r="E806" s="12"/>
    </row>
    <row r="807" spans="3:5" x14ac:dyDescent="0.2">
      <c r="C807" s="5"/>
      <c r="D807" s="11"/>
      <c r="E807" s="12"/>
    </row>
    <row r="808" spans="3:5" x14ac:dyDescent="0.2">
      <c r="C808" s="5"/>
      <c r="D808" s="11"/>
      <c r="E808" s="12"/>
    </row>
    <row r="809" spans="3:5" x14ac:dyDescent="0.2">
      <c r="C809" s="5"/>
      <c r="D809" s="11"/>
      <c r="E809" s="12"/>
    </row>
    <row r="810" spans="3:5" x14ac:dyDescent="0.2">
      <c r="C810" s="5"/>
      <c r="D810" s="11"/>
      <c r="E810" s="12"/>
    </row>
    <row r="811" spans="3:5" x14ac:dyDescent="0.2">
      <c r="C811" s="5"/>
      <c r="D811" s="11"/>
      <c r="E811" s="12"/>
    </row>
    <row r="812" spans="3:5" x14ac:dyDescent="0.2">
      <c r="C812" s="5"/>
      <c r="D812" s="11"/>
      <c r="E812" s="12"/>
    </row>
    <row r="813" spans="3:5" x14ac:dyDescent="0.2">
      <c r="C813" s="5"/>
      <c r="D813" s="11"/>
      <c r="E813" s="12"/>
    </row>
    <row r="814" spans="3:5" x14ac:dyDescent="0.2">
      <c r="C814" s="5"/>
      <c r="D814" s="11"/>
      <c r="E814" s="12"/>
    </row>
    <row r="815" spans="3:5" x14ac:dyDescent="0.2">
      <c r="C815" s="5"/>
      <c r="D815" s="11"/>
      <c r="E815" s="12"/>
    </row>
    <row r="816" spans="3:5" x14ac:dyDescent="0.2">
      <c r="C816" s="5"/>
      <c r="D816" s="11"/>
      <c r="E816" s="12"/>
    </row>
    <row r="817" spans="3:5" x14ac:dyDescent="0.2">
      <c r="C817" s="5"/>
      <c r="D817" s="11"/>
      <c r="E817" s="12"/>
    </row>
    <row r="818" spans="3:5" x14ac:dyDescent="0.2">
      <c r="C818" s="5"/>
      <c r="D818" s="11"/>
      <c r="E818" s="12"/>
    </row>
    <row r="819" spans="3:5" x14ac:dyDescent="0.2">
      <c r="C819" s="5"/>
      <c r="D819" s="11"/>
      <c r="E819" s="12"/>
    </row>
    <row r="820" spans="3:5" x14ac:dyDescent="0.2">
      <c r="C820" s="5"/>
      <c r="D820" s="11"/>
      <c r="E820" s="12"/>
    </row>
    <row r="821" spans="3:5" x14ac:dyDescent="0.2">
      <c r="C821" s="5"/>
      <c r="D821" s="11"/>
      <c r="E821" s="12"/>
    </row>
    <row r="822" spans="3:5" x14ac:dyDescent="0.2">
      <c r="C822" s="5"/>
      <c r="D822" s="11"/>
      <c r="E822" s="12"/>
    </row>
    <row r="823" spans="3:5" x14ac:dyDescent="0.2">
      <c r="C823" s="5"/>
      <c r="D823" s="11"/>
      <c r="E823" s="12"/>
    </row>
    <row r="824" spans="3:5" x14ac:dyDescent="0.2">
      <c r="C824" s="5"/>
      <c r="D824" s="11"/>
      <c r="E824" s="12"/>
    </row>
    <row r="825" spans="3:5" x14ac:dyDescent="0.2">
      <c r="C825" s="5"/>
      <c r="D825" s="11"/>
      <c r="E825" s="12"/>
    </row>
    <row r="826" spans="3:5" x14ac:dyDescent="0.2">
      <c r="C826" s="5"/>
      <c r="D826" s="11"/>
      <c r="E826" s="12"/>
    </row>
    <row r="827" spans="3:5" x14ac:dyDescent="0.2">
      <c r="C827" s="5"/>
      <c r="D827" s="11"/>
      <c r="E827" s="12"/>
    </row>
    <row r="828" spans="3:5" x14ac:dyDescent="0.2">
      <c r="C828" s="5"/>
      <c r="D828" s="11"/>
      <c r="E828" s="12"/>
    </row>
    <row r="829" spans="3:5" x14ac:dyDescent="0.2">
      <c r="C829" s="5"/>
      <c r="D829" s="11"/>
      <c r="E829" s="12"/>
    </row>
    <row r="830" spans="3:5" x14ac:dyDescent="0.2">
      <c r="C830" s="5"/>
      <c r="D830" s="11"/>
      <c r="E830" s="12"/>
    </row>
    <row r="831" spans="3:5" x14ac:dyDescent="0.2">
      <c r="C831" s="5"/>
      <c r="D831" s="11"/>
      <c r="E831" s="12"/>
    </row>
    <row r="832" spans="3:5" x14ac:dyDescent="0.2">
      <c r="C832" s="5"/>
      <c r="D832" s="11"/>
      <c r="E832" s="12"/>
    </row>
    <row r="833" spans="3:5" x14ac:dyDescent="0.2">
      <c r="C833" s="5"/>
      <c r="D833" s="11"/>
      <c r="E833" s="12"/>
    </row>
    <row r="834" spans="3:5" x14ac:dyDescent="0.2">
      <c r="C834" s="5"/>
      <c r="D834" s="14"/>
      <c r="E834" s="12"/>
    </row>
    <row r="835" spans="3:5" x14ac:dyDescent="0.2">
      <c r="C835" s="5"/>
      <c r="D835" s="11"/>
      <c r="E835" s="12"/>
    </row>
    <row r="836" spans="3:5" x14ac:dyDescent="0.2">
      <c r="C836" s="5"/>
      <c r="D836" s="11"/>
      <c r="E836" s="12"/>
    </row>
    <row r="837" spans="3:5" x14ac:dyDescent="0.2">
      <c r="C837" s="5"/>
      <c r="D837" s="11"/>
      <c r="E837" s="12"/>
    </row>
    <row r="838" spans="3:5" x14ac:dyDescent="0.2">
      <c r="C838" s="5"/>
      <c r="D838" s="11"/>
      <c r="E838" s="12"/>
    </row>
    <row r="839" spans="3:5" x14ac:dyDescent="0.2">
      <c r="C839" s="5"/>
      <c r="D839" s="11"/>
      <c r="E839" s="12"/>
    </row>
    <row r="840" spans="3:5" x14ac:dyDescent="0.2">
      <c r="C840" s="5"/>
      <c r="D840" s="11"/>
      <c r="E840" s="12"/>
    </row>
    <row r="841" spans="3:5" x14ac:dyDescent="0.2">
      <c r="C841" s="5"/>
      <c r="D841" s="11"/>
      <c r="E841" s="12"/>
    </row>
    <row r="842" spans="3:5" x14ac:dyDescent="0.2">
      <c r="C842" s="5"/>
      <c r="D842" s="11"/>
      <c r="E842" s="12"/>
    </row>
    <row r="843" spans="3:5" x14ac:dyDescent="0.2">
      <c r="C843" s="5"/>
      <c r="D843" s="11"/>
      <c r="E843" s="12"/>
    </row>
    <row r="844" spans="3:5" x14ac:dyDescent="0.2">
      <c r="C844" s="5"/>
      <c r="D844" s="11"/>
      <c r="E844" s="12"/>
    </row>
    <row r="845" spans="3:5" x14ac:dyDescent="0.2">
      <c r="C845" s="5"/>
      <c r="D845" s="11"/>
      <c r="E845" s="12"/>
    </row>
    <row r="846" spans="3:5" x14ac:dyDescent="0.2">
      <c r="C846" s="5"/>
      <c r="D846" s="11"/>
      <c r="E846" s="12"/>
    </row>
    <row r="847" spans="3:5" x14ac:dyDescent="0.2">
      <c r="C847" s="5"/>
      <c r="D847" s="11"/>
      <c r="E847" s="12"/>
    </row>
    <row r="848" spans="3:5" x14ac:dyDescent="0.2">
      <c r="C848" s="5"/>
      <c r="D848" s="11"/>
      <c r="E848" s="12"/>
    </row>
    <row r="849" spans="3:5" x14ac:dyDescent="0.2">
      <c r="C849" s="5"/>
      <c r="D849" s="11"/>
      <c r="E849" s="12"/>
    </row>
    <row r="850" spans="3:5" x14ac:dyDescent="0.2">
      <c r="C850" s="5"/>
      <c r="D850" s="11"/>
      <c r="E850" s="12"/>
    </row>
    <row r="851" spans="3:5" x14ac:dyDescent="0.2">
      <c r="C851" s="5"/>
      <c r="D851" s="11"/>
      <c r="E851" s="12"/>
    </row>
    <row r="852" spans="3:5" x14ac:dyDescent="0.2">
      <c r="C852" s="5"/>
      <c r="D852" s="11"/>
      <c r="E852" s="12"/>
    </row>
    <row r="853" spans="3:5" x14ac:dyDescent="0.2">
      <c r="C853" s="5"/>
      <c r="D853" s="11"/>
      <c r="E853" s="12"/>
    </row>
    <row r="854" spans="3:5" x14ac:dyDescent="0.2">
      <c r="C854" s="5"/>
      <c r="D854" s="14"/>
      <c r="E854" s="12"/>
    </row>
    <row r="855" spans="3:5" x14ac:dyDescent="0.2">
      <c r="C855" s="5"/>
      <c r="D855" s="11"/>
      <c r="E855" s="12"/>
    </row>
    <row r="856" spans="3:5" x14ac:dyDescent="0.2">
      <c r="C856" s="5"/>
      <c r="D856" s="11"/>
      <c r="E856" s="12"/>
    </row>
    <row r="857" spans="3:5" x14ac:dyDescent="0.2">
      <c r="C857" s="5"/>
      <c r="D857" s="11"/>
      <c r="E857" s="12"/>
    </row>
    <row r="858" spans="3:5" x14ac:dyDescent="0.2">
      <c r="C858" s="5"/>
      <c r="D858" s="11"/>
      <c r="E858" s="12"/>
    </row>
    <row r="859" spans="3:5" x14ac:dyDescent="0.2">
      <c r="C859" s="5"/>
      <c r="D859" s="11"/>
      <c r="E859" s="12"/>
    </row>
    <row r="860" spans="3:5" x14ac:dyDescent="0.2">
      <c r="C860" s="5"/>
      <c r="D860" s="11"/>
      <c r="E860" s="12"/>
    </row>
    <row r="861" spans="3:5" x14ac:dyDescent="0.2">
      <c r="C861" s="5"/>
      <c r="D861" s="11"/>
      <c r="E861" s="12"/>
    </row>
    <row r="862" spans="3:5" x14ac:dyDescent="0.2">
      <c r="C862" s="5"/>
      <c r="D862" s="11"/>
      <c r="E862" s="12"/>
    </row>
    <row r="863" spans="3:5" x14ac:dyDescent="0.2">
      <c r="C863" s="5"/>
      <c r="D863" s="11"/>
      <c r="E863" s="12"/>
    </row>
    <row r="864" spans="3:5" x14ac:dyDescent="0.2">
      <c r="C864" s="5"/>
      <c r="D864" s="11"/>
      <c r="E864" s="12"/>
    </row>
    <row r="865" spans="3:5" x14ac:dyDescent="0.2">
      <c r="C865" s="5"/>
      <c r="D865" s="11"/>
      <c r="E865" s="12"/>
    </row>
    <row r="866" spans="3:5" x14ac:dyDescent="0.2">
      <c r="C866" s="5"/>
      <c r="D866" s="11"/>
      <c r="E866" s="12"/>
    </row>
    <row r="867" spans="3:5" x14ac:dyDescent="0.2">
      <c r="C867" s="5"/>
      <c r="D867" s="11"/>
      <c r="E867" s="12"/>
    </row>
    <row r="868" spans="3:5" x14ac:dyDescent="0.2">
      <c r="C868" s="5"/>
      <c r="D868" s="11"/>
      <c r="E868" s="12"/>
    </row>
    <row r="869" spans="3:5" x14ac:dyDescent="0.2">
      <c r="C869" s="5"/>
      <c r="D869" s="11"/>
      <c r="E869" s="12"/>
    </row>
    <row r="870" spans="3:5" x14ac:dyDescent="0.2">
      <c r="C870" s="5"/>
      <c r="D870" s="11"/>
      <c r="E870" s="12"/>
    </row>
    <row r="871" spans="3:5" x14ac:dyDescent="0.2">
      <c r="C871" s="5"/>
      <c r="D871" s="11"/>
      <c r="E871" s="12"/>
    </row>
    <row r="872" spans="3:5" x14ac:dyDescent="0.2">
      <c r="C872" s="5"/>
      <c r="D872" s="11"/>
      <c r="E872" s="12"/>
    </row>
    <row r="873" spans="3:5" x14ac:dyDescent="0.2">
      <c r="C873" s="5"/>
      <c r="D873" s="11"/>
      <c r="E873" s="12"/>
    </row>
    <row r="874" spans="3:5" x14ac:dyDescent="0.2">
      <c r="C874" s="5"/>
      <c r="D874" s="11"/>
      <c r="E874" s="12"/>
    </row>
    <row r="875" spans="3:5" x14ac:dyDescent="0.2">
      <c r="C875" s="5"/>
      <c r="D875" s="11"/>
      <c r="E875" s="12"/>
    </row>
    <row r="876" spans="3:5" x14ac:dyDescent="0.2">
      <c r="C876" s="5"/>
      <c r="D876" s="11"/>
      <c r="E876" s="12"/>
    </row>
    <row r="877" spans="3:5" x14ac:dyDescent="0.2">
      <c r="C877" s="5"/>
      <c r="D877" s="11"/>
      <c r="E877" s="12"/>
    </row>
    <row r="878" spans="3:5" x14ac:dyDescent="0.2">
      <c r="C878" s="5"/>
      <c r="D878" s="11"/>
      <c r="E878" s="12"/>
    </row>
    <row r="879" spans="3:5" x14ac:dyDescent="0.2">
      <c r="C879" s="5"/>
      <c r="D879" s="11"/>
      <c r="E879" s="12"/>
    </row>
    <row r="880" spans="3:5" x14ac:dyDescent="0.2">
      <c r="C880" s="5"/>
      <c r="D880" s="11"/>
      <c r="E880" s="12"/>
    </row>
    <row r="881" spans="3:5" x14ac:dyDescent="0.2">
      <c r="C881" s="5"/>
      <c r="D881" s="11"/>
      <c r="E881" s="12"/>
    </row>
    <row r="882" spans="3:5" x14ac:dyDescent="0.2">
      <c r="C882" s="5"/>
      <c r="D882" s="11"/>
      <c r="E882" s="12"/>
    </row>
    <row r="883" spans="3:5" x14ac:dyDescent="0.2">
      <c r="C883" s="5"/>
      <c r="D883" s="11"/>
      <c r="E883" s="12"/>
    </row>
    <row r="884" spans="3:5" x14ac:dyDescent="0.2">
      <c r="C884" s="5"/>
      <c r="D884" s="11"/>
      <c r="E884" s="12"/>
    </row>
    <row r="885" spans="3:5" x14ac:dyDescent="0.2">
      <c r="C885" s="5"/>
      <c r="D885" s="11"/>
      <c r="E885" s="12"/>
    </row>
    <row r="886" spans="3:5" x14ac:dyDescent="0.2">
      <c r="C886" s="5"/>
      <c r="D886" s="11"/>
      <c r="E886" s="12"/>
    </row>
    <row r="887" spans="3:5" x14ac:dyDescent="0.2">
      <c r="C887" s="5"/>
      <c r="D887" s="11"/>
      <c r="E887" s="12"/>
    </row>
    <row r="888" spans="3:5" x14ac:dyDescent="0.2">
      <c r="C888" s="5"/>
      <c r="D888" s="11"/>
      <c r="E888" s="12"/>
    </row>
    <row r="889" spans="3:5" x14ac:dyDescent="0.2">
      <c r="C889" s="5"/>
      <c r="D889" s="11"/>
      <c r="E889" s="12"/>
    </row>
    <row r="890" spans="3:5" x14ac:dyDescent="0.2">
      <c r="C890" s="5"/>
      <c r="D890" s="14"/>
      <c r="E890" s="12"/>
    </row>
    <row r="891" spans="3:5" x14ac:dyDescent="0.2">
      <c r="C891" s="5"/>
      <c r="D891" s="11"/>
      <c r="E891" s="12"/>
    </row>
    <row r="892" spans="3:5" x14ac:dyDescent="0.2">
      <c r="C892" s="5"/>
      <c r="D892" s="11"/>
      <c r="E892" s="12"/>
    </row>
    <row r="893" spans="3:5" x14ac:dyDescent="0.2">
      <c r="C893" s="5"/>
      <c r="D893" s="11"/>
      <c r="E893" s="12"/>
    </row>
    <row r="894" spans="3:5" x14ac:dyDescent="0.2">
      <c r="C894" s="5"/>
      <c r="D894" s="11"/>
      <c r="E894" s="12"/>
    </row>
    <row r="895" spans="3:5" x14ac:dyDescent="0.2">
      <c r="C895" s="5"/>
      <c r="D895" s="11"/>
      <c r="E895" s="12"/>
    </row>
    <row r="896" spans="3:5" x14ac:dyDescent="0.2">
      <c r="C896" s="5"/>
      <c r="D896" s="11"/>
      <c r="E896" s="12"/>
    </row>
    <row r="897" spans="3:5" x14ac:dyDescent="0.2">
      <c r="C897" s="5"/>
      <c r="D897" s="11"/>
      <c r="E897" s="12"/>
    </row>
    <row r="898" spans="3:5" x14ac:dyDescent="0.2">
      <c r="C898" s="5"/>
      <c r="D898" s="11"/>
      <c r="E898" s="12"/>
    </row>
    <row r="899" spans="3:5" x14ac:dyDescent="0.2">
      <c r="C899" s="5"/>
      <c r="D899" s="11"/>
      <c r="E899" s="12"/>
    </row>
    <row r="900" spans="3:5" x14ac:dyDescent="0.2">
      <c r="C900" s="5"/>
      <c r="D900" s="11"/>
      <c r="E900" s="12"/>
    </row>
    <row r="901" spans="3:5" x14ac:dyDescent="0.2">
      <c r="C901" s="5"/>
      <c r="D901" s="11"/>
      <c r="E901" s="12"/>
    </row>
    <row r="902" spans="3:5" x14ac:dyDescent="0.2">
      <c r="C902" s="5"/>
      <c r="D902" s="11"/>
      <c r="E902" s="12"/>
    </row>
    <row r="903" spans="3:5" x14ac:dyDescent="0.2">
      <c r="C903" s="5"/>
      <c r="D903" s="11"/>
      <c r="E903" s="12"/>
    </row>
    <row r="904" spans="3:5" x14ac:dyDescent="0.2">
      <c r="C904" s="5"/>
      <c r="D904" s="11"/>
      <c r="E904" s="12"/>
    </row>
    <row r="905" spans="3:5" x14ac:dyDescent="0.2">
      <c r="C905" s="5"/>
      <c r="D905" s="11"/>
      <c r="E905" s="12"/>
    </row>
    <row r="906" spans="3:5" x14ac:dyDescent="0.2">
      <c r="C906" s="5"/>
      <c r="D906" s="11"/>
      <c r="E906" s="12"/>
    </row>
    <row r="907" spans="3:5" x14ac:dyDescent="0.2">
      <c r="C907" s="5"/>
      <c r="D907" s="11"/>
      <c r="E907" s="12"/>
    </row>
    <row r="908" spans="3:5" x14ac:dyDescent="0.2">
      <c r="C908" s="5"/>
      <c r="D908" s="11"/>
      <c r="E908" s="12"/>
    </row>
    <row r="909" spans="3:5" x14ac:dyDescent="0.2">
      <c r="C909" s="5"/>
      <c r="D909" s="11"/>
      <c r="E909" s="12"/>
    </row>
    <row r="910" spans="3:5" x14ac:dyDescent="0.2">
      <c r="C910" s="5"/>
      <c r="D910" s="11"/>
      <c r="E910" s="12"/>
    </row>
    <row r="911" spans="3:5" x14ac:dyDescent="0.2">
      <c r="C911" s="5"/>
      <c r="D911" s="11"/>
      <c r="E911" s="12"/>
    </row>
    <row r="912" spans="3:5" x14ac:dyDescent="0.2">
      <c r="C912" s="5"/>
      <c r="D912" s="11"/>
      <c r="E912" s="12"/>
    </row>
    <row r="913" spans="3:5" x14ac:dyDescent="0.2">
      <c r="C913" s="5"/>
      <c r="D913" s="11"/>
      <c r="E913" s="12"/>
    </row>
    <row r="914" spans="3:5" x14ac:dyDescent="0.2">
      <c r="C914" s="5"/>
      <c r="D914" s="11"/>
      <c r="E914" s="12"/>
    </row>
    <row r="915" spans="3:5" x14ac:dyDescent="0.2">
      <c r="C915" s="5"/>
      <c r="D915" s="11"/>
      <c r="E915" s="12"/>
    </row>
    <row r="916" spans="3:5" x14ac:dyDescent="0.2">
      <c r="C916" s="5"/>
      <c r="D916" s="11"/>
      <c r="E916" s="12"/>
    </row>
    <row r="917" spans="3:5" x14ac:dyDescent="0.2">
      <c r="C917" s="5"/>
      <c r="D917" s="11"/>
      <c r="E917" s="12"/>
    </row>
    <row r="918" spans="3:5" x14ac:dyDescent="0.2">
      <c r="C918" s="5"/>
      <c r="D918" s="11"/>
      <c r="E918" s="12"/>
    </row>
    <row r="919" spans="3:5" x14ac:dyDescent="0.2">
      <c r="C919" s="5"/>
      <c r="D919" s="11"/>
      <c r="E919" s="12"/>
    </row>
    <row r="920" spans="3:5" x14ac:dyDescent="0.2">
      <c r="C920" s="5"/>
      <c r="D920" s="11"/>
      <c r="E920" s="12"/>
    </row>
    <row r="921" spans="3:5" x14ac:dyDescent="0.2">
      <c r="C921" s="5"/>
      <c r="D921" s="11"/>
      <c r="E921" s="12"/>
    </row>
    <row r="922" spans="3:5" x14ac:dyDescent="0.2">
      <c r="C922" s="5"/>
      <c r="D922" s="11"/>
      <c r="E922" s="12"/>
    </row>
    <row r="923" spans="3:5" x14ac:dyDescent="0.2">
      <c r="C923" s="5"/>
      <c r="D923" s="11"/>
      <c r="E923" s="12"/>
    </row>
    <row r="924" spans="3:5" x14ac:dyDescent="0.2">
      <c r="C924" s="5"/>
      <c r="D924" s="14"/>
      <c r="E924" s="12"/>
    </row>
    <row r="925" spans="3:5" x14ac:dyDescent="0.2">
      <c r="C925" s="5"/>
      <c r="D925" s="11"/>
      <c r="E925" s="12"/>
    </row>
    <row r="926" spans="3:5" x14ac:dyDescent="0.2">
      <c r="C926" s="5"/>
      <c r="D926" s="14"/>
      <c r="E926" s="12"/>
    </row>
    <row r="927" spans="3:5" x14ac:dyDescent="0.2">
      <c r="C927" s="5"/>
      <c r="D927" s="11"/>
      <c r="E927" s="12"/>
    </row>
    <row r="928" spans="3:5" x14ac:dyDescent="0.2">
      <c r="C928" s="5"/>
      <c r="D928" s="11"/>
      <c r="E928" s="12"/>
    </row>
    <row r="929" spans="3:5" x14ac:dyDescent="0.2">
      <c r="C929" s="5"/>
      <c r="D929" s="11"/>
      <c r="E929" s="12"/>
    </row>
    <row r="930" spans="3:5" x14ac:dyDescent="0.2">
      <c r="C930" s="5"/>
      <c r="D930" s="11"/>
      <c r="E930" s="12"/>
    </row>
    <row r="931" spans="3:5" x14ac:dyDescent="0.2">
      <c r="C931" s="5"/>
      <c r="D931" s="11"/>
      <c r="E931" s="12"/>
    </row>
    <row r="932" spans="3:5" x14ac:dyDescent="0.2">
      <c r="C932" s="5"/>
      <c r="D932" s="11"/>
      <c r="E932" s="12"/>
    </row>
    <row r="933" spans="3:5" x14ac:dyDescent="0.2">
      <c r="C933" s="5"/>
      <c r="D933" s="11"/>
      <c r="E933" s="12"/>
    </row>
    <row r="934" spans="3:5" x14ac:dyDescent="0.2">
      <c r="C934" s="5"/>
      <c r="D934" s="11"/>
      <c r="E934" s="12"/>
    </row>
    <row r="935" spans="3:5" x14ac:dyDescent="0.2">
      <c r="C935" s="5"/>
      <c r="D935" s="11"/>
      <c r="E935" s="12"/>
    </row>
    <row r="936" spans="3:5" x14ac:dyDescent="0.2">
      <c r="C936" s="5"/>
      <c r="D936" s="11"/>
      <c r="E936" s="12"/>
    </row>
    <row r="937" spans="3:5" x14ac:dyDescent="0.2">
      <c r="C937" s="5"/>
      <c r="D937" s="11"/>
      <c r="E937" s="12"/>
    </row>
    <row r="938" spans="3:5" x14ac:dyDescent="0.2">
      <c r="C938" s="5"/>
      <c r="D938" s="11"/>
      <c r="E938" s="12"/>
    </row>
    <row r="939" spans="3:5" x14ac:dyDescent="0.2">
      <c r="C939" s="5"/>
      <c r="D939" s="11"/>
      <c r="E939" s="12"/>
    </row>
    <row r="940" spans="3:5" x14ac:dyDescent="0.2">
      <c r="C940" s="5"/>
      <c r="D940" s="11"/>
      <c r="E940" s="12"/>
    </row>
    <row r="941" spans="3:5" x14ac:dyDescent="0.2">
      <c r="C941" s="5"/>
      <c r="D941" s="11"/>
      <c r="E941" s="12"/>
    </row>
    <row r="942" spans="3:5" x14ac:dyDescent="0.2">
      <c r="C942" s="5"/>
      <c r="D942" s="11"/>
      <c r="E942" s="12"/>
    </row>
    <row r="943" spans="3:5" x14ac:dyDescent="0.2">
      <c r="C943" s="5"/>
      <c r="D943" s="11"/>
      <c r="E943" s="12"/>
    </row>
    <row r="944" spans="3:5" x14ac:dyDescent="0.2">
      <c r="C944" s="5"/>
      <c r="D944" s="11"/>
      <c r="E944" s="12"/>
    </row>
    <row r="945" spans="3:5" x14ac:dyDescent="0.2">
      <c r="C945" s="5"/>
      <c r="D945" s="11"/>
      <c r="E945" s="12"/>
    </row>
    <row r="946" spans="3:5" x14ac:dyDescent="0.2">
      <c r="C946" s="5"/>
      <c r="D946" s="11"/>
      <c r="E946" s="12"/>
    </row>
    <row r="947" spans="3:5" x14ac:dyDescent="0.2">
      <c r="C947" s="5"/>
      <c r="D947" s="11"/>
      <c r="E947" s="12"/>
    </row>
    <row r="948" spans="3:5" x14ac:dyDescent="0.2">
      <c r="C948" s="5"/>
      <c r="D948" s="11"/>
      <c r="E948" s="12"/>
    </row>
    <row r="949" spans="3:5" x14ac:dyDescent="0.2">
      <c r="C949" s="5"/>
      <c r="D949" s="11"/>
      <c r="E949" s="12"/>
    </row>
    <row r="950" spans="3:5" x14ac:dyDescent="0.2">
      <c r="C950" s="5"/>
      <c r="D950" s="11"/>
      <c r="E950" s="12"/>
    </row>
    <row r="951" spans="3:5" x14ac:dyDescent="0.2">
      <c r="C951" s="5"/>
      <c r="D951" s="11"/>
      <c r="E951" s="12"/>
    </row>
    <row r="952" spans="3:5" x14ac:dyDescent="0.2">
      <c r="C952" s="5"/>
      <c r="D952" s="11"/>
      <c r="E952" s="12"/>
    </row>
    <row r="953" spans="3:5" x14ac:dyDescent="0.2">
      <c r="C953" s="5"/>
      <c r="D953" s="11"/>
      <c r="E953" s="12"/>
    </row>
    <row r="954" spans="3:5" x14ac:dyDescent="0.2">
      <c r="C954" s="5"/>
      <c r="D954" s="11"/>
      <c r="E954" s="12"/>
    </row>
    <row r="955" spans="3:5" x14ac:dyDescent="0.2">
      <c r="C955" s="5"/>
      <c r="D955" s="11"/>
      <c r="E955" s="12"/>
    </row>
    <row r="956" spans="3:5" x14ac:dyDescent="0.2">
      <c r="C956" s="5"/>
      <c r="D956" s="11"/>
      <c r="E956" s="12"/>
    </row>
    <row r="957" spans="3:5" x14ac:dyDescent="0.2">
      <c r="C957" s="5"/>
      <c r="D957" s="14"/>
      <c r="E957" s="12"/>
    </row>
    <row r="958" spans="3:5" x14ac:dyDescent="0.2">
      <c r="C958" s="5"/>
      <c r="D958" s="11"/>
      <c r="E958" s="12"/>
    </row>
    <row r="959" spans="3:5" x14ac:dyDescent="0.2">
      <c r="C959" s="5"/>
      <c r="D959" s="11"/>
      <c r="E959" s="12"/>
    </row>
    <row r="960" spans="3:5" x14ac:dyDescent="0.2">
      <c r="C960" s="5"/>
      <c r="D960" s="11"/>
      <c r="E960" s="12"/>
    </row>
    <row r="961" spans="3:5" x14ac:dyDescent="0.2">
      <c r="C961" s="5"/>
      <c r="D961" s="11"/>
      <c r="E961" s="12"/>
    </row>
    <row r="962" spans="3:5" x14ac:dyDescent="0.2">
      <c r="C962" s="5"/>
      <c r="D962" s="11"/>
      <c r="E962" s="12"/>
    </row>
    <row r="963" spans="3:5" x14ac:dyDescent="0.2">
      <c r="C963" s="5"/>
      <c r="D963" s="11"/>
      <c r="E963" s="12"/>
    </row>
    <row r="964" spans="3:5" x14ac:dyDescent="0.2">
      <c r="C964" s="5"/>
      <c r="D964" s="11"/>
      <c r="E964" s="12"/>
    </row>
    <row r="965" spans="3:5" x14ac:dyDescent="0.2">
      <c r="C965" s="5"/>
      <c r="D965" s="11"/>
      <c r="E965" s="12"/>
    </row>
    <row r="966" spans="3:5" x14ac:dyDescent="0.2">
      <c r="C966" s="5"/>
      <c r="D966" s="11"/>
      <c r="E966" s="12"/>
    </row>
    <row r="967" spans="3:5" x14ac:dyDescent="0.2">
      <c r="C967" s="5"/>
      <c r="D967" s="11"/>
      <c r="E967" s="12"/>
    </row>
    <row r="968" spans="3:5" x14ac:dyDescent="0.2">
      <c r="C968" s="5"/>
      <c r="D968" s="11"/>
      <c r="E968" s="12"/>
    </row>
    <row r="969" spans="3:5" x14ac:dyDescent="0.2">
      <c r="C969" s="5"/>
      <c r="D969" s="11"/>
      <c r="E969" s="12"/>
    </row>
    <row r="970" spans="3:5" x14ac:dyDescent="0.2">
      <c r="C970" s="5"/>
      <c r="D970" s="11"/>
      <c r="E970" s="12"/>
    </row>
    <row r="971" spans="3:5" x14ac:dyDescent="0.2">
      <c r="C971" s="5"/>
      <c r="D971" s="11"/>
      <c r="E971" s="12"/>
    </row>
    <row r="972" spans="3:5" x14ac:dyDescent="0.2">
      <c r="C972" s="5"/>
      <c r="D972" s="11"/>
      <c r="E972" s="12"/>
    </row>
    <row r="973" spans="3:5" x14ac:dyDescent="0.2">
      <c r="C973" s="5"/>
      <c r="D973" s="11"/>
      <c r="E973" s="12"/>
    </row>
    <row r="974" spans="3:5" x14ac:dyDescent="0.2">
      <c r="C974" s="5"/>
      <c r="D974" s="14"/>
      <c r="E974" s="12"/>
    </row>
    <row r="975" spans="3:5" x14ac:dyDescent="0.2">
      <c r="C975" s="5"/>
      <c r="D975" s="11"/>
      <c r="E975" s="12"/>
    </row>
    <row r="976" spans="3:5" x14ac:dyDescent="0.2">
      <c r="C976" s="5"/>
      <c r="D976" s="11"/>
      <c r="E976" s="12"/>
    </row>
    <row r="977" spans="3:5" x14ac:dyDescent="0.2">
      <c r="C977" s="5"/>
      <c r="D977" s="11"/>
      <c r="E977" s="12"/>
    </row>
    <row r="978" spans="3:5" x14ac:dyDescent="0.2">
      <c r="C978" s="5"/>
      <c r="D978" s="11"/>
      <c r="E978" s="12"/>
    </row>
    <row r="979" spans="3:5" x14ac:dyDescent="0.2">
      <c r="C979" s="5"/>
      <c r="D979" s="11"/>
      <c r="E979" s="12"/>
    </row>
    <row r="980" spans="3:5" x14ac:dyDescent="0.2">
      <c r="C980" s="5"/>
      <c r="D980" s="11"/>
      <c r="E980" s="12"/>
    </row>
    <row r="981" spans="3:5" x14ac:dyDescent="0.2">
      <c r="C981" s="5"/>
      <c r="D981" s="11"/>
      <c r="E981" s="12"/>
    </row>
    <row r="982" spans="3:5" x14ac:dyDescent="0.2">
      <c r="C982" s="5"/>
      <c r="D982" s="11"/>
      <c r="E982" s="12"/>
    </row>
    <row r="983" spans="3:5" x14ac:dyDescent="0.2">
      <c r="C983" s="5"/>
      <c r="D983" s="11"/>
      <c r="E983" s="12"/>
    </row>
    <row r="984" spans="3:5" x14ac:dyDescent="0.2">
      <c r="C984" s="5"/>
      <c r="D984" s="11"/>
      <c r="E984" s="12"/>
    </row>
    <row r="985" spans="3:5" x14ac:dyDescent="0.2">
      <c r="C985" s="5"/>
      <c r="D985" s="11"/>
      <c r="E985" s="12"/>
    </row>
    <row r="986" spans="3:5" x14ac:dyDescent="0.2">
      <c r="C986" s="5"/>
      <c r="D986" s="11"/>
      <c r="E986" s="12"/>
    </row>
    <row r="987" spans="3:5" x14ac:dyDescent="0.2">
      <c r="C987" s="5"/>
      <c r="D987" s="14"/>
      <c r="E987" s="12"/>
    </row>
    <row r="988" spans="3:5" x14ac:dyDescent="0.2">
      <c r="C988" s="5"/>
      <c r="D988" s="14"/>
      <c r="E988" s="12"/>
    </row>
    <row r="989" spans="3:5" x14ac:dyDescent="0.2">
      <c r="C989" s="5"/>
      <c r="D989" s="11"/>
      <c r="E989" s="12"/>
    </row>
    <row r="990" spans="3:5" x14ac:dyDescent="0.2">
      <c r="C990" s="5"/>
      <c r="D990" s="11"/>
      <c r="E990" s="12"/>
    </row>
    <row r="991" spans="3:5" x14ac:dyDescent="0.2">
      <c r="C991" s="5"/>
      <c r="D991" s="11"/>
      <c r="E991" s="12"/>
    </row>
    <row r="992" spans="3:5" x14ac:dyDescent="0.2">
      <c r="C992" s="5"/>
      <c r="D992" s="11"/>
      <c r="E992" s="12"/>
    </row>
    <row r="993" spans="3:5" x14ac:dyDescent="0.2">
      <c r="C993" s="5"/>
      <c r="D993" s="11"/>
      <c r="E993" s="12"/>
    </row>
    <row r="994" spans="3:5" x14ac:dyDescent="0.2">
      <c r="C994" s="5"/>
      <c r="D994" s="11"/>
      <c r="E994" s="12"/>
    </row>
    <row r="995" spans="3:5" x14ac:dyDescent="0.2">
      <c r="C995" s="5"/>
      <c r="D995" s="11"/>
      <c r="E995" s="12"/>
    </row>
    <row r="996" spans="3:5" x14ac:dyDescent="0.2">
      <c r="C996" s="5"/>
      <c r="D996" s="11"/>
      <c r="E996" s="12"/>
    </row>
    <row r="997" spans="3:5" x14ac:dyDescent="0.2">
      <c r="C997" s="5"/>
      <c r="D997" s="11"/>
      <c r="E997" s="12"/>
    </row>
    <row r="998" spans="3:5" x14ac:dyDescent="0.2">
      <c r="C998" s="5"/>
      <c r="D998" s="11"/>
      <c r="E998" s="12"/>
    </row>
    <row r="999" spans="3:5" x14ac:dyDescent="0.2">
      <c r="C999" s="5"/>
      <c r="D999" s="11"/>
      <c r="E999" s="12"/>
    </row>
    <row r="1000" spans="3:5" x14ac:dyDescent="0.2">
      <c r="C1000" s="5"/>
      <c r="D1000" s="11"/>
      <c r="E1000" s="12"/>
    </row>
    <row r="1001" spans="3:5" x14ac:dyDescent="0.2">
      <c r="C1001" s="5"/>
      <c r="D1001" s="11"/>
      <c r="E1001" s="12"/>
    </row>
    <row r="1002" spans="3:5" x14ac:dyDescent="0.2">
      <c r="C1002" s="5"/>
      <c r="D1002" s="11"/>
      <c r="E1002" s="12"/>
    </row>
    <row r="1003" spans="3:5" x14ac:dyDescent="0.2">
      <c r="C1003" s="5"/>
      <c r="D1003" s="11"/>
      <c r="E1003" s="12"/>
    </row>
    <row r="1004" spans="3:5" x14ac:dyDescent="0.2">
      <c r="C1004" s="5"/>
      <c r="D1004" s="11"/>
      <c r="E1004" s="12"/>
    </row>
    <row r="1005" spans="3:5" x14ac:dyDescent="0.2">
      <c r="C1005" s="5"/>
      <c r="D1005" s="11"/>
      <c r="E1005" s="12"/>
    </row>
    <row r="1006" spans="3:5" x14ac:dyDescent="0.2">
      <c r="C1006" s="5"/>
      <c r="D1006" s="11"/>
      <c r="E1006" s="12"/>
    </row>
    <row r="1007" spans="3:5" x14ac:dyDescent="0.2">
      <c r="C1007" s="5"/>
      <c r="D1007" s="11"/>
      <c r="E1007" s="12"/>
    </row>
    <row r="1008" spans="3:5" x14ac:dyDescent="0.2">
      <c r="C1008" s="5"/>
      <c r="D1008" s="11"/>
      <c r="E1008" s="12"/>
    </row>
    <row r="1009" spans="3:5" x14ac:dyDescent="0.2">
      <c r="C1009" s="5"/>
      <c r="D1009" s="11"/>
      <c r="E1009" s="12"/>
    </row>
    <row r="1010" spans="3:5" x14ac:dyDescent="0.2">
      <c r="C1010" s="5"/>
      <c r="D1010" s="11"/>
      <c r="E1010" s="12"/>
    </row>
    <row r="1011" spans="3:5" x14ac:dyDescent="0.2">
      <c r="C1011" s="5"/>
      <c r="D1011" s="11"/>
      <c r="E1011" s="12"/>
    </row>
    <row r="1012" spans="3:5" x14ac:dyDescent="0.2">
      <c r="C1012" s="5"/>
      <c r="D1012" s="11"/>
      <c r="E1012" s="12"/>
    </row>
    <row r="1013" spans="3:5" x14ac:dyDescent="0.2">
      <c r="C1013" s="5"/>
      <c r="D1013" s="11"/>
      <c r="E1013" s="12"/>
    </row>
    <row r="1014" spans="3:5" x14ac:dyDescent="0.2">
      <c r="C1014" s="5"/>
      <c r="D1014" s="11"/>
      <c r="E1014" s="12"/>
    </row>
    <row r="1015" spans="3:5" x14ac:dyDescent="0.2">
      <c r="C1015" s="5"/>
      <c r="D1015" s="11"/>
      <c r="E1015" s="12"/>
    </row>
    <row r="1016" spans="3:5" x14ac:dyDescent="0.2">
      <c r="C1016" s="5"/>
      <c r="D1016" s="11"/>
      <c r="E1016" s="12"/>
    </row>
    <row r="1017" spans="3:5" x14ac:dyDescent="0.2">
      <c r="C1017" s="5"/>
      <c r="D1017" s="11"/>
      <c r="E1017" s="12"/>
    </row>
    <row r="1018" spans="3:5" x14ac:dyDescent="0.2">
      <c r="C1018" s="5"/>
      <c r="D1018" s="11"/>
      <c r="E1018" s="12"/>
    </row>
    <row r="1019" spans="3:5" x14ac:dyDescent="0.2">
      <c r="C1019" s="5"/>
      <c r="D1019" s="11"/>
      <c r="E1019" s="12"/>
    </row>
    <row r="1020" spans="3:5" x14ac:dyDescent="0.2">
      <c r="C1020" s="5"/>
      <c r="D1020" s="11"/>
      <c r="E1020" s="12"/>
    </row>
    <row r="1021" spans="3:5" x14ac:dyDescent="0.2">
      <c r="C1021" s="5"/>
      <c r="D1021" s="11"/>
      <c r="E1021" s="12"/>
    </row>
    <row r="1022" spans="3:5" x14ac:dyDescent="0.2">
      <c r="C1022" s="5"/>
      <c r="D1022" s="11"/>
      <c r="E1022" s="12"/>
    </row>
    <row r="1023" spans="3:5" x14ac:dyDescent="0.2">
      <c r="C1023" s="5"/>
      <c r="D1023" s="11"/>
      <c r="E1023" s="12"/>
    </row>
    <row r="1024" spans="3:5" x14ac:dyDescent="0.2">
      <c r="C1024" s="5"/>
      <c r="D1024" s="11"/>
      <c r="E1024" s="12"/>
    </row>
    <row r="1025" spans="3:5" x14ac:dyDescent="0.2">
      <c r="C1025" s="5"/>
      <c r="D1025" s="11"/>
      <c r="E1025" s="12"/>
    </row>
    <row r="1026" spans="3:5" x14ac:dyDescent="0.2">
      <c r="C1026" s="5"/>
      <c r="D1026" s="11"/>
      <c r="E1026" s="12"/>
    </row>
    <row r="1027" spans="3:5" x14ac:dyDescent="0.2">
      <c r="C1027" s="5"/>
      <c r="D1027" s="11"/>
      <c r="E1027" s="12"/>
    </row>
    <row r="1028" spans="3:5" x14ac:dyDescent="0.2">
      <c r="C1028" s="5"/>
      <c r="D1028" s="11"/>
      <c r="E1028" s="12"/>
    </row>
    <row r="1029" spans="3:5" x14ac:dyDescent="0.2">
      <c r="C1029" s="5"/>
      <c r="D1029" s="11"/>
      <c r="E1029" s="12"/>
    </row>
    <row r="1030" spans="3:5" x14ac:dyDescent="0.2">
      <c r="C1030" s="5"/>
      <c r="D1030" s="11"/>
      <c r="E1030" s="12"/>
    </row>
    <row r="1031" spans="3:5" x14ac:dyDescent="0.2">
      <c r="C1031" s="5"/>
      <c r="D1031" s="11"/>
      <c r="E1031" s="12"/>
    </row>
    <row r="1032" spans="3:5" x14ac:dyDescent="0.2">
      <c r="C1032" s="5"/>
      <c r="D1032" s="11"/>
      <c r="E1032" s="12"/>
    </row>
    <row r="1033" spans="3:5" x14ac:dyDescent="0.2">
      <c r="C1033" s="5"/>
      <c r="D1033" s="11"/>
      <c r="E1033" s="12"/>
    </row>
    <row r="1034" spans="3:5" x14ac:dyDescent="0.2">
      <c r="C1034" s="5"/>
      <c r="D1034" s="11"/>
      <c r="E1034" s="12"/>
    </row>
    <row r="1035" spans="3:5" x14ac:dyDescent="0.2">
      <c r="C1035" s="5"/>
      <c r="D1035" s="11"/>
      <c r="E1035" s="12"/>
    </row>
    <row r="1036" spans="3:5" x14ac:dyDescent="0.2">
      <c r="C1036" s="5"/>
      <c r="D1036" s="11"/>
      <c r="E1036" s="12"/>
    </row>
    <row r="1037" spans="3:5" x14ac:dyDescent="0.2">
      <c r="C1037" s="5"/>
      <c r="D1037" s="11"/>
      <c r="E1037" s="12"/>
    </row>
    <row r="1038" spans="3:5" x14ac:dyDescent="0.2">
      <c r="C1038" s="5"/>
      <c r="D1038" s="11"/>
      <c r="E1038" s="12"/>
    </row>
    <row r="1039" spans="3:5" x14ac:dyDescent="0.2">
      <c r="C1039" s="5"/>
      <c r="D1039" s="11"/>
      <c r="E1039" s="12"/>
    </row>
    <row r="1040" spans="3:5" x14ac:dyDescent="0.2">
      <c r="C1040" s="5"/>
      <c r="D1040" s="11"/>
      <c r="E1040" s="12"/>
    </row>
    <row r="1041" spans="3:5" x14ac:dyDescent="0.2">
      <c r="C1041" s="5"/>
      <c r="D1041" s="11"/>
      <c r="E1041" s="12"/>
    </row>
    <row r="1042" spans="3:5" x14ac:dyDescent="0.2">
      <c r="C1042" s="5"/>
      <c r="D1042" s="11"/>
      <c r="E1042" s="12"/>
    </row>
    <row r="1043" spans="3:5" x14ac:dyDescent="0.2">
      <c r="C1043" s="5"/>
      <c r="D1043" s="11"/>
      <c r="E1043" s="12"/>
    </row>
  </sheetData>
  <sheetProtection password="DCA1" sheet="1" objects="1" scenarios="1"/>
  <mergeCells count="24">
    <mergeCell ref="D35:I35"/>
    <mergeCell ref="D18:I18"/>
    <mergeCell ref="D27:I27"/>
    <mergeCell ref="D31:I31"/>
    <mergeCell ref="D21:I21"/>
    <mergeCell ref="D25:I25"/>
    <mergeCell ref="D29:F29"/>
    <mergeCell ref="A2:J2"/>
    <mergeCell ref="E6:E7"/>
    <mergeCell ref="E9:F9"/>
    <mergeCell ref="C6:D6"/>
    <mergeCell ref="C9:D9"/>
    <mergeCell ref="F8:G8"/>
    <mergeCell ref="F6:G7"/>
    <mergeCell ref="B16:C16"/>
    <mergeCell ref="B17:C17"/>
    <mergeCell ref="A4:J4"/>
    <mergeCell ref="D39:I39"/>
    <mergeCell ref="D37:I37"/>
    <mergeCell ref="D38:I38"/>
    <mergeCell ref="D36:I36"/>
    <mergeCell ref="D19:I19"/>
    <mergeCell ref="D22:I22"/>
    <mergeCell ref="D23:I23"/>
  </mergeCells>
  <phoneticPr fontId="0" type="noConversion"/>
  <conditionalFormatting sqref="D29:F29">
    <cfRule type="cellIs" dxfId="27" priority="7" stopIfTrue="1" operator="equal">
      <formula>"YOU WILL NOT BE ABLE TO UPLOAD AS YOU HAVE VALIDATION ERRORS ABOVE"</formula>
    </cfRule>
  </conditionalFormatting>
  <conditionalFormatting sqref="D14">
    <cfRule type="cellIs" dxfId="26" priority="8" stopIfTrue="1" operator="equal">
      <formula>"No Organisation Code Selected"</formula>
    </cfRule>
  </conditionalFormatting>
  <conditionalFormatting sqref="D15">
    <cfRule type="cellIs" dxfId="25" priority="9" stopIfTrue="1" operator="equal">
      <formula>"No Period Selected"</formula>
    </cfRule>
  </conditionalFormatting>
  <conditionalFormatting sqref="D16:F16">
    <cfRule type="cellIs" dxfId="24" priority="10" stopIfTrue="1" operator="equal">
      <formula>"Number of A&amp;E Attendances entered are lower than A&amp;E Activity"</formula>
    </cfRule>
  </conditionalFormatting>
  <conditionalFormatting sqref="D35:I35">
    <cfRule type="expression" dxfId="23" priority="5" stopIfTrue="1">
      <formula>$K$35=1</formula>
    </cfRule>
  </conditionalFormatting>
  <conditionalFormatting sqref="D38">
    <cfRule type="expression" dxfId="22" priority="4" stopIfTrue="1">
      <formula>$K$38=1</formula>
    </cfRule>
  </conditionalFormatting>
  <conditionalFormatting sqref="D36:I36">
    <cfRule type="expression" dxfId="21" priority="3" stopIfTrue="1">
      <formula>$K$36=1</formula>
    </cfRule>
  </conditionalFormatting>
  <conditionalFormatting sqref="D37:I37">
    <cfRule type="expression" dxfId="20" priority="2" stopIfTrue="1">
      <formula>$K$37=1</formula>
    </cfRule>
  </conditionalFormatting>
  <conditionalFormatting sqref="D39:I39">
    <cfRule type="expression" dxfId="19" priority="1" stopIfTrue="1">
      <formula>$K$39=1</formula>
    </cfRule>
  </conditionalFormatting>
  <pageMargins left="0.75" right="0.75" top="1" bottom="1" header="0.5" footer="0.5"/>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448962" r:id="rId4" name="Button 2">
              <controlPr defaultSize="0" print="0" autoFill="0" autoPict="0" macro="[0]!ChooseOrg_Click">
                <anchor moveWithCells="1" sizeWithCells="1">
                  <from>
                    <xdr:col>7</xdr:col>
                    <xdr:colOff>38100</xdr:colOff>
                    <xdr:row>5</xdr:row>
                    <xdr:rowOff>47625</xdr:rowOff>
                  </from>
                  <to>
                    <xdr:col>9</xdr:col>
                    <xdr:colOff>38100</xdr:colOff>
                    <xdr:row>7</xdr:row>
                    <xdr:rowOff>57150</xdr:rowOff>
                  </to>
                </anchor>
              </controlPr>
            </control>
          </mc:Choice>
        </mc:AlternateContent>
        <mc:AlternateContent xmlns:mc="http://schemas.openxmlformats.org/markup-compatibility/2006">
          <mc:Choice Requires="x14">
            <control shapeId="1448963" r:id="rId5" name="Button 3">
              <controlPr defaultSize="0" print="0" autoFill="0" autoPict="0" macro="[0]!PeriodIDSelect_Click">
                <anchor moveWithCells="1" sizeWithCells="1">
                  <from>
                    <xdr:col>7</xdr:col>
                    <xdr:colOff>38100</xdr:colOff>
                    <xdr:row>8</xdr:row>
                    <xdr:rowOff>0</xdr:rowOff>
                  </from>
                  <to>
                    <xdr:col>9</xdr:col>
                    <xdr:colOff>38100</xdr:colOff>
                    <xdr:row>10</xdr:row>
                    <xdr:rowOff>9525</xdr:rowOff>
                  </to>
                </anchor>
              </controlPr>
            </control>
          </mc:Choice>
        </mc:AlternateContent>
        <mc:AlternateContent xmlns:mc="http://schemas.openxmlformats.org/markup-compatibility/2006">
          <mc:Choice Requires="x14">
            <control shapeId="1448968" r:id="rId6" name="Button 8">
              <controlPr defaultSize="0" print="0" autoFill="0" autoPict="0" macro="[0]!ChooseOrg_Click">
                <anchor moveWithCells="1" sizeWithCells="1">
                  <from>
                    <xdr:col>7</xdr:col>
                    <xdr:colOff>38100</xdr:colOff>
                    <xdr:row>5</xdr:row>
                    <xdr:rowOff>47625</xdr:rowOff>
                  </from>
                  <to>
                    <xdr:col>9</xdr:col>
                    <xdr:colOff>38100</xdr:colOff>
                    <xdr:row>7</xdr:row>
                    <xdr:rowOff>57150</xdr:rowOff>
                  </to>
                </anchor>
              </controlPr>
            </control>
          </mc:Choice>
        </mc:AlternateContent>
        <mc:AlternateContent xmlns:mc="http://schemas.openxmlformats.org/markup-compatibility/2006">
          <mc:Choice Requires="x14">
            <control shapeId="1448969" r:id="rId7" name="Button 9">
              <controlPr defaultSize="0" print="0" autoFill="0" autoPict="0" macro="[0]!PeriodIDSelect_Click">
                <anchor moveWithCells="1" sizeWithCells="1">
                  <from>
                    <xdr:col>7</xdr:col>
                    <xdr:colOff>38100</xdr:colOff>
                    <xdr:row>8</xdr:row>
                    <xdr:rowOff>0</xdr:rowOff>
                  </from>
                  <to>
                    <xdr:col>9</xdr:col>
                    <xdr:colOff>38100</xdr:colOff>
                    <xdr:row>10</xdr:row>
                    <xdr:rowOff>9525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dimension ref="B21:B34"/>
  <sheetViews>
    <sheetView workbookViewId="0">
      <selection activeCell="F43" sqref="F43"/>
    </sheetView>
  </sheetViews>
  <sheetFormatPr defaultRowHeight="12.75" x14ac:dyDescent="0.2"/>
  <sheetData>
    <row r="21" spans="2:2" x14ac:dyDescent="0.2">
      <c r="B21" s="4" t="s">
        <v>677</v>
      </c>
    </row>
    <row r="23" spans="2:2" x14ac:dyDescent="0.2">
      <c r="B23" t="s">
        <v>680</v>
      </c>
    </row>
    <row r="24" spans="2:2" x14ac:dyDescent="0.2">
      <c r="B24" t="s">
        <v>681</v>
      </c>
    </row>
    <row r="25" spans="2:2" x14ac:dyDescent="0.2">
      <c r="B25" t="s">
        <v>682</v>
      </c>
    </row>
    <row r="27" spans="2:2" x14ac:dyDescent="0.2">
      <c r="B27" t="s">
        <v>3102</v>
      </c>
    </row>
    <row r="28" spans="2:2" x14ac:dyDescent="0.2">
      <c r="B28" t="s">
        <v>678</v>
      </c>
    </row>
    <row r="29" spans="2:2" x14ac:dyDescent="0.2">
      <c r="B29" t="s">
        <v>679</v>
      </c>
    </row>
    <row r="30" spans="2:2" x14ac:dyDescent="0.2">
      <c r="B30" t="s">
        <v>683</v>
      </c>
    </row>
    <row r="32" spans="2:2" x14ac:dyDescent="0.2">
      <c r="B32" t="s">
        <v>684</v>
      </c>
    </row>
    <row r="34" spans="2:2" x14ac:dyDescent="0.2">
      <c r="B34" t="s">
        <v>563</v>
      </c>
    </row>
  </sheetData>
  <phoneticPr fontId="0" type="noConversion"/>
  <pageMargins left="0.75" right="0.75" top="1" bottom="1" header="0.5" footer="0.5"/>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446913" r:id="rId4" name="Button 1">
              <controlPr defaultSize="0" print="0" autoFill="0" autoPict="0" macro="[0]!hide_Full_Period_Sheet">
                <anchor moveWithCells="1" sizeWithCells="1">
                  <from>
                    <xdr:col>1</xdr:col>
                    <xdr:colOff>9525</xdr:colOff>
                    <xdr:row>1</xdr:row>
                    <xdr:rowOff>9525</xdr:rowOff>
                  </from>
                  <to>
                    <xdr:col>4</xdr:col>
                    <xdr:colOff>9525</xdr:colOff>
                    <xdr:row>3</xdr:row>
                    <xdr:rowOff>0</xdr:rowOff>
                  </to>
                </anchor>
              </controlPr>
            </control>
          </mc:Choice>
        </mc:AlternateContent>
        <mc:AlternateContent xmlns:mc="http://schemas.openxmlformats.org/markup-compatibility/2006">
          <mc:Choice Requires="x14">
            <control shapeId="1446914" r:id="rId5" name="Button 2">
              <controlPr defaultSize="0" print="0" autoFill="0" autoPict="0" macro="[0]!hide_Index_Sheet">
                <anchor moveWithCells="1" sizeWithCells="1">
                  <from>
                    <xdr:col>1</xdr:col>
                    <xdr:colOff>0</xdr:colOff>
                    <xdr:row>3</xdr:row>
                    <xdr:rowOff>142875</xdr:rowOff>
                  </from>
                  <to>
                    <xdr:col>4</xdr:col>
                    <xdr:colOff>0</xdr:colOff>
                    <xdr:row>5</xdr:row>
                    <xdr:rowOff>152400</xdr:rowOff>
                  </to>
                </anchor>
              </controlPr>
            </control>
          </mc:Choice>
        </mc:AlternateContent>
        <mc:AlternateContent xmlns:mc="http://schemas.openxmlformats.org/markup-compatibility/2006">
          <mc:Choice Requires="x14">
            <control shapeId="1446915" r:id="rId6" name="Button 3">
              <controlPr defaultSize="0" print="0" autoFill="0" autoPict="0" macro="[0]!unhide_Full_Period_Sheet">
                <anchor moveWithCells="1" sizeWithCells="1">
                  <from>
                    <xdr:col>1</xdr:col>
                    <xdr:colOff>0</xdr:colOff>
                    <xdr:row>7</xdr:row>
                    <xdr:rowOff>0</xdr:rowOff>
                  </from>
                  <to>
                    <xdr:col>4</xdr:col>
                    <xdr:colOff>0</xdr:colOff>
                    <xdr:row>9</xdr:row>
                    <xdr:rowOff>0</xdr:rowOff>
                  </to>
                </anchor>
              </controlPr>
            </control>
          </mc:Choice>
        </mc:AlternateContent>
        <mc:AlternateContent xmlns:mc="http://schemas.openxmlformats.org/markup-compatibility/2006">
          <mc:Choice Requires="x14">
            <control shapeId="1446916" r:id="rId7" name="Button 4">
              <controlPr defaultSize="0" print="0" autoFill="0" autoPict="0" macro="[0]!unhide_Index_Sheet">
                <anchor moveWithCells="1" sizeWithCells="1">
                  <from>
                    <xdr:col>1</xdr:col>
                    <xdr:colOff>9525</xdr:colOff>
                    <xdr:row>9</xdr:row>
                    <xdr:rowOff>152400</xdr:rowOff>
                  </from>
                  <to>
                    <xdr:col>4</xdr:col>
                    <xdr:colOff>0</xdr:colOff>
                    <xdr:row>12</xdr:row>
                    <xdr:rowOff>0</xdr:rowOff>
                  </to>
                </anchor>
              </controlPr>
            </control>
          </mc:Choice>
        </mc:AlternateContent>
        <mc:AlternateContent xmlns:mc="http://schemas.openxmlformats.org/markup-compatibility/2006">
          <mc:Choice Requires="x14">
            <control shapeId="1446918" r:id="rId8" name="Button 6">
              <controlPr defaultSize="0" print="0" autoFill="0" autoPict="0" macro="[0]!Un_Hide_All">
                <anchor moveWithCells="1" sizeWithCells="1">
                  <from>
                    <xdr:col>1</xdr:col>
                    <xdr:colOff>0</xdr:colOff>
                    <xdr:row>13</xdr:row>
                    <xdr:rowOff>9525</xdr:rowOff>
                  </from>
                  <to>
                    <xdr:col>4</xdr:col>
                    <xdr:colOff>0</xdr:colOff>
                    <xdr:row>15</xdr:row>
                    <xdr:rowOff>9525</xdr:rowOff>
                  </to>
                </anchor>
              </controlPr>
            </control>
          </mc:Choice>
        </mc:AlternateContent>
        <mc:AlternateContent xmlns:mc="http://schemas.openxmlformats.org/markup-compatibility/2006">
          <mc:Choice Requires="x14">
            <control shapeId="1446920" r:id="rId9" name="Button 8">
              <controlPr defaultSize="0" print="0" autoFill="0" autoPict="0" macro="[0]!Unhide_Backsheet_Sheet">
                <anchor moveWithCells="1" sizeWithCells="1">
                  <from>
                    <xdr:col>5</xdr:col>
                    <xdr:colOff>0</xdr:colOff>
                    <xdr:row>1</xdr:row>
                    <xdr:rowOff>0</xdr:rowOff>
                  </from>
                  <to>
                    <xdr:col>8</xdr:col>
                    <xdr:colOff>19050</xdr:colOff>
                    <xdr:row>3</xdr:row>
                    <xdr:rowOff>0</xdr:rowOff>
                  </to>
                </anchor>
              </controlPr>
            </control>
          </mc:Choice>
        </mc:AlternateContent>
        <mc:AlternateContent xmlns:mc="http://schemas.openxmlformats.org/markup-compatibility/2006">
          <mc:Choice Requires="x14">
            <control shapeId="1446922" r:id="rId10" name="Button 10">
              <controlPr defaultSize="0" print="0" autoFill="0" autoPict="0" macro="[0]!Hide_All_Background_Necessary_Sheets">
                <anchor moveWithCells="1" sizeWithCells="1">
                  <from>
                    <xdr:col>1</xdr:col>
                    <xdr:colOff>9525</xdr:colOff>
                    <xdr:row>16</xdr:row>
                    <xdr:rowOff>9525</xdr:rowOff>
                  </from>
                  <to>
                    <xdr:col>4</xdr:col>
                    <xdr:colOff>0</xdr:colOff>
                    <xdr:row>19</xdr:row>
                    <xdr:rowOff>0</xdr:rowOff>
                  </to>
                </anchor>
              </controlPr>
            </control>
          </mc:Choice>
        </mc:AlternateContent>
        <mc:AlternateContent xmlns:mc="http://schemas.openxmlformats.org/markup-compatibility/2006">
          <mc:Choice Requires="x14">
            <control shapeId="1446924" r:id="rId11" name="Button 12">
              <controlPr defaultSize="0" print="0" autoFill="0" autoPict="0" macro="[0]!Hide_Admin_Controls">
                <anchor moveWithCells="1" sizeWithCells="1">
                  <from>
                    <xdr:col>9</xdr:col>
                    <xdr:colOff>0</xdr:colOff>
                    <xdr:row>1</xdr:row>
                    <xdr:rowOff>0</xdr:rowOff>
                  </from>
                  <to>
                    <xdr:col>12</xdr:col>
                    <xdr:colOff>9525</xdr:colOff>
                    <xdr:row>2</xdr:row>
                    <xdr:rowOff>152400</xdr:rowOff>
                  </to>
                </anchor>
              </controlPr>
            </control>
          </mc:Choice>
        </mc:AlternateContent>
        <mc:AlternateContent xmlns:mc="http://schemas.openxmlformats.org/markup-compatibility/2006">
          <mc:Choice Requires="x14">
            <control shapeId="1446927" r:id="rId12" name="Button 15">
              <controlPr defaultSize="0" print="0" autoFill="0" autoPict="0" macro="[0]!Text_Colour">
                <anchor moveWithCells="1" sizeWithCells="1">
                  <from>
                    <xdr:col>5</xdr:col>
                    <xdr:colOff>0</xdr:colOff>
                    <xdr:row>4</xdr:row>
                    <xdr:rowOff>0</xdr:rowOff>
                  </from>
                  <to>
                    <xdr:col>8</xdr:col>
                    <xdr:colOff>0</xdr:colOff>
                    <xdr:row>6</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K2602"/>
  <sheetViews>
    <sheetView workbookViewId="0">
      <selection activeCell="F61" sqref="F61:G61"/>
    </sheetView>
  </sheetViews>
  <sheetFormatPr defaultRowHeight="12.75" x14ac:dyDescent="0.2"/>
  <cols>
    <col min="9" max="9" width="18.42578125" customWidth="1"/>
    <col min="10" max="10" width="17.85546875" bestFit="1" customWidth="1"/>
    <col min="11" max="11" width="22.140625" customWidth="1"/>
  </cols>
  <sheetData>
    <row r="1" spans="1:11" s="1" customFormat="1" x14ac:dyDescent="0.2">
      <c r="A1" s="1" t="s">
        <v>833</v>
      </c>
      <c r="F1" s="1" t="s">
        <v>582</v>
      </c>
      <c r="J1" s="2" t="s">
        <v>564</v>
      </c>
      <c r="K1" s="2" t="s">
        <v>588</v>
      </c>
    </row>
    <row r="2" spans="1:11" x14ac:dyDescent="0.2">
      <c r="A2" t="s">
        <v>3130</v>
      </c>
      <c r="B2" t="s">
        <v>3131</v>
      </c>
      <c r="F2" s="80" t="s">
        <v>1745</v>
      </c>
      <c r="G2" s="80" t="s">
        <v>1821</v>
      </c>
      <c r="J2" s="67" t="s">
        <v>1701</v>
      </c>
      <c r="K2">
        <v>10130</v>
      </c>
    </row>
    <row r="3" spans="1:11" x14ac:dyDescent="0.2">
      <c r="A3">
        <v>1</v>
      </c>
      <c r="B3">
        <v>1</v>
      </c>
      <c r="F3" s="80" t="s">
        <v>1731</v>
      </c>
      <c r="G3" s="80" t="s">
        <v>1807</v>
      </c>
      <c r="J3" t="s">
        <v>1702</v>
      </c>
      <c r="K3">
        <v>10131</v>
      </c>
    </row>
    <row r="4" spans="1:11" x14ac:dyDescent="0.2">
      <c r="A4">
        <v>1</v>
      </c>
      <c r="B4">
        <v>2</v>
      </c>
      <c r="F4" t="s">
        <v>600</v>
      </c>
      <c r="G4" s="53" t="s">
        <v>3049</v>
      </c>
      <c r="J4" t="s">
        <v>1703</v>
      </c>
      <c r="K4">
        <v>10132</v>
      </c>
    </row>
    <row r="5" spans="1:11" x14ac:dyDescent="0.2">
      <c r="A5">
        <v>1</v>
      </c>
      <c r="B5">
        <v>3</v>
      </c>
      <c r="F5" t="s">
        <v>2583</v>
      </c>
      <c r="G5" s="53" t="s">
        <v>3050</v>
      </c>
      <c r="J5" t="s">
        <v>1704</v>
      </c>
      <c r="K5">
        <v>10133</v>
      </c>
    </row>
    <row r="6" spans="1:11" x14ac:dyDescent="0.2">
      <c r="A6">
        <v>1</v>
      </c>
      <c r="B6">
        <v>4</v>
      </c>
      <c r="F6" t="s">
        <v>2574</v>
      </c>
      <c r="G6" s="53" t="s">
        <v>3051</v>
      </c>
      <c r="J6" t="s">
        <v>1705</v>
      </c>
      <c r="K6">
        <v>10134</v>
      </c>
    </row>
    <row r="7" spans="1:11" x14ac:dyDescent="0.2">
      <c r="A7">
        <v>1</v>
      </c>
      <c r="B7">
        <v>5</v>
      </c>
      <c r="F7" s="80" t="s">
        <v>1759</v>
      </c>
      <c r="G7" s="80" t="s">
        <v>4049</v>
      </c>
      <c r="J7" t="s">
        <v>1706</v>
      </c>
      <c r="K7">
        <v>10135</v>
      </c>
    </row>
    <row r="8" spans="1:11" x14ac:dyDescent="0.2">
      <c r="A8">
        <v>1</v>
      </c>
      <c r="B8">
        <v>6</v>
      </c>
      <c r="F8" t="s">
        <v>669</v>
      </c>
      <c r="G8" s="53" t="s">
        <v>3052</v>
      </c>
      <c r="J8" t="s">
        <v>1707</v>
      </c>
      <c r="K8">
        <v>10136</v>
      </c>
    </row>
    <row r="9" spans="1:11" x14ac:dyDescent="0.2">
      <c r="A9">
        <v>1</v>
      </c>
      <c r="B9">
        <v>7</v>
      </c>
      <c r="F9" s="80" t="s">
        <v>1780</v>
      </c>
      <c r="G9" s="80" t="s">
        <v>4070</v>
      </c>
      <c r="J9" t="s">
        <v>1708</v>
      </c>
      <c r="K9">
        <v>10137</v>
      </c>
    </row>
    <row r="10" spans="1:11" x14ac:dyDescent="0.2">
      <c r="A10">
        <v>1</v>
      </c>
      <c r="B10">
        <v>8</v>
      </c>
      <c r="F10" t="s">
        <v>603</v>
      </c>
      <c r="G10" t="s">
        <v>3053</v>
      </c>
      <c r="J10" t="s">
        <v>1709</v>
      </c>
      <c r="K10">
        <v>10138</v>
      </c>
    </row>
    <row r="11" spans="1:11" x14ac:dyDescent="0.2">
      <c r="A11">
        <v>1</v>
      </c>
      <c r="B11">
        <v>9</v>
      </c>
      <c r="F11" t="s">
        <v>2586</v>
      </c>
      <c r="G11" s="53" t="s">
        <v>3054</v>
      </c>
      <c r="J11" t="s">
        <v>1710</v>
      </c>
      <c r="K11">
        <v>10139</v>
      </c>
    </row>
    <row r="12" spans="1:11" x14ac:dyDescent="0.2">
      <c r="A12">
        <v>1</v>
      </c>
      <c r="B12">
        <v>10</v>
      </c>
      <c r="F12" s="80" t="s">
        <v>1754</v>
      </c>
      <c r="G12" s="80" t="s">
        <v>1830</v>
      </c>
      <c r="J12" t="s">
        <v>1711</v>
      </c>
      <c r="K12">
        <v>10140</v>
      </c>
    </row>
    <row r="13" spans="1:11" x14ac:dyDescent="0.2">
      <c r="A13">
        <v>1</v>
      </c>
      <c r="B13">
        <v>11</v>
      </c>
      <c r="F13" t="s">
        <v>604</v>
      </c>
      <c r="G13" s="53" t="s">
        <v>3055</v>
      </c>
      <c r="J13" t="s">
        <v>1712</v>
      </c>
      <c r="K13">
        <v>10141</v>
      </c>
    </row>
    <row r="14" spans="1:11" x14ac:dyDescent="0.2">
      <c r="A14">
        <v>1</v>
      </c>
      <c r="B14">
        <v>12</v>
      </c>
      <c r="F14" s="53" t="s">
        <v>686</v>
      </c>
      <c r="G14" s="53" t="s">
        <v>3056</v>
      </c>
    </row>
    <row r="15" spans="1:11" x14ac:dyDescent="0.2">
      <c r="A15">
        <v>1</v>
      </c>
      <c r="B15">
        <v>13</v>
      </c>
      <c r="F15" t="s">
        <v>553</v>
      </c>
      <c r="G15" s="53" t="s">
        <v>3057</v>
      </c>
    </row>
    <row r="16" spans="1:11" x14ac:dyDescent="0.2">
      <c r="A16">
        <v>1</v>
      </c>
      <c r="B16">
        <v>14</v>
      </c>
      <c r="F16" t="s">
        <v>2578</v>
      </c>
      <c r="G16" s="53" t="s">
        <v>3058</v>
      </c>
    </row>
    <row r="17" spans="1:11" x14ac:dyDescent="0.2">
      <c r="A17">
        <v>1</v>
      </c>
      <c r="B17">
        <v>15</v>
      </c>
      <c r="F17" s="80" t="s">
        <v>1746</v>
      </c>
      <c r="G17" s="80" t="s">
        <v>1822</v>
      </c>
    </row>
    <row r="18" spans="1:11" x14ac:dyDescent="0.2">
      <c r="A18">
        <v>1</v>
      </c>
      <c r="B18">
        <v>16</v>
      </c>
      <c r="F18" s="80" t="s">
        <v>1719</v>
      </c>
      <c r="G18" s="80" t="s">
        <v>1795</v>
      </c>
    </row>
    <row r="19" spans="1:11" x14ac:dyDescent="0.2">
      <c r="A19">
        <v>1</v>
      </c>
      <c r="B19">
        <v>17</v>
      </c>
      <c r="F19" s="80" t="s">
        <v>1720</v>
      </c>
      <c r="G19" s="80" t="s">
        <v>1796</v>
      </c>
    </row>
    <row r="20" spans="1:11" x14ac:dyDescent="0.2">
      <c r="A20">
        <v>1</v>
      </c>
      <c r="B20">
        <v>18</v>
      </c>
      <c r="F20" s="80" t="s">
        <v>1760</v>
      </c>
      <c r="G20" s="80" t="s">
        <v>4050</v>
      </c>
    </row>
    <row r="21" spans="1:11" s="3" customFormat="1" x14ac:dyDescent="0.2">
      <c r="A21">
        <v>1</v>
      </c>
      <c r="B21">
        <v>19</v>
      </c>
      <c r="F21" t="s">
        <v>649</v>
      </c>
      <c r="G21" s="53" t="s">
        <v>3059</v>
      </c>
      <c r="H21"/>
      <c r="I21"/>
      <c r="J21"/>
      <c r="K21"/>
    </row>
    <row r="22" spans="1:11" x14ac:dyDescent="0.2">
      <c r="A22">
        <v>1</v>
      </c>
      <c r="B22">
        <v>20</v>
      </c>
      <c r="F22" s="80" t="s">
        <v>1721</v>
      </c>
      <c r="G22" s="80" t="s">
        <v>1797</v>
      </c>
    </row>
    <row r="23" spans="1:11" x14ac:dyDescent="0.2">
      <c r="A23">
        <v>1</v>
      </c>
      <c r="B23">
        <v>21</v>
      </c>
      <c r="D23" t="s">
        <v>2448</v>
      </c>
      <c r="F23" t="s">
        <v>627</v>
      </c>
      <c r="G23" s="53" t="s">
        <v>3060</v>
      </c>
    </row>
    <row r="24" spans="1:11" x14ac:dyDescent="0.2">
      <c r="A24">
        <v>1</v>
      </c>
      <c r="B24">
        <v>22</v>
      </c>
      <c r="F24" t="s">
        <v>653</v>
      </c>
      <c r="G24" s="53" t="s">
        <v>3061</v>
      </c>
    </row>
    <row r="25" spans="1:11" x14ac:dyDescent="0.2">
      <c r="A25">
        <v>1</v>
      </c>
      <c r="B25">
        <v>23</v>
      </c>
      <c r="F25" s="80" t="s">
        <v>1774</v>
      </c>
      <c r="G25" s="80" t="s">
        <v>4064</v>
      </c>
      <c r="I25" s="3"/>
    </row>
    <row r="26" spans="1:11" x14ac:dyDescent="0.2">
      <c r="A26">
        <v>1</v>
      </c>
      <c r="B26">
        <v>24</v>
      </c>
      <c r="F26" t="s">
        <v>2561</v>
      </c>
      <c r="G26" s="53" t="s">
        <v>3062</v>
      </c>
    </row>
    <row r="27" spans="1:11" x14ac:dyDescent="0.2">
      <c r="A27">
        <v>1</v>
      </c>
      <c r="B27">
        <v>25</v>
      </c>
      <c r="F27" s="80" t="s">
        <v>1775</v>
      </c>
      <c r="G27" s="80" t="s">
        <v>4065</v>
      </c>
    </row>
    <row r="28" spans="1:11" x14ac:dyDescent="0.2">
      <c r="A28">
        <v>1</v>
      </c>
      <c r="B28">
        <v>26</v>
      </c>
      <c r="F28" t="s">
        <v>625</v>
      </c>
      <c r="G28" s="53" t="s">
        <v>3063</v>
      </c>
    </row>
    <row r="29" spans="1:11" x14ac:dyDescent="0.2">
      <c r="A29">
        <v>1</v>
      </c>
      <c r="B29">
        <v>27</v>
      </c>
      <c r="F29" s="53" t="s">
        <v>630</v>
      </c>
      <c r="G29" s="53" t="s">
        <v>3064</v>
      </c>
    </row>
    <row r="30" spans="1:11" x14ac:dyDescent="0.2">
      <c r="A30">
        <v>1</v>
      </c>
      <c r="B30">
        <v>28</v>
      </c>
      <c r="F30" t="s">
        <v>635</v>
      </c>
      <c r="G30" s="53" t="s">
        <v>3065</v>
      </c>
    </row>
    <row r="31" spans="1:11" x14ac:dyDescent="0.2">
      <c r="A31">
        <v>1</v>
      </c>
      <c r="B31">
        <v>29</v>
      </c>
      <c r="F31" t="s">
        <v>2602</v>
      </c>
      <c r="G31" s="53" t="s">
        <v>3066</v>
      </c>
    </row>
    <row r="32" spans="1:11" x14ac:dyDescent="0.2">
      <c r="A32">
        <v>1</v>
      </c>
      <c r="B32">
        <v>30</v>
      </c>
      <c r="F32" s="80" t="s">
        <v>1732</v>
      </c>
      <c r="G32" s="80" t="s">
        <v>1808</v>
      </c>
    </row>
    <row r="33" spans="1:7" x14ac:dyDescent="0.2">
      <c r="A33">
        <v>1</v>
      </c>
      <c r="B33">
        <v>31</v>
      </c>
      <c r="F33" t="s">
        <v>612</v>
      </c>
      <c r="G33" s="53" t="s">
        <v>3067</v>
      </c>
    </row>
    <row r="34" spans="1:7" x14ac:dyDescent="0.2">
      <c r="A34">
        <v>1</v>
      </c>
      <c r="B34">
        <v>32</v>
      </c>
      <c r="F34" s="80" t="s">
        <v>1722</v>
      </c>
      <c r="G34" s="80" t="s">
        <v>1798</v>
      </c>
    </row>
    <row r="35" spans="1:7" x14ac:dyDescent="0.2">
      <c r="A35">
        <v>1</v>
      </c>
      <c r="B35">
        <v>33</v>
      </c>
      <c r="F35" s="80" t="s">
        <v>1761</v>
      </c>
      <c r="G35" s="80" t="s">
        <v>4051</v>
      </c>
    </row>
    <row r="36" spans="1:7" x14ac:dyDescent="0.2">
      <c r="A36">
        <v>1</v>
      </c>
      <c r="B36">
        <v>34</v>
      </c>
      <c r="F36" s="32" t="s">
        <v>1713</v>
      </c>
      <c r="G36" s="32" t="s">
        <v>1789</v>
      </c>
    </row>
    <row r="37" spans="1:7" x14ac:dyDescent="0.2">
      <c r="A37">
        <v>1</v>
      </c>
      <c r="B37">
        <v>35</v>
      </c>
      <c r="F37" s="80" t="s">
        <v>1714</v>
      </c>
      <c r="G37" s="80" t="s">
        <v>1790</v>
      </c>
    </row>
    <row r="38" spans="1:7" x14ac:dyDescent="0.2">
      <c r="A38">
        <v>1</v>
      </c>
      <c r="B38">
        <v>36</v>
      </c>
      <c r="F38" s="80" t="s">
        <v>1755</v>
      </c>
      <c r="G38" s="80" t="s">
        <v>1831</v>
      </c>
    </row>
    <row r="39" spans="1:7" x14ac:dyDescent="0.2">
      <c r="A39">
        <v>1</v>
      </c>
      <c r="B39">
        <v>37</v>
      </c>
      <c r="F39" t="s">
        <v>2591</v>
      </c>
      <c r="G39" s="53" t="s">
        <v>3068</v>
      </c>
    </row>
    <row r="40" spans="1:7" x14ac:dyDescent="0.2">
      <c r="A40">
        <v>1</v>
      </c>
      <c r="B40">
        <v>38</v>
      </c>
      <c r="F40" t="s">
        <v>566</v>
      </c>
      <c r="G40" s="53" t="s">
        <v>3069</v>
      </c>
    </row>
    <row r="41" spans="1:7" x14ac:dyDescent="0.2">
      <c r="A41">
        <v>1</v>
      </c>
      <c r="B41">
        <v>39</v>
      </c>
      <c r="F41" s="80" t="s">
        <v>1733</v>
      </c>
      <c r="G41" s="80" t="s">
        <v>1809</v>
      </c>
    </row>
    <row r="42" spans="1:7" x14ac:dyDescent="0.2">
      <c r="A42">
        <v>1</v>
      </c>
      <c r="B42">
        <v>40</v>
      </c>
      <c r="F42" t="s">
        <v>606</v>
      </c>
      <c r="G42" s="53" t="s">
        <v>3070</v>
      </c>
    </row>
    <row r="43" spans="1:7" x14ac:dyDescent="0.2">
      <c r="A43">
        <v>1</v>
      </c>
      <c r="B43">
        <v>41</v>
      </c>
      <c r="F43" t="s">
        <v>646</v>
      </c>
      <c r="G43" s="53" t="s">
        <v>3071</v>
      </c>
    </row>
    <row r="44" spans="1:7" x14ac:dyDescent="0.2">
      <c r="A44">
        <v>1</v>
      </c>
      <c r="B44">
        <v>42</v>
      </c>
      <c r="F44" t="s">
        <v>554</v>
      </c>
      <c r="G44" s="53" t="s">
        <v>3072</v>
      </c>
    </row>
    <row r="45" spans="1:7" x14ac:dyDescent="0.2">
      <c r="A45">
        <v>1</v>
      </c>
      <c r="B45">
        <v>43</v>
      </c>
      <c r="F45" s="81" t="s">
        <v>1747</v>
      </c>
      <c r="G45" s="81" t="s">
        <v>1823</v>
      </c>
    </row>
    <row r="46" spans="1:7" x14ac:dyDescent="0.2">
      <c r="A46">
        <v>1</v>
      </c>
      <c r="B46">
        <v>44</v>
      </c>
      <c r="F46" t="s">
        <v>638</v>
      </c>
      <c r="G46" s="53" t="s">
        <v>3073</v>
      </c>
    </row>
    <row r="47" spans="1:7" x14ac:dyDescent="0.2">
      <c r="A47">
        <v>1</v>
      </c>
      <c r="B47">
        <v>45</v>
      </c>
      <c r="F47" t="s">
        <v>629</v>
      </c>
      <c r="G47" s="53" t="s">
        <v>3074</v>
      </c>
    </row>
    <row r="48" spans="1:7" x14ac:dyDescent="0.2">
      <c r="A48">
        <v>1</v>
      </c>
      <c r="B48">
        <v>46</v>
      </c>
      <c r="F48" s="80" t="s">
        <v>1762</v>
      </c>
      <c r="G48" s="80" t="s">
        <v>4052</v>
      </c>
    </row>
    <row r="49" spans="1:7" x14ac:dyDescent="0.2">
      <c r="A49">
        <v>1</v>
      </c>
      <c r="B49">
        <v>47</v>
      </c>
      <c r="F49" t="s">
        <v>620</v>
      </c>
      <c r="G49" s="53" t="s">
        <v>3075</v>
      </c>
    </row>
    <row r="50" spans="1:7" x14ac:dyDescent="0.2">
      <c r="A50">
        <v>1</v>
      </c>
      <c r="B50">
        <v>48</v>
      </c>
      <c r="F50" s="80" t="s">
        <v>1734</v>
      </c>
      <c r="G50" s="80" t="s">
        <v>1810</v>
      </c>
    </row>
    <row r="51" spans="1:7" x14ac:dyDescent="0.2">
      <c r="A51">
        <v>1</v>
      </c>
      <c r="B51">
        <v>49</v>
      </c>
      <c r="F51" t="s">
        <v>657</v>
      </c>
      <c r="G51" s="53" t="s">
        <v>3076</v>
      </c>
    </row>
    <row r="52" spans="1:7" x14ac:dyDescent="0.2">
      <c r="A52">
        <v>1</v>
      </c>
      <c r="B52">
        <v>50</v>
      </c>
      <c r="F52" t="s">
        <v>581</v>
      </c>
      <c r="G52" s="53" t="s">
        <v>3077</v>
      </c>
    </row>
    <row r="53" spans="1:7" x14ac:dyDescent="0.2">
      <c r="A53">
        <v>1</v>
      </c>
      <c r="B53">
        <v>51</v>
      </c>
      <c r="F53" s="80" t="s">
        <v>1763</v>
      </c>
      <c r="G53" s="80" t="s">
        <v>4053</v>
      </c>
    </row>
    <row r="54" spans="1:7" x14ac:dyDescent="0.2">
      <c r="A54">
        <v>1</v>
      </c>
      <c r="B54">
        <v>52</v>
      </c>
      <c r="F54" s="80" t="s">
        <v>1723</v>
      </c>
      <c r="G54" s="80" t="s">
        <v>1799</v>
      </c>
    </row>
    <row r="55" spans="1:7" x14ac:dyDescent="0.2">
      <c r="A55">
        <v>1</v>
      </c>
      <c r="B55">
        <v>53</v>
      </c>
      <c r="F55" s="80" t="s">
        <v>1781</v>
      </c>
      <c r="G55" s="80" t="s">
        <v>4071</v>
      </c>
    </row>
    <row r="56" spans="1:7" x14ac:dyDescent="0.2">
      <c r="A56">
        <v>1</v>
      </c>
      <c r="B56">
        <v>54</v>
      </c>
      <c r="F56" t="s">
        <v>663</v>
      </c>
      <c r="G56" s="53" t="s">
        <v>3078</v>
      </c>
    </row>
    <row r="57" spans="1:7" x14ac:dyDescent="0.2">
      <c r="A57">
        <v>1</v>
      </c>
      <c r="B57">
        <v>55</v>
      </c>
      <c r="F57" t="s">
        <v>2569</v>
      </c>
      <c r="G57" s="53" t="s">
        <v>3079</v>
      </c>
    </row>
    <row r="58" spans="1:7" x14ac:dyDescent="0.2">
      <c r="A58">
        <v>1</v>
      </c>
      <c r="B58">
        <v>56</v>
      </c>
      <c r="F58" s="32" t="s">
        <v>1748</v>
      </c>
      <c r="G58" s="32" t="s">
        <v>1824</v>
      </c>
    </row>
    <row r="59" spans="1:7" x14ac:dyDescent="0.2">
      <c r="A59">
        <v>1</v>
      </c>
      <c r="B59">
        <v>57</v>
      </c>
      <c r="F59" s="80" t="s">
        <v>1764</v>
      </c>
      <c r="G59" s="32" t="s">
        <v>4054</v>
      </c>
    </row>
    <row r="60" spans="1:7" x14ac:dyDescent="0.2">
      <c r="A60">
        <v>1</v>
      </c>
      <c r="B60">
        <v>58</v>
      </c>
      <c r="F60" t="s">
        <v>2579</v>
      </c>
      <c r="G60" s="53" t="s">
        <v>3080</v>
      </c>
    </row>
    <row r="61" spans="1:7" x14ac:dyDescent="0.2">
      <c r="A61">
        <v>1</v>
      </c>
      <c r="B61">
        <v>59</v>
      </c>
      <c r="F61" t="s">
        <v>2598</v>
      </c>
      <c r="G61" s="53" t="s">
        <v>3081</v>
      </c>
    </row>
    <row r="62" spans="1:7" x14ac:dyDescent="0.2">
      <c r="A62">
        <v>1</v>
      </c>
      <c r="B62">
        <v>60</v>
      </c>
      <c r="F62" t="s">
        <v>637</v>
      </c>
      <c r="G62" s="53" t="s">
        <v>3082</v>
      </c>
    </row>
    <row r="63" spans="1:7" x14ac:dyDescent="0.2">
      <c r="A63">
        <v>1</v>
      </c>
      <c r="B63">
        <v>61</v>
      </c>
      <c r="F63" t="s">
        <v>2588</v>
      </c>
      <c r="G63" s="53" t="s">
        <v>3083</v>
      </c>
    </row>
    <row r="64" spans="1:7" x14ac:dyDescent="0.2">
      <c r="A64">
        <v>1</v>
      </c>
      <c r="B64">
        <v>62</v>
      </c>
      <c r="F64" t="s">
        <v>631</v>
      </c>
      <c r="G64" s="53" t="s">
        <v>3084</v>
      </c>
    </row>
    <row r="65" spans="1:7" x14ac:dyDescent="0.2">
      <c r="A65">
        <v>1</v>
      </c>
      <c r="B65">
        <v>63</v>
      </c>
      <c r="F65" t="s">
        <v>623</v>
      </c>
      <c r="G65" s="53" t="s">
        <v>3085</v>
      </c>
    </row>
    <row r="66" spans="1:7" x14ac:dyDescent="0.2">
      <c r="A66">
        <v>1</v>
      </c>
      <c r="B66">
        <v>64</v>
      </c>
      <c r="F66" t="s">
        <v>2587</v>
      </c>
      <c r="G66" s="53" t="s">
        <v>3086</v>
      </c>
    </row>
    <row r="67" spans="1:7" x14ac:dyDescent="0.2">
      <c r="A67">
        <v>1</v>
      </c>
      <c r="B67">
        <v>65</v>
      </c>
      <c r="F67" t="s">
        <v>555</v>
      </c>
      <c r="G67" s="53" t="s">
        <v>3087</v>
      </c>
    </row>
    <row r="68" spans="1:7" x14ac:dyDescent="0.2">
      <c r="A68">
        <v>1</v>
      </c>
      <c r="B68">
        <v>66</v>
      </c>
      <c r="F68" t="s">
        <v>571</v>
      </c>
      <c r="G68" s="53" t="s">
        <v>3088</v>
      </c>
    </row>
    <row r="69" spans="1:7" x14ac:dyDescent="0.2">
      <c r="A69">
        <v>1</v>
      </c>
      <c r="B69">
        <v>67</v>
      </c>
      <c r="F69" t="s">
        <v>648</v>
      </c>
      <c r="G69" s="53" t="s">
        <v>3089</v>
      </c>
    </row>
    <row r="70" spans="1:7" x14ac:dyDescent="0.2">
      <c r="A70">
        <v>1</v>
      </c>
      <c r="B70">
        <v>68</v>
      </c>
      <c r="F70" s="80" t="s">
        <v>1782</v>
      </c>
      <c r="G70" s="80" t="s">
        <v>4072</v>
      </c>
    </row>
    <row r="71" spans="1:7" x14ac:dyDescent="0.2">
      <c r="A71">
        <v>1</v>
      </c>
      <c r="B71">
        <v>69</v>
      </c>
      <c r="F71" t="s">
        <v>579</v>
      </c>
      <c r="G71" s="53" t="s">
        <v>3090</v>
      </c>
    </row>
    <row r="72" spans="1:7" x14ac:dyDescent="0.2">
      <c r="A72">
        <v>1</v>
      </c>
      <c r="B72">
        <v>70</v>
      </c>
      <c r="F72" t="s">
        <v>883</v>
      </c>
      <c r="G72" s="53" t="s">
        <v>3091</v>
      </c>
    </row>
    <row r="73" spans="1:7" x14ac:dyDescent="0.2">
      <c r="A73">
        <v>1</v>
      </c>
      <c r="B73">
        <v>71</v>
      </c>
      <c r="F73" t="s">
        <v>655</v>
      </c>
      <c r="G73" s="53" t="s">
        <v>3092</v>
      </c>
    </row>
    <row r="74" spans="1:7" x14ac:dyDescent="0.2">
      <c r="A74">
        <v>1</v>
      </c>
      <c r="B74">
        <v>72</v>
      </c>
      <c r="F74" s="80" t="s">
        <v>1735</v>
      </c>
      <c r="G74" s="80" t="s">
        <v>1811</v>
      </c>
    </row>
    <row r="75" spans="1:7" x14ac:dyDescent="0.2">
      <c r="A75">
        <v>1</v>
      </c>
      <c r="B75">
        <v>73</v>
      </c>
      <c r="F75" t="s">
        <v>618</v>
      </c>
      <c r="G75" s="53" t="s">
        <v>3093</v>
      </c>
    </row>
    <row r="76" spans="1:7" x14ac:dyDescent="0.2">
      <c r="A76">
        <v>1</v>
      </c>
      <c r="B76">
        <v>74</v>
      </c>
      <c r="F76" s="53" t="s">
        <v>656</v>
      </c>
      <c r="G76" s="53" t="s">
        <v>3094</v>
      </c>
    </row>
    <row r="77" spans="1:7" x14ac:dyDescent="0.2">
      <c r="A77">
        <v>1</v>
      </c>
      <c r="B77">
        <v>75</v>
      </c>
      <c r="F77" t="s">
        <v>2582</v>
      </c>
      <c r="G77" s="53" t="s">
        <v>3095</v>
      </c>
    </row>
    <row r="78" spans="1:7" x14ac:dyDescent="0.2">
      <c r="A78">
        <v>1</v>
      </c>
      <c r="B78">
        <v>76</v>
      </c>
      <c r="F78" t="s">
        <v>570</v>
      </c>
      <c r="G78" s="53" t="s">
        <v>3096</v>
      </c>
    </row>
    <row r="79" spans="1:7" x14ac:dyDescent="0.2">
      <c r="A79">
        <v>1</v>
      </c>
      <c r="B79">
        <v>77</v>
      </c>
      <c r="F79" s="53" t="s">
        <v>551</v>
      </c>
      <c r="G79" s="53" t="s">
        <v>3097</v>
      </c>
    </row>
    <row r="80" spans="1:7" x14ac:dyDescent="0.2">
      <c r="A80">
        <v>1</v>
      </c>
      <c r="B80">
        <v>78</v>
      </c>
      <c r="F80" s="80" t="s">
        <v>1765</v>
      </c>
      <c r="G80" s="80" t="s">
        <v>4055</v>
      </c>
    </row>
    <row r="81" spans="1:7" x14ac:dyDescent="0.2">
      <c r="A81">
        <v>1</v>
      </c>
      <c r="B81">
        <v>79</v>
      </c>
      <c r="F81" s="80" t="s">
        <v>1724</v>
      </c>
      <c r="G81" s="80" t="s">
        <v>1800</v>
      </c>
    </row>
    <row r="82" spans="1:7" x14ac:dyDescent="0.2">
      <c r="A82">
        <v>1</v>
      </c>
      <c r="B82">
        <v>80</v>
      </c>
      <c r="F82" t="s">
        <v>567</v>
      </c>
      <c r="G82" s="53" t="s">
        <v>150</v>
      </c>
    </row>
    <row r="83" spans="1:7" x14ac:dyDescent="0.2">
      <c r="A83">
        <v>1</v>
      </c>
      <c r="B83">
        <v>81</v>
      </c>
      <c r="F83" t="s">
        <v>569</v>
      </c>
      <c r="G83" s="53" t="s">
        <v>151</v>
      </c>
    </row>
    <row r="84" spans="1:7" x14ac:dyDescent="0.2">
      <c r="A84">
        <v>1</v>
      </c>
      <c r="B84">
        <v>82</v>
      </c>
      <c r="F84" s="80" t="s">
        <v>1756</v>
      </c>
      <c r="G84" s="80" t="s">
        <v>4046</v>
      </c>
    </row>
    <row r="85" spans="1:7" x14ac:dyDescent="0.2">
      <c r="A85">
        <v>1</v>
      </c>
      <c r="B85">
        <v>83</v>
      </c>
      <c r="F85" t="s">
        <v>2593</v>
      </c>
      <c r="G85" s="53" t="s">
        <v>816</v>
      </c>
    </row>
    <row r="86" spans="1:7" x14ac:dyDescent="0.2">
      <c r="A86">
        <v>1</v>
      </c>
      <c r="B86">
        <v>84</v>
      </c>
      <c r="F86" s="80" t="s">
        <v>1736</v>
      </c>
      <c r="G86" s="80" t="s">
        <v>1812</v>
      </c>
    </row>
    <row r="87" spans="1:7" x14ac:dyDescent="0.2">
      <c r="A87">
        <v>1</v>
      </c>
      <c r="B87">
        <v>85</v>
      </c>
      <c r="F87" t="s">
        <v>673</v>
      </c>
      <c r="G87" s="53" t="s">
        <v>817</v>
      </c>
    </row>
    <row r="88" spans="1:7" x14ac:dyDescent="0.2">
      <c r="A88">
        <v>1</v>
      </c>
      <c r="B88">
        <v>86</v>
      </c>
      <c r="F88" t="s">
        <v>610</v>
      </c>
      <c r="G88" s="53" t="s">
        <v>818</v>
      </c>
    </row>
    <row r="89" spans="1:7" x14ac:dyDescent="0.2">
      <c r="A89">
        <v>1</v>
      </c>
      <c r="B89">
        <v>87</v>
      </c>
      <c r="F89" s="53" t="s">
        <v>687</v>
      </c>
      <c r="G89" s="53" t="s">
        <v>819</v>
      </c>
    </row>
    <row r="90" spans="1:7" x14ac:dyDescent="0.2">
      <c r="A90">
        <v>1</v>
      </c>
      <c r="B90">
        <v>88</v>
      </c>
      <c r="F90" t="s">
        <v>609</v>
      </c>
      <c r="G90" s="53" t="s">
        <v>820</v>
      </c>
    </row>
    <row r="91" spans="1:7" x14ac:dyDescent="0.2">
      <c r="A91">
        <v>1</v>
      </c>
      <c r="B91">
        <v>89</v>
      </c>
      <c r="F91" s="80" t="s">
        <v>1783</v>
      </c>
      <c r="G91" s="80" t="s">
        <v>4073</v>
      </c>
    </row>
    <row r="92" spans="1:7" x14ac:dyDescent="0.2">
      <c r="A92">
        <v>1</v>
      </c>
      <c r="B92">
        <v>90</v>
      </c>
      <c r="F92" s="80" t="s">
        <v>1784</v>
      </c>
      <c r="G92" s="80" t="s">
        <v>4074</v>
      </c>
    </row>
    <row r="93" spans="1:7" x14ac:dyDescent="0.2">
      <c r="A93">
        <v>1</v>
      </c>
      <c r="B93">
        <v>91</v>
      </c>
      <c r="F93" t="s">
        <v>660</v>
      </c>
      <c r="G93" s="53" t="s">
        <v>821</v>
      </c>
    </row>
    <row r="94" spans="1:7" x14ac:dyDescent="0.2">
      <c r="A94">
        <v>1</v>
      </c>
      <c r="B94">
        <v>92</v>
      </c>
      <c r="F94" t="s">
        <v>639</v>
      </c>
      <c r="G94" s="53" t="s">
        <v>822</v>
      </c>
    </row>
    <row r="95" spans="1:7" x14ac:dyDescent="0.2">
      <c r="A95">
        <v>1</v>
      </c>
      <c r="B95">
        <v>93</v>
      </c>
      <c r="F95" t="s">
        <v>2567</v>
      </c>
      <c r="G95" s="53" t="s">
        <v>823</v>
      </c>
    </row>
    <row r="96" spans="1:7" x14ac:dyDescent="0.2">
      <c r="A96">
        <v>1</v>
      </c>
      <c r="B96">
        <v>94</v>
      </c>
      <c r="F96" s="80" t="s">
        <v>1737</v>
      </c>
      <c r="G96" s="80" t="s">
        <v>1813</v>
      </c>
    </row>
    <row r="97" spans="1:7" x14ac:dyDescent="0.2">
      <c r="A97">
        <v>1</v>
      </c>
      <c r="B97">
        <v>95</v>
      </c>
      <c r="F97" t="s">
        <v>628</v>
      </c>
      <c r="G97" s="53" t="s">
        <v>824</v>
      </c>
    </row>
    <row r="98" spans="1:7" x14ac:dyDescent="0.2">
      <c r="A98">
        <v>1</v>
      </c>
      <c r="B98">
        <v>96</v>
      </c>
      <c r="F98" s="80" t="s">
        <v>1738</v>
      </c>
      <c r="G98" s="80" t="s">
        <v>1814</v>
      </c>
    </row>
    <row r="99" spans="1:7" x14ac:dyDescent="0.2">
      <c r="A99">
        <v>1</v>
      </c>
      <c r="B99">
        <v>97</v>
      </c>
      <c r="F99" s="80" t="s">
        <v>1776</v>
      </c>
      <c r="G99" s="80" t="s">
        <v>4066</v>
      </c>
    </row>
    <row r="100" spans="1:7" x14ac:dyDescent="0.2">
      <c r="A100">
        <v>1</v>
      </c>
      <c r="B100">
        <v>98</v>
      </c>
      <c r="F100" t="s">
        <v>572</v>
      </c>
      <c r="G100" s="53" t="s">
        <v>825</v>
      </c>
    </row>
    <row r="101" spans="1:7" x14ac:dyDescent="0.2">
      <c r="A101">
        <v>1</v>
      </c>
      <c r="B101">
        <v>99</v>
      </c>
      <c r="F101" s="32" t="s">
        <v>1766</v>
      </c>
      <c r="G101" s="32" t="s">
        <v>4056</v>
      </c>
    </row>
    <row r="102" spans="1:7" x14ac:dyDescent="0.2">
      <c r="A102">
        <v>1</v>
      </c>
      <c r="B102">
        <v>100</v>
      </c>
      <c r="F102" t="s">
        <v>619</v>
      </c>
      <c r="G102" s="53" t="s">
        <v>1678</v>
      </c>
    </row>
    <row r="103" spans="1:7" x14ac:dyDescent="0.2">
      <c r="A103">
        <v>1</v>
      </c>
      <c r="B103">
        <v>101</v>
      </c>
      <c r="F103" s="32" t="s">
        <v>1767</v>
      </c>
      <c r="G103" s="32" t="s">
        <v>4057</v>
      </c>
    </row>
    <row r="104" spans="1:7" x14ac:dyDescent="0.2">
      <c r="A104">
        <v>1</v>
      </c>
      <c r="B104">
        <v>102</v>
      </c>
      <c r="F104" s="80" t="s">
        <v>1725</v>
      </c>
      <c r="G104" s="80" t="s">
        <v>1801</v>
      </c>
    </row>
    <row r="105" spans="1:7" x14ac:dyDescent="0.2">
      <c r="A105">
        <v>1</v>
      </c>
      <c r="B105">
        <v>103</v>
      </c>
      <c r="F105" s="80" t="s">
        <v>1777</v>
      </c>
      <c r="G105" s="80" t="s">
        <v>4067</v>
      </c>
    </row>
    <row r="106" spans="1:7" x14ac:dyDescent="0.2">
      <c r="A106">
        <v>1</v>
      </c>
      <c r="B106">
        <v>104</v>
      </c>
      <c r="F106" t="s">
        <v>2573</v>
      </c>
      <c r="G106" s="53" t="s">
        <v>60</v>
      </c>
    </row>
    <row r="107" spans="1:7" x14ac:dyDescent="0.2">
      <c r="A107">
        <v>1</v>
      </c>
      <c r="B107">
        <v>105</v>
      </c>
      <c r="F107" t="s">
        <v>601</v>
      </c>
      <c r="G107" s="53" t="s">
        <v>61</v>
      </c>
    </row>
    <row r="108" spans="1:7" x14ac:dyDescent="0.2">
      <c r="A108">
        <v>1</v>
      </c>
      <c r="B108">
        <v>106</v>
      </c>
      <c r="F108" t="s">
        <v>2580</v>
      </c>
      <c r="G108" s="53" t="s">
        <v>62</v>
      </c>
    </row>
    <row r="109" spans="1:7" x14ac:dyDescent="0.2">
      <c r="A109">
        <v>1</v>
      </c>
      <c r="B109">
        <v>107</v>
      </c>
      <c r="F109" t="s">
        <v>2596</v>
      </c>
      <c r="G109" s="53" t="s">
        <v>63</v>
      </c>
    </row>
    <row r="110" spans="1:7" x14ac:dyDescent="0.2">
      <c r="A110">
        <v>1</v>
      </c>
      <c r="B110">
        <v>108</v>
      </c>
      <c r="F110" s="80" t="s">
        <v>1778</v>
      </c>
      <c r="G110" s="80" t="s">
        <v>4068</v>
      </c>
    </row>
    <row r="111" spans="1:7" x14ac:dyDescent="0.2">
      <c r="A111">
        <v>1</v>
      </c>
      <c r="B111">
        <v>109</v>
      </c>
      <c r="F111" t="s">
        <v>665</v>
      </c>
      <c r="G111" s="53" t="s">
        <v>64</v>
      </c>
    </row>
    <row r="112" spans="1:7" x14ac:dyDescent="0.2">
      <c r="A112">
        <v>1</v>
      </c>
      <c r="B112">
        <v>110</v>
      </c>
      <c r="F112" s="80" t="s">
        <v>1779</v>
      </c>
      <c r="G112" s="80" t="s">
        <v>4069</v>
      </c>
    </row>
    <row r="113" spans="1:7" x14ac:dyDescent="0.2">
      <c r="A113">
        <v>1</v>
      </c>
      <c r="B113">
        <v>111</v>
      </c>
      <c r="F113" t="s">
        <v>2575</v>
      </c>
      <c r="G113" s="53" t="s">
        <v>65</v>
      </c>
    </row>
    <row r="114" spans="1:7" x14ac:dyDescent="0.2">
      <c r="A114">
        <v>1</v>
      </c>
      <c r="B114">
        <v>112</v>
      </c>
      <c r="F114" t="s">
        <v>668</v>
      </c>
      <c r="G114" s="53" t="s">
        <v>66</v>
      </c>
    </row>
    <row r="115" spans="1:7" x14ac:dyDescent="0.2">
      <c r="A115">
        <v>1</v>
      </c>
      <c r="B115">
        <v>113</v>
      </c>
      <c r="F115" t="s">
        <v>633</v>
      </c>
      <c r="G115" s="53" t="s">
        <v>67</v>
      </c>
    </row>
    <row r="116" spans="1:7" x14ac:dyDescent="0.2">
      <c r="A116">
        <v>1</v>
      </c>
      <c r="B116">
        <v>114</v>
      </c>
      <c r="F116" t="s">
        <v>624</v>
      </c>
      <c r="G116" s="53" t="s">
        <v>68</v>
      </c>
    </row>
    <row r="117" spans="1:7" x14ac:dyDescent="0.2">
      <c r="A117">
        <v>1</v>
      </c>
      <c r="B117">
        <v>115</v>
      </c>
      <c r="F117" t="s">
        <v>552</v>
      </c>
      <c r="G117" s="53" t="s">
        <v>826</v>
      </c>
    </row>
    <row r="118" spans="1:7" x14ac:dyDescent="0.2">
      <c r="A118">
        <v>1</v>
      </c>
      <c r="B118">
        <v>116</v>
      </c>
      <c r="F118" t="s">
        <v>664</v>
      </c>
      <c r="G118" s="53" t="s">
        <v>827</v>
      </c>
    </row>
    <row r="119" spans="1:7" x14ac:dyDescent="0.2">
      <c r="A119">
        <v>1</v>
      </c>
      <c r="B119">
        <v>117</v>
      </c>
      <c r="F119" t="s">
        <v>650</v>
      </c>
      <c r="G119" s="53" t="s">
        <v>828</v>
      </c>
    </row>
    <row r="120" spans="1:7" x14ac:dyDescent="0.2">
      <c r="A120">
        <v>1</v>
      </c>
      <c r="B120">
        <v>118</v>
      </c>
      <c r="F120" s="80" t="s">
        <v>1726</v>
      </c>
      <c r="G120" s="80" t="s">
        <v>1802</v>
      </c>
    </row>
    <row r="121" spans="1:7" x14ac:dyDescent="0.2">
      <c r="A121">
        <v>1</v>
      </c>
      <c r="B121">
        <v>119</v>
      </c>
      <c r="F121" s="80" t="s">
        <v>1768</v>
      </c>
      <c r="G121" s="80" t="s">
        <v>4058</v>
      </c>
    </row>
    <row r="122" spans="1:7" x14ac:dyDescent="0.2">
      <c r="A122">
        <v>1</v>
      </c>
      <c r="B122">
        <v>120</v>
      </c>
      <c r="F122" t="s">
        <v>2585</v>
      </c>
      <c r="G122" s="53" t="s">
        <v>829</v>
      </c>
    </row>
    <row r="123" spans="1:7" x14ac:dyDescent="0.2">
      <c r="A123">
        <v>1</v>
      </c>
      <c r="B123">
        <v>121</v>
      </c>
      <c r="F123" t="s">
        <v>659</v>
      </c>
      <c r="G123" s="53" t="s">
        <v>3467</v>
      </c>
    </row>
    <row r="124" spans="1:7" x14ac:dyDescent="0.2">
      <c r="A124">
        <v>1</v>
      </c>
      <c r="B124">
        <v>122</v>
      </c>
      <c r="F124" s="80" t="s">
        <v>1715</v>
      </c>
      <c r="G124" s="80" t="s">
        <v>1791</v>
      </c>
    </row>
    <row r="125" spans="1:7" x14ac:dyDescent="0.2">
      <c r="A125">
        <v>1</v>
      </c>
      <c r="B125">
        <v>123</v>
      </c>
      <c r="F125" s="80" t="s">
        <v>1727</v>
      </c>
      <c r="G125" s="80" t="s">
        <v>1803</v>
      </c>
    </row>
    <row r="126" spans="1:7" x14ac:dyDescent="0.2">
      <c r="A126">
        <v>1</v>
      </c>
      <c r="B126">
        <v>124</v>
      </c>
      <c r="F126" t="s">
        <v>2565</v>
      </c>
      <c r="G126" s="53" t="s">
        <v>3468</v>
      </c>
    </row>
    <row r="127" spans="1:7" x14ac:dyDescent="0.2">
      <c r="A127">
        <v>1</v>
      </c>
      <c r="B127">
        <v>125</v>
      </c>
      <c r="F127" s="80" t="s">
        <v>1769</v>
      </c>
      <c r="G127" s="80" t="s">
        <v>4059</v>
      </c>
    </row>
    <row r="128" spans="1:7" x14ac:dyDescent="0.2">
      <c r="A128">
        <v>1</v>
      </c>
      <c r="B128">
        <v>126</v>
      </c>
      <c r="F128" t="s">
        <v>2589</v>
      </c>
      <c r="G128" s="53" t="s">
        <v>3469</v>
      </c>
    </row>
    <row r="129" spans="1:7" x14ac:dyDescent="0.2">
      <c r="A129">
        <v>1</v>
      </c>
      <c r="B129">
        <v>127</v>
      </c>
      <c r="F129" t="s">
        <v>2584</v>
      </c>
      <c r="G129" s="53" t="s">
        <v>3470</v>
      </c>
    </row>
    <row r="130" spans="1:7" x14ac:dyDescent="0.2">
      <c r="A130">
        <v>1</v>
      </c>
      <c r="B130">
        <v>128</v>
      </c>
      <c r="F130" t="s">
        <v>661</v>
      </c>
      <c r="G130" s="53" t="s">
        <v>3471</v>
      </c>
    </row>
    <row r="131" spans="1:7" x14ac:dyDescent="0.2">
      <c r="A131">
        <v>1</v>
      </c>
      <c r="B131">
        <v>129</v>
      </c>
      <c r="F131" s="80" t="s">
        <v>1728</v>
      </c>
      <c r="G131" s="80" t="s">
        <v>1804</v>
      </c>
    </row>
    <row r="132" spans="1:7" x14ac:dyDescent="0.2">
      <c r="A132">
        <v>1</v>
      </c>
      <c r="B132">
        <v>130</v>
      </c>
      <c r="F132" t="s">
        <v>2577</v>
      </c>
      <c r="G132" s="53" t="s">
        <v>3472</v>
      </c>
    </row>
    <row r="133" spans="1:7" x14ac:dyDescent="0.2">
      <c r="A133">
        <v>1</v>
      </c>
      <c r="B133">
        <v>131</v>
      </c>
      <c r="F133" t="s">
        <v>636</v>
      </c>
      <c r="G133" s="53" t="s">
        <v>3473</v>
      </c>
    </row>
    <row r="134" spans="1:7" x14ac:dyDescent="0.2">
      <c r="A134">
        <v>1</v>
      </c>
      <c r="B134">
        <v>132</v>
      </c>
      <c r="F134" s="80" t="s">
        <v>1739</v>
      </c>
      <c r="G134" s="80" t="s">
        <v>1815</v>
      </c>
    </row>
    <row r="135" spans="1:7" x14ac:dyDescent="0.2">
      <c r="A135">
        <v>1</v>
      </c>
      <c r="B135">
        <v>133</v>
      </c>
      <c r="F135" t="s">
        <v>580</v>
      </c>
      <c r="G135" s="53" t="s">
        <v>29</v>
      </c>
    </row>
    <row r="136" spans="1:7" x14ac:dyDescent="0.2">
      <c r="A136">
        <v>1</v>
      </c>
      <c r="B136">
        <v>134</v>
      </c>
      <c r="F136" t="s">
        <v>2603</v>
      </c>
      <c r="G136" s="53" t="s">
        <v>3474</v>
      </c>
    </row>
    <row r="137" spans="1:7" x14ac:dyDescent="0.2">
      <c r="A137">
        <v>1</v>
      </c>
      <c r="B137">
        <v>135</v>
      </c>
      <c r="F137" s="80" t="s">
        <v>1770</v>
      </c>
      <c r="G137" s="80" t="s">
        <v>4060</v>
      </c>
    </row>
    <row r="138" spans="1:7" x14ac:dyDescent="0.2">
      <c r="A138">
        <v>1</v>
      </c>
      <c r="B138">
        <v>136</v>
      </c>
      <c r="F138" s="80" t="s">
        <v>1749</v>
      </c>
      <c r="G138" s="80" t="s">
        <v>1825</v>
      </c>
    </row>
    <row r="139" spans="1:7" x14ac:dyDescent="0.2">
      <c r="A139">
        <v>1</v>
      </c>
      <c r="B139">
        <v>137</v>
      </c>
      <c r="F139" s="53" t="s">
        <v>534</v>
      </c>
      <c r="G139" s="53" t="s">
        <v>3475</v>
      </c>
    </row>
    <row r="140" spans="1:7" x14ac:dyDescent="0.2">
      <c r="A140">
        <v>1</v>
      </c>
      <c r="B140">
        <v>138</v>
      </c>
      <c r="F140" s="32" t="s">
        <v>1716</v>
      </c>
      <c r="G140" s="28" t="s">
        <v>1792</v>
      </c>
    </row>
    <row r="141" spans="1:7" x14ac:dyDescent="0.2">
      <c r="A141">
        <v>1</v>
      </c>
      <c r="B141">
        <v>139</v>
      </c>
      <c r="F141" t="s">
        <v>1080</v>
      </c>
      <c r="G141" s="53" t="s">
        <v>3476</v>
      </c>
    </row>
    <row r="142" spans="1:7" x14ac:dyDescent="0.2">
      <c r="A142">
        <v>1</v>
      </c>
      <c r="B142">
        <v>140</v>
      </c>
      <c r="F142" t="s">
        <v>2592</v>
      </c>
      <c r="G142" s="53" t="s">
        <v>3477</v>
      </c>
    </row>
    <row r="143" spans="1:7" x14ac:dyDescent="0.2">
      <c r="A143">
        <v>1</v>
      </c>
      <c r="B143">
        <v>141</v>
      </c>
      <c r="F143" s="80" t="s">
        <v>1740</v>
      </c>
      <c r="G143" s="80" t="s">
        <v>1816</v>
      </c>
    </row>
    <row r="144" spans="1:7" x14ac:dyDescent="0.2">
      <c r="A144">
        <v>1</v>
      </c>
      <c r="B144">
        <v>142</v>
      </c>
      <c r="F144" t="s">
        <v>608</v>
      </c>
      <c r="G144" s="53" t="s">
        <v>3478</v>
      </c>
    </row>
    <row r="145" spans="1:7" x14ac:dyDescent="0.2">
      <c r="A145">
        <v>1</v>
      </c>
      <c r="B145">
        <v>143</v>
      </c>
      <c r="F145" t="s">
        <v>641</v>
      </c>
      <c r="G145" s="53" t="s">
        <v>3479</v>
      </c>
    </row>
    <row r="146" spans="1:7" x14ac:dyDescent="0.2">
      <c r="A146">
        <v>1</v>
      </c>
      <c r="B146">
        <v>144</v>
      </c>
      <c r="F146" t="s">
        <v>550</v>
      </c>
      <c r="G146" s="53" t="s">
        <v>3480</v>
      </c>
    </row>
    <row r="147" spans="1:7" x14ac:dyDescent="0.2">
      <c r="A147">
        <v>1</v>
      </c>
      <c r="B147">
        <v>145</v>
      </c>
      <c r="F147" t="s">
        <v>616</v>
      </c>
      <c r="G147" s="53" t="s">
        <v>3481</v>
      </c>
    </row>
    <row r="148" spans="1:7" x14ac:dyDescent="0.2">
      <c r="A148">
        <v>1</v>
      </c>
      <c r="B148">
        <v>146</v>
      </c>
      <c r="F148" t="s">
        <v>666</v>
      </c>
      <c r="G148" s="53" t="s">
        <v>3482</v>
      </c>
    </row>
    <row r="149" spans="1:7" x14ac:dyDescent="0.2">
      <c r="A149">
        <v>1</v>
      </c>
      <c r="B149">
        <v>147</v>
      </c>
      <c r="F149" t="s">
        <v>3611</v>
      </c>
      <c r="G149" t="s">
        <v>3612</v>
      </c>
    </row>
    <row r="150" spans="1:7" x14ac:dyDescent="0.2">
      <c r="A150">
        <v>1</v>
      </c>
      <c r="B150">
        <v>148</v>
      </c>
      <c r="F150" s="80" t="s">
        <v>1741</v>
      </c>
      <c r="G150" s="80" t="s">
        <v>1817</v>
      </c>
    </row>
    <row r="151" spans="1:7" x14ac:dyDescent="0.2">
      <c r="A151">
        <v>1</v>
      </c>
      <c r="B151">
        <v>149</v>
      </c>
      <c r="F151" t="s">
        <v>617</v>
      </c>
      <c r="G151" s="53" t="s">
        <v>3483</v>
      </c>
    </row>
    <row r="152" spans="1:7" x14ac:dyDescent="0.2">
      <c r="A152">
        <v>1</v>
      </c>
      <c r="B152">
        <v>150</v>
      </c>
      <c r="F152" t="s">
        <v>577</v>
      </c>
      <c r="G152" s="53" t="s">
        <v>3484</v>
      </c>
    </row>
    <row r="153" spans="1:7" x14ac:dyDescent="0.2">
      <c r="A153">
        <v>1</v>
      </c>
      <c r="B153">
        <v>151</v>
      </c>
      <c r="F153" t="s">
        <v>558</v>
      </c>
      <c r="G153" s="53" t="s">
        <v>3485</v>
      </c>
    </row>
    <row r="154" spans="1:7" x14ac:dyDescent="0.2">
      <c r="A154">
        <v>1</v>
      </c>
      <c r="B154">
        <v>152</v>
      </c>
      <c r="F154" t="s">
        <v>613</v>
      </c>
      <c r="G154" s="53" t="s">
        <v>3486</v>
      </c>
    </row>
    <row r="155" spans="1:7" x14ac:dyDescent="0.2">
      <c r="A155">
        <v>1</v>
      </c>
      <c r="B155">
        <v>153</v>
      </c>
      <c r="F155" t="s">
        <v>2563</v>
      </c>
      <c r="G155" s="53" t="s">
        <v>3487</v>
      </c>
    </row>
    <row r="156" spans="1:7" x14ac:dyDescent="0.2">
      <c r="A156">
        <v>1</v>
      </c>
      <c r="B156">
        <v>154</v>
      </c>
      <c r="F156" t="s">
        <v>667</v>
      </c>
      <c r="G156" s="53" t="s">
        <v>3488</v>
      </c>
    </row>
    <row r="157" spans="1:7" x14ac:dyDescent="0.2">
      <c r="A157">
        <v>1</v>
      </c>
      <c r="B157">
        <v>155</v>
      </c>
      <c r="F157" t="s">
        <v>946</v>
      </c>
      <c r="G157" s="53" t="s">
        <v>3489</v>
      </c>
    </row>
    <row r="158" spans="1:7" x14ac:dyDescent="0.2">
      <c r="A158">
        <v>1</v>
      </c>
      <c r="B158">
        <v>156</v>
      </c>
      <c r="F158" t="s">
        <v>2564</v>
      </c>
      <c r="G158" s="53" t="s">
        <v>3490</v>
      </c>
    </row>
    <row r="159" spans="1:7" x14ac:dyDescent="0.2">
      <c r="A159">
        <v>1</v>
      </c>
      <c r="B159">
        <v>157</v>
      </c>
      <c r="F159" t="s">
        <v>583</v>
      </c>
      <c r="G159" s="53" t="s">
        <v>3491</v>
      </c>
    </row>
    <row r="160" spans="1:7" x14ac:dyDescent="0.2">
      <c r="A160">
        <v>1</v>
      </c>
      <c r="B160">
        <v>158</v>
      </c>
      <c r="F160" t="s">
        <v>549</v>
      </c>
      <c r="G160" s="53" t="s">
        <v>3492</v>
      </c>
    </row>
    <row r="161" spans="1:7" x14ac:dyDescent="0.2">
      <c r="A161">
        <v>1</v>
      </c>
      <c r="B161">
        <v>159</v>
      </c>
      <c r="F161" t="s">
        <v>652</v>
      </c>
      <c r="G161" s="53" t="s">
        <v>3493</v>
      </c>
    </row>
    <row r="162" spans="1:7" x14ac:dyDescent="0.2">
      <c r="A162">
        <v>1</v>
      </c>
      <c r="B162">
        <v>160</v>
      </c>
      <c r="F162" t="s">
        <v>662</v>
      </c>
      <c r="G162" s="53" t="s">
        <v>3494</v>
      </c>
    </row>
    <row r="163" spans="1:7" x14ac:dyDescent="0.2">
      <c r="A163">
        <v>1</v>
      </c>
      <c r="B163">
        <v>161</v>
      </c>
      <c r="F163" t="s">
        <v>626</v>
      </c>
      <c r="G163" s="53" t="s">
        <v>3495</v>
      </c>
    </row>
    <row r="164" spans="1:7" x14ac:dyDescent="0.2">
      <c r="A164">
        <v>1</v>
      </c>
      <c r="B164">
        <v>162</v>
      </c>
      <c r="F164" t="s">
        <v>547</v>
      </c>
      <c r="G164" s="53" t="s">
        <v>3496</v>
      </c>
    </row>
    <row r="165" spans="1:7" x14ac:dyDescent="0.2">
      <c r="A165">
        <v>1</v>
      </c>
      <c r="B165">
        <v>163</v>
      </c>
      <c r="F165" s="80" t="s">
        <v>1742</v>
      </c>
      <c r="G165" s="80" t="s">
        <v>1818</v>
      </c>
    </row>
    <row r="166" spans="1:7" x14ac:dyDescent="0.2">
      <c r="A166">
        <v>1</v>
      </c>
      <c r="B166">
        <v>164</v>
      </c>
      <c r="F166" t="s">
        <v>615</v>
      </c>
      <c r="G166" s="53" t="s">
        <v>3497</v>
      </c>
    </row>
    <row r="167" spans="1:7" x14ac:dyDescent="0.2">
      <c r="A167">
        <v>1</v>
      </c>
      <c r="B167">
        <v>165</v>
      </c>
      <c r="F167" t="s">
        <v>640</v>
      </c>
      <c r="G167" s="53" t="s">
        <v>3498</v>
      </c>
    </row>
    <row r="168" spans="1:7" x14ac:dyDescent="0.2">
      <c r="A168">
        <v>1</v>
      </c>
      <c r="B168">
        <v>166</v>
      </c>
      <c r="F168" t="s">
        <v>632</v>
      </c>
      <c r="G168" s="53" t="s">
        <v>3499</v>
      </c>
    </row>
    <row r="169" spans="1:7" x14ac:dyDescent="0.2">
      <c r="A169">
        <v>1</v>
      </c>
      <c r="B169">
        <v>167</v>
      </c>
      <c r="F169" s="80" t="s">
        <v>1771</v>
      </c>
      <c r="G169" s="32" t="s">
        <v>4061</v>
      </c>
    </row>
    <row r="170" spans="1:7" x14ac:dyDescent="0.2">
      <c r="A170">
        <v>1</v>
      </c>
      <c r="B170">
        <v>168</v>
      </c>
      <c r="F170" s="80" t="s">
        <v>1785</v>
      </c>
      <c r="G170" s="80" t="s">
        <v>4075</v>
      </c>
    </row>
    <row r="171" spans="1:7" x14ac:dyDescent="0.2">
      <c r="A171">
        <v>1</v>
      </c>
      <c r="B171">
        <v>169</v>
      </c>
      <c r="F171" s="80" t="s">
        <v>1786</v>
      </c>
      <c r="G171" s="80" t="s">
        <v>4076</v>
      </c>
    </row>
    <row r="172" spans="1:7" x14ac:dyDescent="0.2">
      <c r="A172">
        <v>1</v>
      </c>
      <c r="B172">
        <v>170</v>
      </c>
      <c r="F172" s="80" t="s">
        <v>1750</v>
      </c>
      <c r="G172" s="80" t="s">
        <v>1826</v>
      </c>
    </row>
    <row r="173" spans="1:7" x14ac:dyDescent="0.2">
      <c r="A173">
        <v>1</v>
      </c>
      <c r="B173">
        <v>171</v>
      </c>
      <c r="F173" t="s">
        <v>584</v>
      </c>
      <c r="G173" s="53" t="s">
        <v>3500</v>
      </c>
    </row>
    <row r="174" spans="1:7" x14ac:dyDescent="0.2">
      <c r="A174">
        <v>1</v>
      </c>
      <c r="B174">
        <v>172</v>
      </c>
      <c r="F174" s="80" t="s">
        <v>1729</v>
      </c>
      <c r="G174" s="80" t="s">
        <v>1805</v>
      </c>
    </row>
    <row r="175" spans="1:7" x14ac:dyDescent="0.2">
      <c r="A175">
        <v>1</v>
      </c>
      <c r="B175">
        <v>173</v>
      </c>
      <c r="F175" s="80" t="s">
        <v>1717</v>
      </c>
      <c r="G175" s="80" t="s">
        <v>1793</v>
      </c>
    </row>
    <row r="176" spans="1:7" x14ac:dyDescent="0.2">
      <c r="A176">
        <v>1</v>
      </c>
      <c r="B176">
        <v>174</v>
      </c>
      <c r="F176" t="s">
        <v>2560</v>
      </c>
      <c r="G176" s="53" t="s">
        <v>3501</v>
      </c>
    </row>
    <row r="177" spans="1:7" x14ac:dyDescent="0.2">
      <c r="A177">
        <v>1</v>
      </c>
      <c r="B177">
        <v>175</v>
      </c>
      <c r="F177" s="80" t="s">
        <v>1730</v>
      </c>
      <c r="G177" s="80" t="s">
        <v>1806</v>
      </c>
    </row>
    <row r="178" spans="1:7" x14ac:dyDescent="0.2">
      <c r="A178">
        <v>1</v>
      </c>
      <c r="B178">
        <v>176</v>
      </c>
      <c r="F178" t="s">
        <v>671</v>
      </c>
      <c r="G178" s="53" t="s">
        <v>834</v>
      </c>
    </row>
    <row r="179" spans="1:7" x14ac:dyDescent="0.2">
      <c r="A179">
        <v>1</v>
      </c>
      <c r="B179">
        <v>177</v>
      </c>
      <c r="F179" t="s">
        <v>557</v>
      </c>
      <c r="G179" s="53" t="s">
        <v>2354</v>
      </c>
    </row>
    <row r="180" spans="1:7" x14ac:dyDescent="0.2">
      <c r="A180">
        <v>1</v>
      </c>
      <c r="B180">
        <v>178</v>
      </c>
      <c r="F180" t="s">
        <v>622</v>
      </c>
      <c r="G180" s="53" t="s">
        <v>2355</v>
      </c>
    </row>
    <row r="181" spans="1:7" x14ac:dyDescent="0.2">
      <c r="A181">
        <v>1</v>
      </c>
      <c r="B181">
        <v>179</v>
      </c>
      <c r="F181" s="80" t="s">
        <v>1757</v>
      </c>
      <c r="G181" s="80" t="s">
        <v>4047</v>
      </c>
    </row>
    <row r="182" spans="1:7" x14ac:dyDescent="0.2">
      <c r="A182">
        <v>1</v>
      </c>
      <c r="B182">
        <v>180</v>
      </c>
      <c r="F182" s="80" t="s">
        <v>1743</v>
      </c>
      <c r="G182" s="80" t="s">
        <v>1819</v>
      </c>
    </row>
    <row r="183" spans="1:7" x14ac:dyDescent="0.2">
      <c r="A183">
        <v>1</v>
      </c>
      <c r="B183">
        <v>181</v>
      </c>
      <c r="F183" t="s">
        <v>2562</v>
      </c>
      <c r="G183" s="53" t="s">
        <v>2356</v>
      </c>
    </row>
    <row r="184" spans="1:7" x14ac:dyDescent="0.2">
      <c r="A184">
        <v>1</v>
      </c>
      <c r="B184">
        <v>182</v>
      </c>
      <c r="F184" s="80" t="s">
        <v>1751</v>
      </c>
      <c r="G184" s="80" t="s">
        <v>1827</v>
      </c>
    </row>
    <row r="185" spans="1:7" x14ac:dyDescent="0.2">
      <c r="A185">
        <v>1</v>
      </c>
      <c r="B185">
        <v>183</v>
      </c>
      <c r="F185" t="s">
        <v>2590</v>
      </c>
      <c r="G185" s="53" t="s">
        <v>2357</v>
      </c>
    </row>
    <row r="186" spans="1:7" x14ac:dyDescent="0.2">
      <c r="A186">
        <v>1</v>
      </c>
      <c r="B186">
        <v>184</v>
      </c>
      <c r="F186" t="s">
        <v>621</v>
      </c>
      <c r="G186" s="53" t="s">
        <v>2358</v>
      </c>
    </row>
    <row r="187" spans="1:7" x14ac:dyDescent="0.2">
      <c r="A187">
        <v>1</v>
      </c>
      <c r="B187">
        <v>185</v>
      </c>
      <c r="F187" t="s">
        <v>2572</v>
      </c>
      <c r="G187" s="53" t="s">
        <v>2359</v>
      </c>
    </row>
    <row r="188" spans="1:7" x14ac:dyDescent="0.2">
      <c r="A188">
        <v>1</v>
      </c>
      <c r="B188">
        <v>186</v>
      </c>
      <c r="F188" s="80" t="s">
        <v>1772</v>
      </c>
      <c r="G188" s="80" t="s">
        <v>4062</v>
      </c>
    </row>
    <row r="189" spans="1:7" x14ac:dyDescent="0.2">
      <c r="A189">
        <v>1</v>
      </c>
      <c r="B189">
        <v>187</v>
      </c>
      <c r="F189" t="s">
        <v>2599</v>
      </c>
      <c r="G189" s="53" t="s">
        <v>2360</v>
      </c>
    </row>
    <row r="190" spans="1:7" x14ac:dyDescent="0.2">
      <c r="A190">
        <v>1</v>
      </c>
      <c r="B190">
        <v>188</v>
      </c>
      <c r="F190" s="80" t="s">
        <v>1752</v>
      </c>
      <c r="G190" s="80" t="s">
        <v>1828</v>
      </c>
    </row>
    <row r="191" spans="1:7" x14ac:dyDescent="0.2">
      <c r="A191">
        <v>1</v>
      </c>
      <c r="B191">
        <v>189</v>
      </c>
      <c r="F191" t="s">
        <v>670</v>
      </c>
      <c r="G191" s="53" t="s">
        <v>2361</v>
      </c>
    </row>
    <row r="192" spans="1:7" x14ac:dyDescent="0.2">
      <c r="A192">
        <v>1</v>
      </c>
      <c r="B192">
        <v>190</v>
      </c>
      <c r="F192" s="80" t="s">
        <v>1787</v>
      </c>
      <c r="G192" s="80" t="s">
        <v>4077</v>
      </c>
    </row>
    <row r="193" spans="1:7" x14ac:dyDescent="0.2">
      <c r="A193">
        <v>1</v>
      </c>
      <c r="B193">
        <v>191</v>
      </c>
      <c r="F193" s="80" t="s">
        <v>1753</v>
      </c>
      <c r="G193" s="80" t="s">
        <v>1829</v>
      </c>
    </row>
    <row r="194" spans="1:7" x14ac:dyDescent="0.2">
      <c r="A194">
        <v>1</v>
      </c>
      <c r="B194">
        <v>192</v>
      </c>
      <c r="F194" t="s">
        <v>654</v>
      </c>
      <c r="G194" s="53" t="s">
        <v>2362</v>
      </c>
    </row>
    <row r="195" spans="1:7" x14ac:dyDescent="0.2">
      <c r="A195">
        <v>1</v>
      </c>
      <c r="B195">
        <v>193</v>
      </c>
      <c r="F195" t="s">
        <v>2568</v>
      </c>
      <c r="G195" s="53" t="s">
        <v>2363</v>
      </c>
    </row>
    <row r="196" spans="1:7" x14ac:dyDescent="0.2">
      <c r="A196">
        <v>1</v>
      </c>
      <c r="B196">
        <v>194</v>
      </c>
      <c r="F196" s="80" t="s">
        <v>1718</v>
      </c>
      <c r="G196" s="80" t="s">
        <v>1794</v>
      </c>
    </row>
    <row r="197" spans="1:7" x14ac:dyDescent="0.2">
      <c r="A197">
        <v>1</v>
      </c>
      <c r="B197">
        <v>195</v>
      </c>
      <c r="F197" s="80" t="s">
        <v>1744</v>
      </c>
      <c r="G197" s="80" t="s">
        <v>1820</v>
      </c>
    </row>
    <row r="198" spans="1:7" x14ac:dyDescent="0.2">
      <c r="A198">
        <v>1</v>
      </c>
      <c r="B198">
        <v>196</v>
      </c>
      <c r="F198" t="s">
        <v>2576</v>
      </c>
      <c r="G198" s="53" t="s">
        <v>2364</v>
      </c>
    </row>
    <row r="199" spans="1:7" x14ac:dyDescent="0.2">
      <c r="A199">
        <v>1</v>
      </c>
      <c r="B199">
        <v>197</v>
      </c>
      <c r="F199" t="s">
        <v>832</v>
      </c>
      <c r="G199" s="53" t="s">
        <v>2365</v>
      </c>
    </row>
    <row r="200" spans="1:7" x14ac:dyDescent="0.2">
      <c r="A200">
        <v>1</v>
      </c>
      <c r="B200">
        <v>198</v>
      </c>
      <c r="F200" t="s">
        <v>658</v>
      </c>
      <c r="G200" s="53" t="s">
        <v>2366</v>
      </c>
    </row>
    <row r="201" spans="1:7" x14ac:dyDescent="0.2">
      <c r="A201">
        <v>1</v>
      </c>
      <c r="B201">
        <v>199</v>
      </c>
      <c r="F201" t="s">
        <v>2566</v>
      </c>
      <c r="G201" s="53" t="s">
        <v>2367</v>
      </c>
    </row>
    <row r="202" spans="1:7" x14ac:dyDescent="0.2">
      <c r="A202">
        <v>1</v>
      </c>
      <c r="B202">
        <v>200</v>
      </c>
      <c r="F202" t="s">
        <v>578</v>
      </c>
      <c r="G202" s="53" t="s">
        <v>2368</v>
      </c>
    </row>
    <row r="203" spans="1:7" x14ac:dyDescent="0.2">
      <c r="A203">
        <f t="shared" ref="A203:A266" si="0">A3+1</f>
        <v>2</v>
      </c>
      <c r="B203">
        <v>1</v>
      </c>
      <c r="F203" t="s">
        <v>568</v>
      </c>
      <c r="G203" s="53" t="s">
        <v>152</v>
      </c>
    </row>
    <row r="204" spans="1:7" x14ac:dyDescent="0.2">
      <c r="A204">
        <f t="shared" si="0"/>
        <v>2</v>
      </c>
      <c r="B204">
        <v>2</v>
      </c>
      <c r="F204" t="s">
        <v>548</v>
      </c>
      <c r="G204" s="53" t="s">
        <v>153</v>
      </c>
    </row>
    <row r="205" spans="1:7" x14ac:dyDescent="0.2">
      <c r="A205">
        <f t="shared" si="0"/>
        <v>2</v>
      </c>
      <c r="B205">
        <v>3</v>
      </c>
      <c r="F205" t="s">
        <v>644</v>
      </c>
      <c r="G205" s="53" t="s">
        <v>154</v>
      </c>
    </row>
    <row r="206" spans="1:7" x14ac:dyDescent="0.2">
      <c r="A206">
        <f t="shared" si="0"/>
        <v>2</v>
      </c>
      <c r="B206">
        <v>4</v>
      </c>
      <c r="F206" t="s">
        <v>605</v>
      </c>
      <c r="G206" s="53" t="s">
        <v>155</v>
      </c>
    </row>
    <row r="207" spans="1:7" x14ac:dyDescent="0.2">
      <c r="A207">
        <f t="shared" si="0"/>
        <v>2</v>
      </c>
      <c r="B207">
        <v>5</v>
      </c>
      <c r="F207" t="s">
        <v>556</v>
      </c>
      <c r="G207" s="53" t="s">
        <v>156</v>
      </c>
    </row>
    <row r="208" spans="1:7" x14ac:dyDescent="0.2">
      <c r="A208">
        <f t="shared" si="0"/>
        <v>2</v>
      </c>
      <c r="B208">
        <v>6</v>
      </c>
      <c r="F208" t="s">
        <v>168</v>
      </c>
      <c r="G208" s="53" t="s">
        <v>157</v>
      </c>
    </row>
    <row r="209" spans="1:7" x14ac:dyDescent="0.2">
      <c r="A209">
        <f t="shared" si="0"/>
        <v>2</v>
      </c>
      <c r="B209">
        <v>7</v>
      </c>
      <c r="F209" t="s">
        <v>574</v>
      </c>
      <c r="G209" s="53" t="s">
        <v>158</v>
      </c>
    </row>
    <row r="210" spans="1:7" x14ac:dyDescent="0.2">
      <c r="A210">
        <f t="shared" si="0"/>
        <v>2</v>
      </c>
      <c r="B210">
        <v>8</v>
      </c>
      <c r="F210" t="s">
        <v>645</v>
      </c>
      <c r="G210" s="53" t="s">
        <v>159</v>
      </c>
    </row>
    <row r="211" spans="1:7" x14ac:dyDescent="0.2">
      <c r="A211">
        <f t="shared" si="0"/>
        <v>2</v>
      </c>
      <c r="B211">
        <v>9</v>
      </c>
      <c r="F211" t="s">
        <v>602</v>
      </c>
      <c r="G211" s="53" t="s">
        <v>160</v>
      </c>
    </row>
    <row r="212" spans="1:7" x14ac:dyDescent="0.2">
      <c r="A212">
        <f t="shared" si="0"/>
        <v>2</v>
      </c>
      <c r="B212">
        <v>10</v>
      </c>
      <c r="F212" t="s">
        <v>643</v>
      </c>
      <c r="G212" s="53" t="s">
        <v>161</v>
      </c>
    </row>
    <row r="213" spans="1:7" x14ac:dyDescent="0.2">
      <c r="A213">
        <f t="shared" si="0"/>
        <v>2</v>
      </c>
      <c r="B213">
        <v>11</v>
      </c>
      <c r="F213" s="80" t="s">
        <v>1788</v>
      </c>
      <c r="G213" s="80" t="s">
        <v>4078</v>
      </c>
    </row>
    <row r="214" spans="1:7" x14ac:dyDescent="0.2">
      <c r="A214">
        <f t="shared" si="0"/>
        <v>2</v>
      </c>
      <c r="B214">
        <v>12</v>
      </c>
      <c r="F214" t="s">
        <v>2594</v>
      </c>
      <c r="G214" s="53" t="s">
        <v>162</v>
      </c>
    </row>
    <row r="215" spans="1:7" x14ac:dyDescent="0.2">
      <c r="A215">
        <f t="shared" si="0"/>
        <v>2</v>
      </c>
      <c r="B215">
        <v>13</v>
      </c>
      <c r="F215" t="s">
        <v>576</v>
      </c>
      <c r="G215" s="53" t="s">
        <v>163</v>
      </c>
    </row>
    <row r="216" spans="1:7" x14ac:dyDescent="0.2">
      <c r="A216">
        <f t="shared" si="0"/>
        <v>2</v>
      </c>
      <c r="B216">
        <v>14</v>
      </c>
      <c r="F216" t="s">
        <v>634</v>
      </c>
      <c r="G216" s="53" t="s">
        <v>164</v>
      </c>
    </row>
    <row r="217" spans="1:7" x14ac:dyDescent="0.2">
      <c r="A217">
        <f t="shared" si="0"/>
        <v>2</v>
      </c>
      <c r="B217">
        <v>15</v>
      </c>
      <c r="F217" t="s">
        <v>651</v>
      </c>
      <c r="G217" s="53" t="s">
        <v>165</v>
      </c>
    </row>
    <row r="218" spans="1:7" x14ac:dyDescent="0.2">
      <c r="A218">
        <f t="shared" si="0"/>
        <v>2</v>
      </c>
      <c r="B218">
        <v>16</v>
      </c>
      <c r="F218" t="s">
        <v>614</v>
      </c>
      <c r="G218" s="53" t="s">
        <v>166</v>
      </c>
    </row>
    <row r="219" spans="1:7" x14ac:dyDescent="0.2">
      <c r="A219">
        <f t="shared" si="0"/>
        <v>2</v>
      </c>
      <c r="B219">
        <v>17</v>
      </c>
      <c r="F219" t="s">
        <v>575</v>
      </c>
      <c r="G219" s="53" t="s">
        <v>167</v>
      </c>
    </row>
    <row r="220" spans="1:7" x14ac:dyDescent="0.2">
      <c r="A220">
        <f t="shared" si="0"/>
        <v>2</v>
      </c>
      <c r="B220">
        <v>18</v>
      </c>
      <c r="F220" t="s">
        <v>585</v>
      </c>
      <c r="G220" s="53" t="s">
        <v>2403</v>
      </c>
    </row>
    <row r="221" spans="1:7" x14ac:dyDescent="0.2">
      <c r="A221">
        <f t="shared" si="0"/>
        <v>2</v>
      </c>
      <c r="B221">
        <v>19</v>
      </c>
      <c r="F221" t="s">
        <v>642</v>
      </c>
      <c r="G221" s="53" t="s">
        <v>2404</v>
      </c>
    </row>
    <row r="222" spans="1:7" x14ac:dyDescent="0.2">
      <c r="A222">
        <f t="shared" si="0"/>
        <v>2</v>
      </c>
      <c r="B222">
        <v>20</v>
      </c>
      <c r="F222" t="s">
        <v>2595</v>
      </c>
      <c r="G222" s="53" t="s">
        <v>2405</v>
      </c>
    </row>
    <row r="223" spans="1:7" x14ac:dyDescent="0.2">
      <c r="A223">
        <f t="shared" si="0"/>
        <v>2</v>
      </c>
      <c r="B223">
        <v>21</v>
      </c>
      <c r="F223" s="32" t="s">
        <v>672</v>
      </c>
      <c r="G223" s="79" t="s">
        <v>2406</v>
      </c>
    </row>
    <row r="224" spans="1:7" x14ac:dyDescent="0.2">
      <c r="A224">
        <f t="shared" si="0"/>
        <v>2</v>
      </c>
      <c r="B224">
        <v>22</v>
      </c>
      <c r="F224" s="32" t="s">
        <v>2570</v>
      </c>
      <c r="G224" s="79" t="s">
        <v>2407</v>
      </c>
    </row>
    <row r="225" spans="1:7" x14ac:dyDescent="0.2">
      <c r="A225">
        <f t="shared" si="0"/>
        <v>2</v>
      </c>
      <c r="B225">
        <v>23</v>
      </c>
      <c r="F225" s="32" t="s">
        <v>2601</v>
      </c>
      <c r="G225" s="79" t="s">
        <v>2408</v>
      </c>
    </row>
    <row r="226" spans="1:7" x14ac:dyDescent="0.2">
      <c r="A226">
        <f t="shared" si="0"/>
        <v>2</v>
      </c>
      <c r="B226">
        <v>24</v>
      </c>
      <c r="F226" s="32" t="s">
        <v>2597</v>
      </c>
      <c r="G226" s="79" t="s">
        <v>1006</v>
      </c>
    </row>
    <row r="227" spans="1:7" x14ac:dyDescent="0.2">
      <c r="A227">
        <f t="shared" si="0"/>
        <v>2</v>
      </c>
      <c r="B227">
        <v>25</v>
      </c>
      <c r="F227" s="80" t="s">
        <v>1758</v>
      </c>
      <c r="G227" s="80" t="s">
        <v>4048</v>
      </c>
    </row>
    <row r="228" spans="1:7" x14ac:dyDescent="0.2">
      <c r="A228">
        <f t="shared" si="0"/>
        <v>2</v>
      </c>
      <c r="B228">
        <v>26</v>
      </c>
      <c r="F228" s="32" t="s">
        <v>607</v>
      </c>
      <c r="G228" s="79" t="s">
        <v>1007</v>
      </c>
    </row>
    <row r="229" spans="1:7" x14ac:dyDescent="0.2">
      <c r="A229">
        <f t="shared" si="0"/>
        <v>2</v>
      </c>
      <c r="B229">
        <v>27</v>
      </c>
      <c r="F229" s="32" t="s">
        <v>611</v>
      </c>
      <c r="G229" s="79" t="s">
        <v>1008</v>
      </c>
    </row>
    <row r="230" spans="1:7" x14ac:dyDescent="0.2">
      <c r="A230">
        <f t="shared" si="0"/>
        <v>2</v>
      </c>
      <c r="B230">
        <v>28</v>
      </c>
      <c r="F230" s="32" t="s">
        <v>2559</v>
      </c>
      <c r="G230" s="79" t="s">
        <v>1009</v>
      </c>
    </row>
    <row r="231" spans="1:7" x14ac:dyDescent="0.2">
      <c r="A231">
        <f t="shared" si="0"/>
        <v>2</v>
      </c>
      <c r="B231">
        <v>29</v>
      </c>
      <c r="F231" s="32" t="s">
        <v>586</v>
      </c>
      <c r="G231" s="79" t="s">
        <v>1010</v>
      </c>
    </row>
    <row r="232" spans="1:7" x14ac:dyDescent="0.2">
      <c r="A232">
        <f t="shared" si="0"/>
        <v>2</v>
      </c>
      <c r="B232">
        <v>30</v>
      </c>
      <c r="F232" s="32" t="s">
        <v>2571</v>
      </c>
      <c r="G232" s="79" t="s">
        <v>1011</v>
      </c>
    </row>
    <row r="233" spans="1:7" x14ac:dyDescent="0.2">
      <c r="A233">
        <f t="shared" si="0"/>
        <v>2</v>
      </c>
      <c r="B233">
        <v>31</v>
      </c>
      <c r="F233" s="32" t="s">
        <v>2600</v>
      </c>
      <c r="G233" s="79" t="s">
        <v>1012</v>
      </c>
    </row>
    <row r="234" spans="1:7" x14ac:dyDescent="0.2">
      <c r="A234">
        <f t="shared" si="0"/>
        <v>2</v>
      </c>
      <c r="B234">
        <v>32</v>
      </c>
      <c r="F234" s="80" t="s">
        <v>1773</v>
      </c>
      <c r="G234" s="32" t="s">
        <v>4063</v>
      </c>
    </row>
    <row r="235" spans="1:7" x14ac:dyDescent="0.2">
      <c r="A235">
        <f t="shared" si="0"/>
        <v>2</v>
      </c>
      <c r="B235">
        <v>33</v>
      </c>
      <c r="F235" s="32" t="s">
        <v>573</v>
      </c>
      <c r="G235" s="79" t="s">
        <v>1013</v>
      </c>
    </row>
    <row r="236" spans="1:7" x14ac:dyDescent="0.2">
      <c r="A236">
        <f t="shared" si="0"/>
        <v>2</v>
      </c>
      <c r="B236">
        <v>34</v>
      </c>
      <c r="F236" s="32" t="s">
        <v>647</v>
      </c>
      <c r="G236" s="79" t="s">
        <v>1014</v>
      </c>
    </row>
    <row r="237" spans="1:7" x14ac:dyDescent="0.2">
      <c r="A237">
        <f t="shared" si="0"/>
        <v>2</v>
      </c>
      <c r="B237">
        <v>35</v>
      </c>
      <c r="F237" s="32" t="s">
        <v>587</v>
      </c>
      <c r="G237" s="79" t="s">
        <v>1015</v>
      </c>
    </row>
    <row r="238" spans="1:7" x14ac:dyDescent="0.2">
      <c r="A238">
        <f t="shared" si="0"/>
        <v>2</v>
      </c>
      <c r="B238">
        <v>36</v>
      </c>
      <c r="F238" s="32" t="s">
        <v>2581</v>
      </c>
      <c r="G238" s="79" t="s">
        <v>1016</v>
      </c>
    </row>
    <row r="239" spans="1:7" x14ac:dyDescent="0.2">
      <c r="A239">
        <f t="shared" si="0"/>
        <v>2</v>
      </c>
      <c r="B239">
        <v>37</v>
      </c>
      <c r="F239" s="30"/>
      <c r="G239" s="30"/>
    </row>
    <row r="240" spans="1:7" x14ac:dyDescent="0.2">
      <c r="A240">
        <f t="shared" si="0"/>
        <v>2</v>
      </c>
      <c r="B240">
        <v>38</v>
      </c>
      <c r="F240" s="30"/>
      <c r="G240" s="30"/>
    </row>
    <row r="241" spans="1:7" x14ac:dyDescent="0.2">
      <c r="A241">
        <f t="shared" si="0"/>
        <v>2</v>
      </c>
      <c r="B241">
        <v>39</v>
      </c>
      <c r="F241" s="29"/>
      <c r="G241" s="29"/>
    </row>
    <row r="242" spans="1:7" x14ac:dyDescent="0.2">
      <c r="A242">
        <f t="shared" si="0"/>
        <v>2</v>
      </c>
      <c r="B242">
        <v>40</v>
      </c>
      <c r="F242" s="29"/>
      <c r="G242" s="29"/>
    </row>
    <row r="243" spans="1:7" x14ac:dyDescent="0.2">
      <c r="A243">
        <f t="shared" si="0"/>
        <v>2</v>
      </c>
      <c r="B243">
        <v>41</v>
      </c>
      <c r="F243" s="30"/>
      <c r="G243" s="30"/>
    </row>
    <row r="244" spans="1:7" x14ac:dyDescent="0.2">
      <c r="A244">
        <f t="shared" si="0"/>
        <v>2</v>
      </c>
      <c r="B244">
        <v>42</v>
      </c>
      <c r="F244" s="30"/>
      <c r="G244" s="30"/>
    </row>
    <row r="245" spans="1:7" x14ac:dyDescent="0.2">
      <c r="A245">
        <f t="shared" si="0"/>
        <v>2</v>
      </c>
      <c r="B245">
        <v>43</v>
      </c>
      <c r="F245" s="29"/>
      <c r="G245" s="29"/>
    </row>
    <row r="246" spans="1:7" x14ac:dyDescent="0.2">
      <c r="A246">
        <f t="shared" si="0"/>
        <v>2</v>
      </c>
      <c r="B246">
        <v>44</v>
      </c>
      <c r="F246" s="29"/>
      <c r="G246" s="29"/>
    </row>
    <row r="247" spans="1:7" x14ac:dyDescent="0.2">
      <c r="A247">
        <f t="shared" si="0"/>
        <v>2</v>
      </c>
      <c r="B247">
        <v>45</v>
      </c>
      <c r="F247" s="29"/>
      <c r="G247" s="29"/>
    </row>
    <row r="248" spans="1:7" x14ac:dyDescent="0.2">
      <c r="A248">
        <f t="shared" si="0"/>
        <v>2</v>
      </c>
      <c r="B248">
        <v>46</v>
      </c>
      <c r="F248" s="29"/>
      <c r="G248" s="29"/>
    </row>
    <row r="249" spans="1:7" x14ac:dyDescent="0.2">
      <c r="A249">
        <f t="shared" si="0"/>
        <v>2</v>
      </c>
      <c r="B249">
        <v>47</v>
      </c>
      <c r="F249" s="29"/>
      <c r="G249" s="29"/>
    </row>
    <row r="250" spans="1:7" x14ac:dyDescent="0.2">
      <c r="A250">
        <f t="shared" si="0"/>
        <v>2</v>
      </c>
      <c r="B250">
        <v>48</v>
      </c>
      <c r="F250" s="29"/>
      <c r="G250" s="29"/>
    </row>
    <row r="251" spans="1:7" x14ac:dyDescent="0.2">
      <c r="A251">
        <f t="shared" si="0"/>
        <v>2</v>
      </c>
      <c r="B251">
        <v>49</v>
      </c>
      <c r="F251" s="30"/>
      <c r="G251" s="30"/>
    </row>
    <row r="252" spans="1:7" x14ac:dyDescent="0.2">
      <c r="A252">
        <f t="shared" si="0"/>
        <v>2</v>
      </c>
      <c r="B252">
        <v>50</v>
      </c>
      <c r="F252" s="29"/>
    </row>
    <row r="253" spans="1:7" x14ac:dyDescent="0.2">
      <c r="A253">
        <f t="shared" si="0"/>
        <v>2</v>
      </c>
      <c r="B253">
        <v>51</v>
      </c>
      <c r="F253" s="29"/>
      <c r="G253" s="29"/>
    </row>
    <row r="254" spans="1:7" x14ac:dyDescent="0.2">
      <c r="A254">
        <f t="shared" si="0"/>
        <v>2</v>
      </c>
      <c r="B254">
        <v>52</v>
      </c>
      <c r="F254" s="31"/>
      <c r="G254" s="31"/>
    </row>
    <row r="255" spans="1:7" x14ac:dyDescent="0.2">
      <c r="A255">
        <f t="shared" si="0"/>
        <v>2</v>
      </c>
      <c r="B255">
        <v>53</v>
      </c>
      <c r="F255" s="29"/>
      <c r="G255" s="29"/>
    </row>
    <row r="256" spans="1:7" x14ac:dyDescent="0.2">
      <c r="A256">
        <f t="shared" si="0"/>
        <v>2</v>
      </c>
      <c r="B256">
        <v>54</v>
      </c>
      <c r="F256" s="29"/>
      <c r="G256" s="29"/>
    </row>
    <row r="257" spans="1:7" x14ac:dyDescent="0.2">
      <c r="A257">
        <f t="shared" si="0"/>
        <v>2</v>
      </c>
      <c r="B257">
        <v>55</v>
      </c>
      <c r="F257" s="29"/>
      <c r="G257" s="29"/>
    </row>
    <row r="258" spans="1:7" x14ac:dyDescent="0.2">
      <c r="A258">
        <f t="shared" si="0"/>
        <v>2</v>
      </c>
      <c r="B258">
        <v>56</v>
      </c>
      <c r="F258" s="29"/>
      <c r="G258" s="29"/>
    </row>
    <row r="259" spans="1:7" x14ac:dyDescent="0.2">
      <c r="A259">
        <f t="shared" si="0"/>
        <v>2</v>
      </c>
      <c r="B259">
        <v>57</v>
      </c>
      <c r="F259" s="29"/>
      <c r="G259" s="29"/>
    </row>
    <row r="260" spans="1:7" x14ac:dyDescent="0.2">
      <c r="A260">
        <f t="shared" si="0"/>
        <v>2</v>
      </c>
      <c r="B260">
        <v>58</v>
      </c>
      <c r="F260" s="29"/>
      <c r="G260" s="29"/>
    </row>
    <row r="261" spans="1:7" x14ac:dyDescent="0.2">
      <c r="A261">
        <f t="shared" si="0"/>
        <v>2</v>
      </c>
      <c r="B261">
        <v>59</v>
      </c>
      <c r="F261" s="29"/>
      <c r="G261" s="29"/>
    </row>
    <row r="262" spans="1:7" x14ac:dyDescent="0.2">
      <c r="A262">
        <f t="shared" si="0"/>
        <v>2</v>
      </c>
      <c r="B262">
        <v>60</v>
      </c>
      <c r="F262" s="29"/>
      <c r="G262" s="29"/>
    </row>
    <row r="263" spans="1:7" x14ac:dyDescent="0.2">
      <c r="A263">
        <f t="shared" si="0"/>
        <v>2</v>
      </c>
      <c r="B263">
        <v>61</v>
      </c>
      <c r="F263" s="29"/>
      <c r="G263" s="29"/>
    </row>
    <row r="264" spans="1:7" x14ac:dyDescent="0.2">
      <c r="A264">
        <f t="shared" si="0"/>
        <v>2</v>
      </c>
      <c r="B264">
        <v>62</v>
      </c>
      <c r="F264" s="29"/>
      <c r="G264" s="29"/>
    </row>
    <row r="265" spans="1:7" x14ac:dyDescent="0.2">
      <c r="A265">
        <f t="shared" si="0"/>
        <v>2</v>
      </c>
      <c r="B265">
        <v>63</v>
      </c>
      <c r="F265" s="29"/>
      <c r="G265" s="29"/>
    </row>
    <row r="266" spans="1:7" x14ac:dyDescent="0.2">
      <c r="A266">
        <f t="shared" si="0"/>
        <v>2</v>
      </c>
      <c r="B266">
        <v>64</v>
      </c>
    </row>
    <row r="267" spans="1:7" x14ac:dyDescent="0.2">
      <c r="A267">
        <f t="shared" ref="A267:A330" si="1">A67+1</f>
        <v>2</v>
      </c>
      <c r="B267">
        <v>65</v>
      </c>
      <c r="F267" s="30"/>
      <c r="G267" s="30"/>
    </row>
    <row r="268" spans="1:7" x14ac:dyDescent="0.2">
      <c r="A268">
        <f t="shared" si="1"/>
        <v>2</v>
      </c>
      <c r="B268">
        <v>66</v>
      </c>
      <c r="F268" s="29"/>
    </row>
    <row r="269" spans="1:7" x14ac:dyDescent="0.2">
      <c r="A269">
        <f t="shared" si="1"/>
        <v>2</v>
      </c>
      <c r="B269">
        <v>67</v>
      </c>
      <c r="F269" s="30"/>
      <c r="G269" s="30"/>
    </row>
    <row r="270" spans="1:7" x14ac:dyDescent="0.2">
      <c r="A270">
        <f t="shared" si="1"/>
        <v>2</v>
      </c>
      <c r="B270">
        <v>68</v>
      </c>
      <c r="F270" s="29"/>
      <c r="G270" s="29"/>
    </row>
    <row r="271" spans="1:7" x14ac:dyDescent="0.2">
      <c r="A271">
        <f t="shared" si="1"/>
        <v>2</v>
      </c>
      <c r="B271">
        <v>69</v>
      </c>
      <c r="F271" s="31"/>
      <c r="G271" s="31"/>
    </row>
    <row r="272" spans="1:7" x14ac:dyDescent="0.2">
      <c r="A272">
        <f t="shared" si="1"/>
        <v>2</v>
      </c>
      <c r="B272">
        <v>70</v>
      </c>
      <c r="F272" s="31"/>
      <c r="G272" s="31"/>
    </row>
    <row r="273" spans="1:7" x14ac:dyDescent="0.2">
      <c r="A273">
        <f t="shared" si="1"/>
        <v>2</v>
      </c>
      <c r="B273">
        <v>71</v>
      </c>
      <c r="F273" s="29"/>
      <c r="G273" s="29"/>
    </row>
    <row r="274" spans="1:7" x14ac:dyDescent="0.2">
      <c r="A274">
        <f t="shared" si="1"/>
        <v>2</v>
      </c>
      <c r="B274">
        <v>72</v>
      </c>
      <c r="F274" s="29"/>
      <c r="G274" s="29"/>
    </row>
    <row r="275" spans="1:7" x14ac:dyDescent="0.2">
      <c r="A275">
        <f t="shared" si="1"/>
        <v>2</v>
      </c>
      <c r="B275">
        <v>73</v>
      </c>
      <c r="F275" s="30"/>
      <c r="G275" s="30"/>
    </row>
    <row r="276" spans="1:7" x14ac:dyDescent="0.2">
      <c r="A276">
        <f t="shared" si="1"/>
        <v>2</v>
      </c>
      <c r="B276">
        <v>74</v>
      </c>
      <c r="F276" s="29"/>
      <c r="G276" s="29"/>
    </row>
    <row r="277" spans="1:7" x14ac:dyDescent="0.2">
      <c r="A277">
        <f t="shared" si="1"/>
        <v>2</v>
      </c>
      <c r="B277">
        <v>75</v>
      </c>
      <c r="F277" s="29"/>
      <c r="G277" s="29"/>
    </row>
    <row r="278" spans="1:7" x14ac:dyDescent="0.2">
      <c r="A278">
        <f t="shared" si="1"/>
        <v>2</v>
      </c>
      <c r="B278">
        <v>76</v>
      </c>
      <c r="F278" s="31"/>
      <c r="G278" s="31"/>
    </row>
    <row r="279" spans="1:7" x14ac:dyDescent="0.2">
      <c r="A279">
        <f t="shared" si="1"/>
        <v>2</v>
      </c>
      <c r="B279">
        <v>77</v>
      </c>
      <c r="F279" s="29"/>
      <c r="G279" s="29"/>
    </row>
    <row r="280" spans="1:7" x14ac:dyDescent="0.2">
      <c r="A280">
        <f t="shared" si="1"/>
        <v>2</v>
      </c>
      <c r="B280">
        <v>78</v>
      </c>
      <c r="F280" s="29"/>
      <c r="G280" s="29"/>
    </row>
    <row r="281" spans="1:7" x14ac:dyDescent="0.2">
      <c r="A281">
        <f t="shared" si="1"/>
        <v>2</v>
      </c>
      <c r="B281">
        <v>79</v>
      </c>
      <c r="F281" s="30"/>
      <c r="G281" s="30"/>
    </row>
    <row r="282" spans="1:7" x14ac:dyDescent="0.2">
      <c r="A282">
        <f t="shared" si="1"/>
        <v>2</v>
      </c>
      <c r="B282">
        <v>80</v>
      </c>
      <c r="F282" s="29"/>
      <c r="G282" s="29"/>
    </row>
    <row r="283" spans="1:7" x14ac:dyDescent="0.2">
      <c r="A283">
        <f t="shared" si="1"/>
        <v>2</v>
      </c>
      <c r="B283">
        <v>81</v>
      </c>
      <c r="F283" s="29"/>
      <c r="G283" s="29"/>
    </row>
    <row r="284" spans="1:7" x14ac:dyDescent="0.2">
      <c r="A284">
        <f t="shared" si="1"/>
        <v>2</v>
      </c>
      <c r="B284">
        <v>82</v>
      </c>
      <c r="F284" s="29"/>
      <c r="G284" s="29"/>
    </row>
    <row r="285" spans="1:7" x14ac:dyDescent="0.2">
      <c r="A285">
        <f t="shared" si="1"/>
        <v>2</v>
      </c>
      <c r="B285">
        <v>83</v>
      </c>
      <c r="F285" s="29"/>
      <c r="G285" s="29"/>
    </row>
    <row r="286" spans="1:7" x14ac:dyDescent="0.2">
      <c r="A286">
        <f t="shared" si="1"/>
        <v>2</v>
      </c>
      <c r="B286">
        <v>84</v>
      </c>
      <c r="F286" s="29"/>
      <c r="G286" s="29"/>
    </row>
    <row r="287" spans="1:7" x14ac:dyDescent="0.2">
      <c r="A287">
        <f t="shared" si="1"/>
        <v>2</v>
      </c>
      <c r="B287">
        <v>85</v>
      </c>
      <c r="F287" s="31"/>
      <c r="G287" s="31"/>
    </row>
    <row r="288" spans="1:7" x14ac:dyDescent="0.2">
      <c r="A288">
        <f t="shared" si="1"/>
        <v>2</v>
      </c>
      <c r="B288">
        <v>86</v>
      </c>
      <c r="F288" s="29"/>
      <c r="G288" s="29"/>
    </row>
    <row r="289" spans="1:7" x14ac:dyDescent="0.2">
      <c r="A289">
        <f t="shared" si="1"/>
        <v>2</v>
      </c>
      <c r="B289">
        <v>87</v>
      </c>
      <c r="F289" s="30"/>
      <c r="G289" s="30"/>
    </row>
    <row r="290" spans="1:7" x14ac:dyDescent="0.2">
      <c r="A290">
        <f t="shared" si="1"/>
        <v>2</v>
      </c>
      <c r="B290">
        <v>88</v>
      </c>
      <c r="F290" s="29"/>
      <c r="G290" s="29"/>
    </row>
    <row r="291" spans="1:7" x14ac:dyDescent="0.2">
      <c r="A291">
        <f t="shared" si="1"/>
        <v>2</v>
      </c>
      <c r="B291">
        <v>89</v>
      </c>
      <c r="F291" s="29"/>
      <c r="G291" s="29"/>
    </row>
    <row r="292" spans="1:7" x14ac:dyDescent="0.2">
      <c r="A292">
        <f t="shared" si="1"/>
        <v>2</v>
      </c>
      <c r="B292">
        <v>90</v>
      </c>
      <c r="F292" s="29"/>
      <c r="G292" s="29"/>
    </row>
    <row r="293" spans="1:7" x14ac:dyDescent="0.2">
      <c r="A293">
        <f t="shared" si="1"/>
        <v>2</v>
      </c>
      <c r="B293">
        <v>91</v>
      </c>
    </row>
    <row r="294" spans="1:7" x14ac:dyDescent="0.2">
      <c r="A294">
        <f t="shared" si="1"/>
        <v>2</v>
      </c>
      <c r="B294">
        <v>92</v>
      </c>
    </row>
    <row r="295" spans="1:7" x14ac:dyDescent="0.2">
      <c r="A295">
        <f t="shared" si="1"/>
        <v>2</v>
      </c>
      <c r="B295">
        <v>93</v>
      </c>
    </row>
    <row r="296" spans="1:7" x14ac:dyDescent="0.2">
      <c r="A296">
        <f t="shared" si="1"/>
        <v>2</v>
      </c>
      <c r="B296">
        <v>94</v>
      </c>
    </row>
    <row r="297" spans="1:7" x14ac:dyDescent="0.2">
      <c r="A297">
        <f t="shared" si="1"/>
        <v>2</v>
      </c>
      <c r="B297">
        <v>95</v>
      </c>
    </row>
    <row r="298" spans="1:7" x14ac:dyDescent="0.2">
      <c r="A298">
        <f t="shared" si="1"/>
        <v>2</v>
      </c>
      <c r="B298">
        <v>96</v>
      </c>
    </row>
    <row r="299" spans="1:7" x14ac:dyDescent="0.2">
      <c r="A299">
        <f t="shared" si="1"/>
        <v>2</v>
      </c>
      <c r="B299">
        <v>97</v>
      </c>
    </row>
    <row r="300" spans="1:7" x14ac:dyDescent="0.2">
      <c r="A300">
        <f t="shared" si="1"/>
        <v>2</v>
      </c>
      <c r="B300">
        <v>98</v>
      </c>
    </row>
    <row r="301" spans="1:7" x14ac:dyDescent="0.2">
      <c r="A301">
        <f t="shared" si="1"/>
        <v>2</v>
      </c>
      <c r="B301">
        <v>99</v>
      </c>
    </row>
    <row r="302" spans="1:7" x14ac:dyDescent="0.2">
      <c r="A302">
        <f t="shared" si="1"/>
        <v>2</v>
      </c>
      <c r="B302">
        <v>100</v>
      </c>
    </row>
    <row r="303" spans="1:7" x14ac:dyDescent="0.2">
      <c r="A303">
        <f t="shared" si="1"/>
        <v>2</v>
      </c>
      <c r="B303">
        <v>101</v>
      </c>
    </row>
    <row r="304" spans="1:7" x14ac:dyDescent="0.2">
      <c r="A304">
        <f t="shared" si="1"/>
        <v>2</v>
      </c>
      <c r="B304">
        <v>102</v>
      </c>
      <c r="F304" s="24"/>
      <c r="G304" s="23"/>
    </row>
    <row r="305" spans="1:7" x14ac:dyDescent="0.2">
      <c r="A305">
        <f t="shared" si="1"/>
        <v>2</v>
      </c>
      <c r="B305">
        <v>103</v>
      </c>
      <c r="F305" s="24"/>
      <c r="G305" s="23"/>
    </row>
    <row r="306" spans="1:7" x14ac:dyDescent="0.2">
      <c r="A306">
        <f t="shared" si="1"/>
        <v>2</v>
      </c>
      <c r="B306">
        <v>104</v>
      </c>
    </row>
    <row r="307" spans="1:7" x14ac:dyDescent="0.2">
      <c r="A307">
        <f t="shared" si="1"/>
        <v>2</v>
      </c>
      <c r="B307">
        <v>105</v>
      </c>
    </row>
    <row r="308" spans="1:7" x14ac:dyDescent="0.2">
      <c r="A308">
        <f t="shared" si="1"/>
        <v>2</v>
      </c>
      <c r="B308">
        <v>106</v>
      </c>
    </row>
    <row r="309" spans="1:7" x14ac:dyDescent="0.2">
      <c r="A309">
        <f t="shared" si="1"/>
        <v>2</v>
      </c>
      <c r="B309">
        <v>107</v>
      </c>
      <c r="F309" s="23"/>
      <c r="G309" s="25"/>
    </row>
    <row r="310" spans="1:7" x14ac:dyDescent="0.2">
      <c r="A310">
        <f t="shared" si="1"/>
        <v>2</v>
      </c>
      <c r="B310">
        <v>108</v>
      </c>
      <c r="F310" s="22"/>
      <c r="G310" s="23"/>
    </row>
    <row r="311" spans="1:7" x14ac:dyDescent="0.2">
      <c r="A311">
        <f t="shared" si="1"/>
        <v>2</v>
      </c>
      <c r="B311">
        <v>109</v>
      </c>
    </row>
    <row r="312" spans="1:7" x14ac:dyDescent="0.2">
      <c r="A312">
        <f t="shared" si="1"/>
        <v>2</v>
      </c>
      <c r="B312">
        <v>110</v>
      </c>
    </row>
    <row r="313" spans="1:7" x14ac:dyDescent="0.2">
      <c r="A313">
        <f t="shared" si="1"/>
        <v>2</v>
      </c>
      <c r="B313">
        <v>111</v>
      </c>
      <c r="F313" s="22"/>
      <c r="G313" s="23"/>
    </row>
    <row r="314" spans="1:7" x14ac:dyDescent="0.2">
      <c r="A314">
        <f t="shared" si="1"/>
        <v>2</v>
      </c>
      <c r="B314">
        <v>112</v>
      </c>
    </row>
    <row r="315" spans="1:7" x14ac:dyDescent="0.2">
      <c r="A315">
        <f t="shared" si="1"/>
        <v>2</v>
      </c>
      <c r="B315">
        <v>113</v>
      </c>
    </row>
    <row r="316" spans="1:7" x14ac:dyDescent="0.2">
      <c r="A316">
        <f t="shared" si="1"/>
        <v>2</v>
      </c>
      <c r="B316">
        <v>114</v>
      </c>
    </row>
    <row r="317" spans="1:7" x14ac:dyDescent="0.2">
      <c r="A317">
        <f t="shared" si="1"/>
        <v>2</v>
      </c>
      <c r="B317">
        <v>115</v>
      </c>
    </row>
    <row r="318" spans="1:7" x14ac:dyDescent="0.2">
      <c r="A318">
        <f t="shared" si="1"/>
        <v>2</v>
      </c>
      <c r="B318">
        <v>116</v>
      </c>
    </row>
    <row r="319" spans="1:7" x14ac:dyDescent="0.2">
      <c r="A319">
        <f t="shared" si="1"/>
        <v>2</v>
      </c>
      <c r="B319">
        <v>117</v>
      </c>
    </row>
    <row r="320" spans="1:7" x14ac:dyDescent="0.2">
      <c r="A320">
        <f t="shared" si="1"/>
        <v>2</v>
      </c>
      <c r="B320">
        <v>118</v>
      </c>
      <c r="F320" s="22"/>
      <c r="G320" s="23"/>
    </row>
    <row r="321" spans="1:7" x14ac:dyDescent="0.2">
      <c r="A321">
        <f t="shared" si="1"/>
        <v>2</v>
      </c>
      <c r="B321">
        <v>119</v>
      </c>
    </row>
    <row r="322" spans="1:7" x14ac:dyDescent="0.2">
      <c r="A322">
        <f t="shared" si="1"/>
        <v>2</v>
      </c>
      <c r="B322">
        <v>120</v>
      </c>
    </row>
    <row r="323" spans="1:7" x14ac:dyDescent="0.2">
      <c r="A323">
        <f t="shared" si="1"/>
        <v>2</v>
      </c>
      <c r="B323">
        <v>121</v>
      </c>
    </row>
    <row r="324" spans="1:7" x14ac:dyDescent="0.2">
      <c r="A324">
        <f t="shared" si="1"/>
        <v>2</v>
      </c>
      <c r="B324">
        <v>122</v>
      </c>
      <c r="F324" s="26"/>
    </row>
    <row r="325" spans="1:7" x14ac:dyDescent="0.2">
      <c r="A325">
        <f t="shared" si="1"/>
        <v>2</v>
      </c>
      <c r="B325">
        <v>123</v>
      </c>
    </row>
    <row r="326" spans="1:7" x14ac:dyDescent="0.2">
      <c r="A326">
        <f t="shared" si="1"/>
        <v>2</v>
      </c>
      <c r="B326">
        <v>124</v>
      </c>
    </row>
    <row r="327" spans="1:7" x14ac:dyDescent="0.2">
      <c r="A327">
        <f t="shared" si="1"/>
        <v>2</v>
      </c>
      <c r="B327">
        <v>125</v>
      </c>
    </row>
    <row r="328" spans="1:7" x14ac:dyDescent="0.2">
      <c r="A328">
        <f t="shared" si="1"/>
        <v>2</v>
      </c>
      <c r="B328">
        <v>126</v>
      </c>
      <c r="F328" s="26"/>
    </row>
    <row r="329" spans="1:7" x14ac:dyDescent="0.2">
      <c r="A329">
        <f t="shared" si="1"/>
        <v>2</v>
      </c>
      <c r="B329">
        <v>127</v>
      </c>
      <c r="F329" s="26"/>
    </row>
    <row r="330" spans="1:7" x14ac:dyDescent="0.2">
      <c r="A330">
        <f t="shared" si="1"/>
        <v>2</v>
      </c>
      <c r="B330">
        <v>128</v>
      </c>
      <c r="F330" s="26"/>
    </row>
    <row r="331" spans="1:7" x14ac:dyDescent="0.2">
      <c r="A331">
        <f t="shared" ref="A331:A394" si="2">A131+1</f>
        <v>2</v>
      </c>
      <c r="B331">
        <v>129</v>
      </c>
    </row>
    <row r="332" spans="1:7" x14ac:dyDescent="0.2">
      <c r="A332">
        <f t="shared" si="2"/>
        <v>2</v>
      </c>
      <c r="B332">
        <v>130</v>
      </c>
    </row>
    <row r="333" spans="1:7" x14ac:dyDescent="0.2">
      <c r="A333">
        <f t="shared" si="2"/>
        <v>2</v>
      </c>
      <c r="B333">
        <v>131</v>
      </c>
    </row>
    <row r="334" spans="1:7" x14ac:dyDescent="0.2">
      <c r="A334">
        <f t="shared" si="2"/>
        <v>2</v>
      </c>
      <c r="B334">
        <v>132</v>
      </c>
      <c r="F334" s="27"/>
      <c r="G334" s="23"/>
    </row>
    <row r="335" spans="1:7" x14ac:dyDescent="0.2">
      <c r="A335">
        <f t="shared" si="2"/>
        <v>2</v>
      </c>
      <c r="B335">
        <v>133</v>
      </c>
      <c r="F335" s="26"/>
    </row>
    <row r="336" spans="1:7" x14ac:dyDescent="0.2">
      <c r="A336">
        <f t="shared" si="2"/>
        <v>2</v>
      </c>
      <c r="B336">
        <v>134</v>
      </c>
      <c r="F336" s="21"/>
      <c r="G336" s="21"/>
    </row>
    <row r="337" spans="1:7" x14ac:dyDescent="0.2">
      <c r="A337">
        <f t="shared" si="2"/>
        <v>2</v>
      </c>
      <c r="B337">
        <v>135</v>
      </c>
    </row>
    <row r="338" spans="1:7" x14ac:dyDescent="0.2">
      <c r="A338">
        <f t="shared" si="2"/>
        <v>2</v>
      </c>
      <c r="B338">
        <v>136</v>
      </c>
    </row>
    <row r="339" spans="1:7" x14ac:dyDescent="0.2">
      <c r="A339">
        <f t="shared" si="2"/>
        <v>2</v>
      </c>
      <c r="B339">
        <v>137</v>
      </c>
      <c r="F339" s="26"/>
    </row>
    <row r="340" spans="1:7" x14ac:dyDescent="0.2">
      <c r="A340">
        <f t="shared" si="2"/>
        <v>2</v>
      </c>
      <c r="B340">
        <v>138</v>
      </c>
    </row>
    <row r="341" spans="1:7" x14ac:dyDescent="0.2">
      <c r="A341">
        <f t="shared" si="2"/>
        <v>2</v>
      </c>
      <c r="B341">
        <v>139</v>
      </c>
    </row>
    <row r="342" spans="1:7" x14ac:dyDescent="0.2">
      <c r="A342">
        <f t="shared" si="2"/>
        <v>2</v>
      </c>
      <c r="B342">
        <v>140</v>
      </c>
    </row>
    <row r="343" spans="1:7" x14ac:dyDescent="0.2">
      <c r="A343">
        <f t="shared" si="2"/>
        <v>2</v>
      </c>
      <c r="B343">
        <v>141</v>
      </c>
    </row>
    <row r="344" spans="1:7" x14ac:dyDescent="0.2">
      <c r="A344">
        <f t="shared" si="2"/>
        <v>2</v>
      </c>
      <c r="B344">
        <v>142</v>
      </c>
    </row>
    <row r="345" spans="1:7" x14ac:dyDescent="0.2">
      <c r="A345">
        <f t="shared" si="2"/>
        <v>2</v>
      </c>
      <c r="B345">
        <v>143</v>
      </c>
    </row>
    <row r="346" spans="1:7" x14ac:dyDescent="0.2">
      <c r="A346">
        <f t="shared" si="2"/>
        <v>2</v>
      </c>
      <c r="B346">
        <v>144</v>
      </c>
    </row>
    <row r="347" spans="1:7" x14ac:dyDescent="0.2">
      <c r="A347">
        <f t="shared" si="2"/>
        <v>2</v>
      </c>
      <c r="B347">
        <v>145</v>
      </c>
      <c r="F347" s="23"/>
      <c r="G347" s="23"/>
    </row>
    <row r="348" spans="1:7" x14ac:dyDescent="0.2">
      <c r="A348">
        <f t="shared" si="2"/>
        <v>2</v>
      </c>
      <c r="B348">
        <v>146</v>
      </c>
      <c r="F348" s="26"/>
    </row>
    <row r="349" spans="1:7" x14ac:dyDescent="0.2">
      <c r="A349">
        <f t="shared" si="2"/>
        <v>2</v>
      </c>
      <c r="B349">
        <v>147</v>
      </c>
    </row>
    <row r="350" spans="1:7" x14ac:dyDescent="0.2">
      <c r="A350">
        <f t="shared" si="2"/>
        <v>2</v>
      </c>
      <c r="B350">
        <v>148</v>
      </c>
    </row>
    <row r="351" spans="1:7" x14ac:dyDescent="0.2">
      <c r="A351">
        <f t="shared" si="2"/>
        <v>2</v>
      </c>
      <c r="B351">
        <v>149</v>
      </c>
    </row>
    <row r="352" spans="1:7" x14ac:dyDescent="0.2">
      <c r="A352">
        <f t="shared" si="2"/>
        <v>2</v>
      </c>
      <c r="B352">
        <v>150</v>
      </c>
    </row>
    <row r="353" spans="1:7" x14ac:dyDescent="0.2">
      <c r="A353">
        <f t="shared" si="2"/>
        <v>2</v>
      </c>
      <c r="B353">
        <v>151</v>
      </c>
    </row>
    <row r="354" spans="1:7" x14ac:dyDescent="0.2">
      <c r="A354">
        <f t="shared" si="2"/>
        <v>2</v>
      </c>
      <c r="B354">
        <v>152</v>
      </c>
    </row>
    <row r="355" spans="1:7" x14ac:dyDescent="0.2">
      <c r="A355">
        <f t="shared" si="2"/>
        <v>2</v>
      </c>
      <c r="B355">
        <v>153</v>
      </c>
    </row>
    <row r="356" spans="1:7" x14ac:dyDescent="0.2">
      <c r="A356">
        <f t="shared" si="2"/>
        <v>2</v>
      </c>
      <c r="B356">
        <v>154</v>
      </c>
      <c r="F356" s="27"/>
      <c r="G356" s="23"/>
    </row>
    <row r="357" spans="1:7" x14ac:dyDescent="0.2">
      <c r="A357">
        <f t="shared" si="2"/>
        <v>2</v>
      </c>
      <c r="B357">
        <v>155</v>
      </c>
    </row>
    <row r="358" spans="1:7" x14ac:dyDescent="0.2">
      <c r="A358">
        <f t="shared" si="2"/>
        <v>2</v>
      </c>
      <c r="B358">
        <v>156</v>
      </c>
    </row>
    <row r="359" spans="1:7" x14ac:dyDescent="0.2">
      <c r="A359">
        <f t="shared" si="2"/>
        <v>2</v>
      </c>
      <c r="B359">
        <v>157</v>
      </c>
    </row>
    <row r="360" spans="1:7" x14ac:dyDescent="0.2">
      <c r="A360">
        <f t="shared" si="2"/>
        <v>2</v>
      </c>
      <c r="B360">
        <v>158</v>
      </c>
    </row>
    <row r="361" spans="1:7" x14ac:dyDescent="0.2">
      <c r="A361">
        <f t="shared" si="2"/>
        <v>2</v>
      </c>
      <c r="B361">
        <v>159</v>
      </c>
    </row>
    <row r="362" spans="1:7" x14ac:dyDescent="0.2">
      <c r="A362">
        <f t="shared" si="2"/>
        <v>2</v>
      </c>
      <c r="B362">
        <v>160</v>
      </c>
    </row>
    <row r="363" spans="1:7" x14ac:dyDescent="0.2">
      <c r="A363">
        <f t="shared" si="2"/>
        <v>2</v>
      </c>
      <c r="B363">
        <v>161</v>
      </c>
    </row>
    <row r="364" spans="1:7" x14ac:dyDescent="0.2">
      <c r="A364">
        <f t="shared" si="2"/>
        <v>2</v>
      </c>
      <c r="B364">
        <v>162</v>
      </c>
    </row>
    <row r="365" spans="1:7" x14ac:dyDescent="0.2">
      <c r="A365">
        <f t="shared" si="2"/>
        <v>2</v>
      </c>
      <c r="B365">
        <v>163</v>
      </c>
    </row>
    <row r="366" spans="1:7" x14ac:dyDescent="0.2">
      <c r="A366">
        <f t="shared" si="2"/>
        <v>2</v>
      </c>
      <c r="B366">
        <v>164</v>
      </c>
    </row>
    <row r="367" spans="1:7" x14ac:dyDescent="0.2">
      <c r="A367">
        <f t="shared" si="2"/>
        <v>2</v>
      </c>
      <c r="B367">
        <v>165</v>
      </c>
    </row>
    <row r="368" spans="1:7" x14ac:dyDescent="0.2">
      <c r="A368">
        <f t="shared" si="2"/>
        <v>2</v>
      </c>
      <c r="B368">
        <v>166</v>
      </c>
    </row>
    <row r="369" spans="1:2" x14ac:dyDescent="0.2">
      <c r="A369">
        <f t="shared" si="2"/>
        <v>2</v>
      </c>
      <c r="B369">
        <v>167</v>
      </c>
    </row>
    <row r="370" spans="1:2" x14ac:dyDescent="0.2">
      <c r="A370">
        <f t="shared" si="2"/>
        <v>2</v>
      </c>
      <c r="B370">
        <v>168</v>
      </c>
    </row>
    <row r="371" spans="1:2" x14ac:dyDescent="0.2">
      <c r="A371">
        <f t="shared" si="2"/>
        <v>2</v>
      </c>
      <c r="B371">
        <v>169</v>
      </c>
    </row>
    <row r="372" spans="1:2" x14ac:dyDescent="0.2">
      <c r="A372">
        <f t="shared" si="2"/>
        <v>2</v>
      </c>
      <c r="B372">
        <v>170</v>
      </c>
    </row>
    <row r="373" spans="1:2" x14ac:dyDescent="0.2">
      <c r="A373">
        <f t="shared" si="2"/>
        <v>2</v>
      </c>
      <c r="B373">
        <v>171</v>
      </c>
    </row>
    <row r="374" spans="1:2" x14ac:dyDescent="0.2">
      <c r="A374">
        <f t="shared" si="2"/>
        <v>2</v>
      </c>
      <c r="B374">
        <v>172</v>
      </c>
    </row>
    <row r="375" spans="1:2" x14ac:dyDescent="0.2">
      <c r="A375">
        <f t="shared" si="2"/>
        <v>2</v>
      </c>
      <c r="B375">
        <v>173</v>
      </c>
    </row>
    <row r="376" spans="1:2" x14ac:dyDescent="0.2">
      <c r="A376">
        <f t="shared" si="2"/>
        <v>2</v>
      </c>
      <c r="B376">
        <v>174</v>
      </c>
    </row>
    <row r="377" spans="1:2" x14ac:dyDescent="0.2">
      <c r="A377">
        <f t="shared" si="2"/>
        <v>2</v>
      </c>
      <c r="B377">
        <v>175</v>
      </c>
    </row>
    <row r="378" spans="1:2" x14ac:dyDescent="0.2">
      <c r="A378">
        <f t="shared" si="2"/>
        <v>2</v>
      </c>
      <c r="B378">
        <v>176</v>
      </c>
    </row>
    <row r="379" spans="1:2" x14ac:dyDescent="0.2">
      <c r="A379">
        <f t="shared" si="2"/>
        <v>2</v>
      </c>
      <c r="B379">
        <v>177</v>
      </c>
    </row>
    <row r="380" spans="1:2" x14ac:dyDescent="0.2">
      <c r="A380">
        <f t="shared" si="2"/>
        <v>2</v>
      </c>
      <c r="B380">
        <v>178</v>
      </c>
    </row>
    <row r="381" spans="1:2" x14ac:dyDescent="0.2">
      <c r="A381">
        <f t="shared" si="2"/>
        <v>2</v>
      </c>
      <c r="B381">
        <v>179</v>
      </c>
    </row>
    <row r="382" spans="1:2" x14ac:dyDescent="0.2">
      <c r="A382">
        <f t="shared" si="2"/>
        <v>2</v>
      </c>
      <c r="B382">
        <v>180</v>
      </c>
    </row>
    <row r="383" spans="1:2" x14ac:dyDescent="0.2">
      <c r="A383">
        <f t="shared" si="2"/>
        <v>2</v>
      </c>
      <c r="B383">
        <v>181</v>
      </c>
    </row>
    <row r="384" spans="1:2" x14ac:dyDescent="0.2">
      <c r="A384">
        <f t="shared" si="2"/>
        <v>2</v>
      </c>
      <c r="B384">
        <v>182</v>
      </c>
    </row>
    <row r="385" spans="1:2" x14ac:dyDescent="0.2">
      <c r="A385">
        <f t="shared" si="2"/>
        <v>2</v>
      </c>
      <c r="B385">
        <v>183</v>
      </c>
    </row>
    <row r="386" spans="1:2" x14ac:dyDescent="0.2">
      <c r="A386">
        <f t="shared" si="2"/>
        <v>2</v>
      </c>
      <c r="B386">
        <v>184</v>
      </c>
    </row>
    <row r="387" spans="1:2" x14ac:dyDescent="0.2">
      <c r="A387">
        <f t="shared" si="2"/>
        <v>2</v>
      </c>
      <c r="B387">
        <v>185</v>
      </c>
    </row>
    <row r="388" spans="1:2" x14ac:dyDescent="0.2">
      <c r="A388">
        <f t="shared" si="2"/>
        <v>2</v>
      </c>
      <c r="B388">
        <v>186</v>
      </c>
    </row>
    <row r="389" spans="1:2" x14ac:dyDescent="0.2">
      <c r="A389">
        <f t="shared" si="2"/>
        <v>2</v>
      </c>
      <c r="B389">
        <v>187</v>
      </c>
    </row>
    <row r="390" spans="1:2" x14ac:dyDescent="0.2">
      <c r="A390">
        <f t="shared" si="2"/>
        <v>2</v>
      </c>
      <c r="B390">
        <v>188</v>
      </c>
    </row>
    <row r="391" spans="1:2" x14ac:dyDescent="0.2">
      <c r="A391">
        <f t="shared" si="2"/>
        <v>2</v>
      </c>
      <c r="B391">
        <v>189</v>
      </c>
    </row>
    <row r="392" spans="1:2" x14ac:dyDescent="0.2">
      <c r="A392">
        <f t="shared" si="2"/>
        <v>2</v>
      </c>
      <c r="B392">
        <v>190</v>
      </c>
    </row>
    <row r="393" spans="1:2" x14ac:dyDescent="0.2">
      <c r="A393">
        <f t="shared" si="2"/>
        <v>2</v>
      </c>
      <c r="B393">
        <v>191</v>
      </c>
    </row>
    <row r="394" spans="1:2" x14ac:dyDescent="0.2">
      <c r="A394">
        <f t="shared" si="2"/>
        <v>2</v>
      </c>
      <c r="B394">
        <v>192</v>
      </c>
    </row>
    <row r="395" spans="1:2" x14ac:dyDescent="0.2">
      <c r="A395">
        <f t="shared" ref="A395:A458" si="3">A195+1</f>
        <v>2</v>
      </c>
      <c r="B395">
        <v>193</v>
      </c>
    </row>
    <row r="396" spans="1:2" x14ac:dyDescent="0.2">
      <c r="A396">
        <f t="shared" si="3"/>
        <v>2</v>
      </c>
      <c r="B396">
        <v>194</v>
      </c>
    </row>
    <row r="397" spans="1:2" x14ac:dyDescent="0.2">
      <c r="A397">
        <f t="shared" si="3"/>
        <v>2</v>
      </c>
      <c r="B397">
        <v>195</v>
      </c>
    </row>
    <row r="398" spans="1:2" x14ac:dyDescent="0.2">
      <c r="A398">
        <f t="shared" si="3"/>
        <v>2</v>
      </c>
      <c r="B398">
        <v>196</v>
      </c>
    </row>
    <row r="399" spans="1:2" x14ac:dyDescent="0.2">
      <c r="A399">
        <f t="shared" si="3"/>
        <v>2</v>
      </c>
      <c r="B399">
        <v>197</v>
      </c>
    </row>
    <row r="400" spans="1:2" x14ac:dyDescent="0.2">
      <c r="A400">
        <f t="shared" si="3"/>
        <v>2</v>
      </c>
      <c r="B400">
        <v>198</v>
      </c>
    </row>
    <row r="401" spans="1:2" x14ac:dyDescent="0.2">
      <c r="A401">
        <f t="shared" si="3"/>
        <v>2</v>
      </c>
      <c r="B401">
        <v>199</v>
      </c>
    </row>
    <row r="402" spans="1:2" x14ac:dyDescent="0.2">
      <c r="A402">
        <f t="shared" si="3"/>
        <v>2</v>
      </c>
      <c r="B402">
        <v>200</v>
      </c>
    </row>
    <row r="403" spans="1:2" x14ac:dyDescent="0.2">
      <c r="A403">
        <f t="shared" si="3"/>
        <v>3</v>
      </c>
      <c r="B403">
        <v>1</v>
      </c>
    </row>
    <row r="404" spans="1:2" x14ac:dyDescent="0.2">
      <c r="A404">
        <f t="shared" si="3"/>
        <v>3</v>
      </c>
      <c r="B404">
        <v>2</v>
      </c>
    </row>
    <row r="405" spans="1:2" x14ac:dyDescent="0.2">
      <c r="A405">
        <f t="shared" si="3"/>
        <v>3</v>
      </c>
      <c r="B405">
        <v>3</v>
      </c>
    </row>
    <row r="406" spans="1:2" x14ac:dyDescent="0.2">
      <c r="A406">
        <f t="shared" si="3"/>
        <v>3</v>
      </c>
      <c r="B406">
        <v>4</v>
      </c>
    </row>
    <row r="407" spans="1:2" x14ac:dyDescent="0.2">
      <c r="A407">
        <f t="shared" si="3"/>
        <v>3</v>
      </c>
      <c r="B407">
        <v>5</v>
      </c>
    </row>
    <row r="408" spans="1:2" x14ac:dyDescent="0.2">
      <c r="A408">
        <f t="shared" si="3"/>
        <v>3</v>
      </c>
      <c r="B408">
        <v>6</v>
      </c>
    </row>
    <row r="409" spans="1:2" x14ac:dyDescent="0.2">
      <c r="A409">
        <f t="shared" si="3"/>
        <v>3</v>
      </c>
      <c r="B409">
        <v>7</v>
      </c>
    </row>
    <row r="410" spans="1:2" x14ac:dyDescent="0.2">
      <c r="A410">
        <f t="shared" si="3"/>
        <v>3</v>
      </c>
      <c r="B410">
        <v>8</v>
      </c>
    </row>
    <row r="411" spans="1:2" x14ac:dyDescent="0.2">
      <c r="A411">
        <f t="shared" si="3"/>
        <v>3</v>
      </c>
      <c r="B411">
        <v>9</v>
      </c>
    </row>
    <row r="412" spans="1:2" x14ac:dyDescent="0.2">
      <c r="A412">
        <f t="shared" si="3"/>
        <v>3</v>
      </c>
      <c r="B412">
        <v>10</v>
      </c>
    </row>
    <row r="413" spans="1:2" x14ac:dyDescent="0.2">
      <c r="A413">
        <f t="shared" si="3"/>
        <v>3</v>
      </c>
      <c r="B413">
        <v>11</v>
      </c>
    </row>
    <row r="414" spans="1:2" x14ac:dyDescent="0.2">
      <c r="A414">
        <f t="shared" si="3"/>
        <v>3</v>
      </c>
      <c r="B414">
        <v>12</v>
      </c>
    </row>
    <row r="415" spans="1:2" x14ac:dyDescent="0.2">
      <c r="A415">
        <f t="shared" si="3"/>
        <v>3</v>
      </c>
      <c r="B415">
        <v>13</v>
      </c>
    </row>
    <row r="416" spans="1:2" x14ac:dyDescent="0.2">
      <c r="A416">
        <f t="shared" si="3"/>
        <v>3</v>
      </c>
      <c r="B416">
        <v>14</v>
      </c>
    </row>
    <row r="417" spans="1:2" x14ac:dyDescent="0.2">
      <c r="A417">
        <f t="shared" si="3"/>
        <v>3</v>
      </c>
      <c r="B417">
        <v>15</v>
      </c>
    </row>
    <row r="418" spans="1:2" x14ac:dyDescent="0.2">
      <c r="A418">
        <f t="shared" si="3"/>
        <v>3</v>
      </c>
      <c r="B418">
        <v>16</v>
      </c>
    </row>
    <row r="419" spans="1:2" x14ac:dyDescent="0.2">
      <c r="A419">
        <f t="shared" si="3"/>
        <v>3</v>
      </c>
      <c r="B419">
        <v>17</v>
      </c>
    </row>
    <row r="420" spans="1:2" x14ac:dyDescent="0.2">
      <c r="A420">
        <f t="shared" si="3"/>
        <v>3</v>
      </c>
      <c r="B420">
        <v>18</v>
      </c>
    </row>
    <row r="421" spans="1:2" x14ac:dyDescent="0.2">
      <c r="A421">
        <f t="shared" si="3"/>
        <v>3</v>
      </c>
      <c r="B421">
        <v>19</v>
      </c>
    </row>
    <row r="422" spans="1:2" x14ac:dyDescent="0.2">
      <c r="A422">
        <f t="shared" si="3"/>
        <v>3</v>
      </c>
      <c r="B422">
        <v>20</v>
      </c>
    </row>
    <row r="423" spans="1:2" x14ac:dyDescent="0.2">
      <c r="A423">
        <f t="shared" si="3"/>
        <v>3</v>
      </c>
      <c r="B423">
        <v>21</v>
      </c>
    </row>
    <row r="424" spans="1:2" x14ac:dyDescent="0.2">
      <c r="A424">
        <f t="shared" si="3"/>
        <v>3</v>
      </c>
      <c r="B424">
        <v>22</v>
      </c>
    </row>
    <row r="425" spans="1:2" x14ac:dyDescent="0.2">
      <c r="A425">
        <f t="shared" si="3"/>
        <v>3</v>
      </c>
      <c r="B425">
        <v>23</v>
      </c>
    </row>
    <row r="426" spans="1:2" x14ac:dyDescent="0.2">
      <c r="A426">
        <f t="shared" si="3"/>
        <v>3</v>
      </c>
      <c r="B426">
        <v>24</v>
      </c>
    </row>
    <row r="427" spans="1:2" x14ac:dyDescent="0.2">
      <c r="A427">
        <f t="shared" si="3"/>
        <v>3</v>
      </c>
      <c r="B427">
        <v>25</v>
      </c>
    </row>
    <row r="428" spans="1:2" x14ac:dyDescent="0.2">
      <c r="A428">
        <f t="shared" si="3"/>
        <v>3</v>
      </c>
      <c r="B428">
        <v>26</v>
      </c>
    </row>
    <row r="429" spans="1:2" x14ac:dyDescent="0.2">
      <c r="A429">
        <f t="shared" si="3"/>
        <v>3</v>
      </c>
      <c r="B429">
        <v>27</v>
      </c>
    </row>
    <row r="430" spans="1:2" x14ac:dyDescent="0.2">
      <c r="A430">
        <f t="shared" si="3"/>
        <v>3</v>
      </c>
      <c r="B430">
        <v>28</v>
      </c>
    </row>
    <row r="431" spans="1:2" x14ac:dyDescent="0.2">
      <c r="A431">
        <f t="shared" si="3"/>
        <v>3</v>
      </c>
      <c r="B431">
        <v>29</v>
      </c>
    </row>
    <row r="432" spans="1:2" x14ac:dyDescent="0.2">
      <c r="A432">
        <f t="shared" si="3"/>
        <v>3</v>
      </c>
      <c r="B432">
        <v>30</v>
      </c>
    </row>
    <row r="433" spans="1:2" x14ac:dyDescent="0.2">
      <c r="A433">
        <f t="shared" si="3"/>
        <v>3</v>
      </c>
      <c r="B433">
        <v>31</v>
      </c>
    </row>
    <row r="434" spans="1:2" x14ac:dyDescent="0.2">
      <c r="A434">
        <f t="shared" si="3"/>
        <v>3</v>
      </c>
      <c r="B434">
        <v>32</v>
      </c>
    </row>
    <row r="435" spans="1:2" x14ac:dyDescent="0.2">
      <c r="A435">
        <f t="shared" si="3"/>
        <v>3</v>
      </c>
      <c r="B435">
        <v>33</v>
      </c>
    </row>
    <row r="436" spans="1:2" x14ac:dyDescent="0.2">
      <c r="A436">
        <f t="shared" si="3"/>
        <v>3</v>
      </c>
      <c r="B436">
        <v>34</v>
      </c>
    </row>
    <row r="437" spans="1:2" x14ac:dyDescent="0.2">
      <c r="A437">
        <f t="shared" si="3"/>
        <v>3</v>
      </c>
      <c r="B437">
        <v>35</v>
      </c>
    </row>
    <row r="438" spans="1:2" x14ac:dyDescent="0.2">
      <c r="A438">
        <f t="shared" si="3"/>
        <v>3</v>
      </c>
      <c r="B438">
        <v>36</v>
      </c>
    </row>
    <row r="439" spans="1:2" x14ac:dyDescent="0.2">
      <c r="A439">
        <f t="shared" si="3"/>
        <v>3</v>
      </c>
      <c r="B439">
        <v>37</v>
      </c>
    </row>
    <row r="440" spans="1:2" x14ac:dyDescent="0.2">
      <c r="A440">
        <f t="shared" si="3"/>
        <v>3</v>
      </c>
      <c r="B440">
        <v>38</v>
      </c>
    </row>
    <row r="441" spans="1:2" x14ac:dyDescent="0.2">
      <c r="A441">
        <f t="shared" si="3"/>
        <v>3</v>
      </c>
      <c r="B441">
        <v>39</v>
      </c>
    </row>
    <row r="442" spans="1:2" x14ac:dyDescent="0.2">
      <c r="A442">
        <f t="shared" si="3"/>
        <v>3</v>
      </c>
      <c r="B442">
        <v>40</v>
      </c>
    </row>
    <row r="443" spans="1:2" x14ac:dyDescent="0.2">
      <c r="A443">
        <f t="shared" si="3"/>
        <v>3</v>
      </c>
      <c r="B443">
        <v>41</v>
      </c>
    </row>
    <row r="444" spans="1:2" x14ac:dyDescent="0.2">
      <c r="A444">
        <f t="shared" si="3"/>
        <v>3</v>
      </c>
      <c r="B444">
        <v>42</v>
      </c>
    </row>
    <row r="445" spans="1:2" x14ac:dyDescent="0.2">
      <c r="A445">
        <f t="shared" si="3"/>
        <v>3</v>
      </c>
      <c r="B445">
        <v>43</v>
      </c>
    </row>
    <row r="446" spans="1:2" x14ac:dyDescent="0.2">
      <c r="A446">
        <f t="shared" si="3"/>
        <v>3</v>
      </c>
      <c r="B446">
        <v>44</v>
      </c>
    </row>
    <row r="447" spans="1:2" x14ac:dyDescent="0.2">
      <c r="A447">
        <f t="shared" si="3"/>
        <v>3</v>
      </c>
      <c r="B447">
        <v>45</v>
      </c>
    </row>
    <row r="448" spans="1:2" x14ac:dyDescent="0.2">
      <c r="A448">
        <f t="shared" si="3"/>
        <v>3</v>
      </c>
      <c r="B448">
        <v>46</v>
      </c>
    </row>
    <row r="449" spans="1:2" x14ac:dyDescent="0.2">
      <c r="A449">
        <f t="shared" si="3"/>
        <v>3</v>
      </c>
      <c r="B449">
        <v>47</v>
      </c>
    </row>
    <row r="450" spans="1:2" x14ac:dyDescent="0.2">
      <c r="A450">
        <f t="shared" si="3"/>
        <v>3</v>
      </c>
      <c r="B450">
        <v>48</v>
      </c>
    </row>
    <row r="451" spans="1:2" x14ac:dyDescent="0.2">
      <c r="A451">
        <f t="shared" si="3"/>
        <v>3</v>
      </c>
      <c r="B451">
        <v>49</v>
      </c>
    </row>
    <row r="452" spans="1:2" x14ac:dyDescent="0.2">
      <c r="A452">
        <f t="shared" si="3"/>
        <v>3</v>
      </c>
      <c r="B452">
        <v>50</v>
      </c>
    </row>
    <row r="453" spans="1:2" x14ac:dyDescent="0.2">
      <c r="A453">
        <f t="shared" si="3"/>
        <v>3</v>
      </c>
      <c r="B453">
        <v>51</v>
      </c>
    </row>
    <row r="454" spans="1:2" x14ac:dyDescent="0.2">
      <c r="A454">
        <f t="shared" si="3"/>
        <v>3</v>
      </c>
      <c r="B454">
        <v>52</v>
      </c>
    </row>
    <row r="455" spans="1:2" x14ac:dyDescent="0.2">
      <c r="A455">
        <f t="shared" si="3"/>
        <v>3</v>
      </c>
      <c r="B455">
        <v>53</v>
      </c>
    </row>
    <row r="456" spans="1:2" x14ac:dyDescent="0.2">
      <c r="A456">
        <f t="shared" si="3"/>
        <v>3</v>
      </c>
      <c r="B456">
        <v>54</v>
      </c>
    </row>
    <row r="457" spans="1:2" x14ac:dyDescent="0.2">
      <c r="A457">
        <f t="shared" si="3"/>
        <v>3</v>
      </c>
      <c r="B457">
        <v>55</v>
      </c>
    </row>
    <row r="458" spans="1:2" x14ac:dyDescent="0.2">
      <c r="A458">
        <f t="shared" si="3"/>
        <v>3</v>
      </c>
      <c r="B458">
        <v>56</v>
      </c>
    </row>
    <row r="459" spans="1:2" x14ac:dyDescent="0.2">
      <c r="A459">
        <f t="shared" ref="A459:A522" si="4">A259+1</f>
        <v>3</v>
      </c>
      <c r="B459">
        <v>57</v>
      </c>
    </row>
    <row r="460" spans="1:2" x14ac:dyDescent="0.2">
      <c r="A460">
        <f t="shared" si="4"/>
        <v>3</v>
      </c>
      <c r="B460">
        <v>58</v>
      </c>
    </row>
    <row r="461" spans="1:2" x14ac:dyDescent="0.2">
      <c r="A461">
        <f t="shared" si="4"/>
        <v>3</v>
      </c>
      <c r="B461">
        <v>59</v>
      </c>
    </row>
    <row r="462" spans="1:2" x14ac:dyDescent="0.2">
      <c r="A462">
        <f t="shared" si="4"/>
        <v>3</v>
      </c>
      <c r="B462">
        <v>60</v>
      </c>
    </row>
    <row r="463" spans="1:2" x14ac:dyDescent="0.2">
      <c r="A463">
        <f t="shared" si="4"/>
        <v>3</v>
      </c>
      <c r="B463">
        <v>61</v>
      </c>
    </row>
    <row r="464" spans="1:2" x14ac:dyDescent="0.2">
      <c r="A464">
        <f t="shared" si="4"/>
        <v>3</v>
      </c>
      <c r="B464">
        <v>62</v>
      </c>
    </row>
    <row r="465" spans="1:2" x14ac:dyDescent="0.2">
      <c r="A465">
        <f t="shared" si="4"/>
        <v>3</v>
      </c>
      <c r="B465">
        <v>63</v>
      </c>
    </row>
    <row r="466" spans="1:2" x14ac:dyDescent="0.2">
      <c r="A466">
        <f t="shared" si="4"/>
        <v>3</v>
      </c>
      <c r="B466">
        <v>64</v>
      </c>
    </row>
    <row r="467" spans="1:2" x14ac:dyDescent="0.2">
      <c r="A467">
        <f t="shared" si="4"/>
        <v>3</v>
      </c>
      <c r="B467">
        <v>65</v>
      </c>
    </row>
    <row r="468" spans="1:2" x14ac:dyDescent="0.2">
      <c r="A468">
        <f t="shared" si="4"/>
        <v>3</v>
      </c>
      <c r="B468">
        <v>66</v>
      </c>
    </row>
    <row r="469" spans="1:2" x14ac:dyDescent="0.2">
      <c r="A469">
        <f t="shared" si="4"/>
        <v>3</v>
      </c>
      <c r="B469">
        <v>67</v>
      </c>
    </row>
    <row r="470" spans="1:2" x14ac:dyDescent="0.2">
      <c r="A470">
        <f t="shared" si="4"/>
        <v>3</v>
      </c>
      <c r="B470">
        <v>68</v>
      </c>
    </row>
    <row r="471" spans="1:2" x14ac:dyDescent="0.2">
      <c r="A471">
        <f t="shared" si="4"/>
        <v>3</v>
      </c>
      <c r="B471">
        <v>69</v>
      </c>
    </row>
    <row r="472" spans="1:2" x14ac:dyDescent="0.2">
      <c r="A472">
        <f t="shared" si="4"/>
        <v>3</v>
      </c>
      <c r="B472">
        <v>70</v>
      </c>
    </row>
    <row r="473" spans="1:2" x14ac:dyDescent="0.2">
      <c r="A473">
        <f t="shared" si="4"/>
        <v>3</v>
      </c>
      <c r="B473">
        <v>71</v>
      </c>
    </row>
    <row r="474" spans="1:2" x14ac:dyDescent="0.2">
      <c r="A474">
        <f t="shared" si="4"/>
        <v>3</v>
      </c>
      <c r="B474">
        <v>72</v>
      </c>
    </row>
    <row r="475" spans="1:2" x14ac:dyDescent="0.2">
      <c r="A475">
        <f t="shared" si="4"/>
        <v>3</v>
      </c>
      <c r="B475">
        <v>73</v>
      </c>
    </row>
    <row r="476" spans="1:2" x14ac:dyDescent="0.2">
      <c r="A476">
        <f t="shared" si="4"/>
        <v>3</v>
      </c>
      <c r="B476">
        <v>74</v>
      </c>
    </row>
    <row r="477" spans="1:2" x14ac:dyDescent="0.2">
      <c r="A477">
        <f t="shared" si="4"/>
        <v>3</v>
      </c>
      <c r="B477">
        <v>75</v>
      </c>
    </row>
    <row r="478" spans="1:2" x14ac:dyDescent="0.2">
      <c r="A478">
        <f t="shared" si="4"/>
        <v>3</v>
      </c>
      <c r="B478">
        <v>76</v>
      </c>
    </row>
    <row r="479" spans="1:2" x14ac:dyDescent="0.2">
      <c r="A479">
        <f t="shared" si="4"/>
        <v>3</v>
      </c>
      <c r="B479">
        <v>77</v>
      </c>
    </row>
    <row r="480" spans="1:2" x14ac:dyDescent="0.2">
      <c r="A480">
        <f t="shared" si="4"/>
        <v>3</v>
      </c>
      <c r="B480">
        <v>78</v>
      </c>
    </row>
    <row r="481" spans="1:2" x14ac:dyDescent="0.2">
      <c r="A481">
        <f t="shared" si="4"/>
        <v>3</v>
      </c>
      <c r="B481">
        <v>79</v>
      </c>
    </row>
    <row r="482" spans="1:2" x14ac:dyDescent="0.2">
      <c r="A482">
        <f t="shared" si="4"/>
        <v>3</v>
      </c>
      <c r="B482">
        <v>80</v>
      </c>
    </row>
    <row r="483" spans="1:2" x14ac:dyDescent="0.2">
      <c r="A483">
        <f t="shared" si="4"/>
        <v>3</v>
      </c>
      <c r="B483">
        <v>81</v>
      </c>
    </row>
    <row r="484" spans="1:2" x14ac:dyDescent="0.2">
      <c r="A484">
        <f t="shared" si="4"/>
        <v>3</v>
      </c>
      <c r="B484">
        <v>82</v>
      </c>
    </row>
    <row r="485" spans="1:2" x14ac:dyDescent="0.2">
      <c r="A485">
        <f t="shared" si="4"/>
        <v>3</v>
      </c>
      <c r="B485">
        <v>83</v>
      </c>
    </row>
    <row r="486" spans="1:2" x14ac:dyDescent="0.2">
      <c r="A486">
        <f t="shared" si="4"/>
        <v>3</v>
      </c>
      <c r="B486">
        <v>84</v>
      </c>
    </row>
    <row r="487" spans="1:2" x14ac:dyDescent="0.2">
      <c r="A487">
        <f t="shared" si="4"/>
        <v>3</v>
      </c>
      <c r="B487">
        <v>85</v>
      </c>
    </row>
    <row r="488" spans="1:2" x14ac:dyDescent="0.2">
      <c r="A488">
        <f t="shared" si="4"/>
        <v>3</v>
      </c>
      <c r="B488">
        <v>86</v>
      </c>
    </row>
    <row r="489" spans="1:2" x14ac:dyDescent="0.2">
      <c r="A489">
        <f t="shared" si="4"/>
        <v>3</v>
      </c>
      <c r="B489">
        <v>87</v>
      </c>
    </row>
    <row r="490" spans="1:2" x14ac:dyDescent="0.2">
      <c r="A490">
        <f t="shared" si="4"/>
        <v>3</v>
      </c>
      <c r="B490">
        <v>88</v>
      </c>
    </row>
    <row r="491" spans="1:2" x14ac:dyDescent="0.2">
      <c r="A491">
        <f t="shared" si="4"/>
        <v>3</v>
      </c>
      <c r="B491">
        <v>89</v>
      </c>
    </row>
    <row r="492" spans="1:2" x14ac:dyDescent="0.2">
      <c r="A492">
        <f t="shared" si="4"/>
        <v>3</v>
      </c>
      <c r="B492">
        <v>90</v>
      </c>
    </row>
    <row r="493" spans="1:2" x14ac:dyDescent="0.2">
      <c r="A493">
        <f t="shared" si="4"/>
        <v>3</v>
      </c>
      <c r="B493">
        <v>91</v>
      </c>
    </row>
    <row r="494" spans="1:2" x14ac:dyDescent="0.2">
      <c r="A494">
        <f t="shared" si="4"/>
        <v>3</v>
      </c>
      <c r="B494">
        <v>92</v>
      </c>
    </row>
    <row r="495" spans="1:2" x14ac:dyDescent="0.2">
      <c r="A495">
        <f t="shared" si="4"/>
        <v>3</v>
      </c>
      <c r="B495">
        <v>93</v>
      </c>
    </row>
    <row r="496" spans="1:2" x14ac:dyDescent="0.2">
      <c r="A496">
        <f t="shared" si="4"/>
        <v>3</v>
      </c>
      <c r="B496">
        <v>94</v>
      </c>
    </row>
    <row r="497" spans="1:2" x14ac:dyDescent="0.2">
      <c r="A497">
        <f t="shared" si="4"/>
        <v>3</v>
      </c>
      <c r="B497">
        <v>95</v>
      </c>
    </row>
    <row r="498" spans="1:2" x14ac:dyDescent="0.2">
      <c r="A498">
        <f t="shared" si="4"/>
        <v>3</v>
      </c>
      <c r="B498">
        <v>96</v>
      </c>
    </row>
    <row r="499" spans="1:2" x14ac:dyDescent="0.2">
      <c r="A499">
        <f t="shared" si="4"/>
        <v>3</v>
      </c>
      <c r="B499">
        <v>97</v>
      </c>
    </row>
    <row r="500" spans="1:2" x14ac:dyDescent="0.2">
      <c r="A500">
        <f t="shared" si="4"/>
        <v>3</v>
      </c>
      <c r="B500">
        <v>98</v>
      </c>
    </row>
    <row r="501" spans="1:2" x14ac:dyDescent="0.2">
      <c r="A501">
        <f t="shared" si="4"/>
        <v>3</v>
      </c>
      <c r="B501">
        <v>99</v>
      </c>
    </row>
    <row r="502" spans="1:2" x14ac:dyDescent="0.2">
      <c r="A502">
        <f t="shared" si="4"/>
        <v>3</v>
      </c>
      <c r="B502">
        <v>100</v>
      </c>
    </row>
    <row r="503" spans="1:2" x14ac:dyDescent="0.2">
      <c r="A503">
        <f t="shared" si="4"/>
        <v>3</v>
      </c>
      <c r="B503">
        <v>101</v>
      </c>
    </row>
    <row r="504" spans="1:2" x14ac:dyDescent="0.2">
      <c r="A504">
        <f t="shared" si="4"/>
        <v>3</v>
      </c>
      <c r="B504">
        <v>102</v>
      </c>
    </row>
    <row r="505" spans="1:2" x14ac:dyDescent="0.2">
      <c r="A505">
        <f t="shared" si="4"/>
        <v>3</v>
      </c>
      <c r="B505">
        <v>103</v>
      </c>
    </row>
    <row r="506" spans="1:2" x14ac:dyDescent="0.2">
      <c r="A506">
        <f t="shared" si="4"/>
        <v>3</v>
      </c>
      <c r="B506">
        <v>104</v>
      </c>
    </row>
    <row r="507" spans="1:2" x14ac:dyDescent="0.2">
      <c r="A507">
        <f t="shared" si="4"/>
        <v>3</v>
      </c>
      <c r="B507">
        <v>105</v>
      </c>
    </row>
    <row r="508" spans="1:2" x14ac:dyDescent="0.2">
      <c r="A508">
        <f t="shared" si="4"/>
        <v>3</v>
      </c>
      <c r="B508">
        <v>106</v>
      </c>
    </row>
    <row r="509" spans="1:2" x14ac:dyDescent="0.2">
      <c r="A509">
        <f t="shared" si="4"/>
        <v>3</v>
      </c>
      <c r="B509">
        <v>107</v>
      </c>
    </row>
    <row r="510" spans="1:2" x14ac:dyDescent="0.2">
      <c r="A510">
        <f t="shared" si="4"/>
        <v>3</v>
      </c>
      <c r="B510">
        <v>108</v>
      </c>
    </row>
    <row r="511" spans="1:2" x14ac:dyDescent="0.2">
      <c r="A511">
        <f t="shared" si="4"/>
        <v>3</v>
      </c>
      <c r="B511">
        <v>109</v>
      </c>
    </row>
    <row r="512" spans="1:2" x14ac:dyDescent="0.2">
      <c r="A512">
        <f t="shared" si="4"/>
        <v>3</v>
      </c>
      <c r="B512">
        <v>110</v>
      </c>
    </row>
    <row r="513" spans="1:2" x14ac:dyDescent="0.2">
      <c r="A513">
        <f t="shared" si="4"/>
        <v>3</v>
      </c>
      <c r="B513">
        <v>111</v>
      </c>
    </row>
    <row r="514" spans="1:2" x14ac:dyDescent="0.2">
      <c r="A514">
        <f t="shared" si="4"/>
        <v>3</v>
      </c>
      <c r="B514">
        <v>112</v>
      </c>
    </row>
    <row r="515" spans="1:2" x14ac:dyDescent="0.2">
      <c r="A515">
        <f t="shared" si="4"/>
        <v>3</v>
      </c>
      <c r="B515">
        <v>113</v>
      </c>
    </row>
    <row r="516" spans="1:2" x14ac:dyDescent="0.2">
      <c r="A516">
        <f t="shared" si="4"/>
        <v>3</v>
      </c>
      <c r="B516">
        <v>114</v>
      </c>
    </row>
    <row r="517" spans="1:2" x14ac:dyDescent="0.2">
      <c r="A517">
        <f t="shared" si="4"/>
        <v>3</v>
      </c>
      <c r="B517">
        <v>115</v>
      </c>
    </row>
    <row r="518" spans="1:2" x14ac:dyDescent="0.2">
      <c r="A518">
        <f t="shared" si="4"/>
        <v>3</v>
      </c>
      <c r="B518">
        <v>116</v>
      </c>
    </row>
    <row r="519" spans="1:2" x14ac:dyDescent="0.2">
      <c r="A519">
        <f t="shared" si="4"/>
        <v>3</v>
      </c>
      <c r="B519">
        <v>117</v>
      </c>
    </row>
    <row r="520" spans="1:2" x14ac:dyDescent="0.2">
      <c r="A520">
        <f t="shared" si="4"/>
        <v>3</v>
      </c>
      <c r="B520">
        <v>118</v>
      </c>
    </row>
    <row r="521" spans="1:2" x14ac:dyDescent="0.2">
      <c r="A521">
        <f t="shared" si="4"/>
        <v>3</v>
      </c>
      <c r="B521">
        <v>119</v>
      </c>
    </row>
    <row r="522" spans="1:2" x14ac:dyDescent="0.2">
      <c r="A522">
        <f t="shared" si="4"/>
        <v>3</v>
      </c>
      <c r="B522">
        <v>120</v>
      </c>
    </row>
    <row r="523" spans="1:2" x14ac:dyDescent="0.2">
      <c r="A523">
        <f t="shared" ref="A523:A586" si="5">A323+1</f>
        <v>3</v>
      </c>
      <c r="B523">
        <v>121</v>
      </c>
    </row>
    <row r="524" spans="1:2" x14ac:dyDescent="0.2">
      <c r="A524">
        <f t="shared" si="5"/>
        <v>3</v>
      </c>
      <c r="B524">
        <v>122</v>
      </c>
    </row>
    <row r="525" spans="1:2" x14ac:dyDescent="0.2">
      <c r="A525">
        <f t="shared" si="5"/>
        <v>3</v>
      </c>
      <c r="B525">
        <v>123</v>
      </c>
    </row>
    <row r="526" spans="1:2" x14ac:dyDescent="0.2">
      <c r="A526">
        <f t="shared" si="5"/>
        <v>3</v>
      </c>
      <c r="B526">
        <v>124</v>
      </c>
    </row>
    <row r="527" spans="1:2" x14ac:dyDescent="0.2">
      <c r="A527">
        <f t="shared" si="5"/>
        <v>3</v>
      </c>
      <c r="B527">
        <v>125</v>
      </c>
    </row>
    <row r="528" spans="1:2" x14ac:dyDescent="0.2">
      <c r="A528">
        <f t="shared" si="5"/>
        <v>3</v>
      </c>
      <c r="B528">
        <v>126</v>
      </c>
    </row>
    <row r="529" spans="1:2" x14ac:dyDescent="0.2">
      <c r="A529">
        <f t="shared" si="5"/>
        <v>3</v>
      </c>
      <c r="B529">
        <v>127</v>
      </c>
    </row>
    <row r="530" spans="1:2" x14ac:dyDescent="0.2">
      <c r="A530">
        <f t="shared" si="5"/>
        <v>3</v>
      </c>
      <c r="B530">
        <v>128</v>
      </c>
    </row>
    <row r="531" spans="1:2" x14ac:dyDescent="0.2">
      <c r="A531">
        <f t="shared" si="5"/>
        <v>3</v>
      </c>
      <c r="B531">
        <v>129</v>
      </c>
    </row>
    <row r="532" spans="1:2" x14ac:dyDescent="0.2">
      <c r="A532">
        <f t="shared" si="5"/>
        <v>3</v>
      </c>
      <c r="B532">
        <v>130</v>
      </c>
    </row>
    <row r="533" spans="1:2" x14ac:dyDescent="0.2">
      <c r="A533">
        <f t="shared" si="5"/>
        <v>3</v>
      </c>
      <c r="B533">
        <v>131</v>
      </c>
    </row>
    <row r="534" spans="1:2" x14ac:dyDescent="0.2">
      <c r="A534">
        <f t="shared" si="5"/>
        <v>3</v>
      </c>
      <c r="B534">
        <v>132</v>
      </c>
    </row>
    <row r="535" spans="1:2" x14ac:dyDescent="0.2">
      <c r="A535">
        <f t="shared" si="5"/>
        <v>3</v>
      </c>
      <c r="B535">
        <v>133</v>
      </c>
    </row>
    <row r="536" spans="1:2" x14ac:dyDescent="0.2">
      <c r="A536">
        <f t="shared" si="5"/>
        <v>3</v>
      </c>
      <c r="B536">
        <v>134</v>
      </c>
    </row>
    <row r="537" spans="1:2" x14ac:dyDescent="0.2">
      <c r="A537">
        <f t="shared" si="5"/>
        <v>3</v>
      </c>
      <c r="B537">
        <v>135</v>
      </c>
    </row>
    <row r="538" spans="1:2" x14ac:dyDescent="0.2">
      <c r="A538">
        <f t="shared" si="5"/>
        <v>3</v>
      </c>
      <c r="B538">
        <v>136</v>
      </c>
    </row>
    <row r="539" spans="1:2" x14ac:dyDescent="0.2">
      <c r="A539">
        <f t="shared" si="5"/>
        <v>3</v>
      </c>
      <c r="B539">
        <v>137</v>
      </c>
    </row>
    <row r="540" spans="1:2" x14ac:dyDescent="0.2">
      <c r="A540">
        <f t="shared" si="5"/>
        <v>3</v>
      </c>
      <c r="B540">
        <v>138</v>
      </c>
    </row>
    <row r="541" spans="1:2" x14ac:dyDescent="0.2">
      <c r="A541">
        <f t="shared" si="5"/>
        <v>3</v>
      </c>
      <c r="B541">
        <v>139</v>
      </c>
    </row>
    <row r="542" spans="1:2" x14ac:dyDescent="0.2">
      <c r="A542">
        <f t="shared" si="5"/>
        <v>3</v>
      </c>
      <c r="B542">
        <v>140</v>
      </c>
    </row>
    <row r="543" spans="1:2" x14ac:dyDescent="0.2">
      <c r="A543">
        <f t="shared" si="5"/>
        <v>3</v>
      </c>
      <c r="B543">
        <v>141</v>
      </c>
    </row>
    <row r="544" spans="1:2" x14ac:dyDescent="0.2">
      <c r="A544">
        <f t="shared" si="5"/>
        <v>3</v>
      </c>
      <c r="B544">
        <v>142</v>
      </c>
    </row>
    <row r="545" spans="1:2" x14ac:dyDescent="0.2">
      <c r="A545">
        <f t="shared" si="5"/>
        <v>3</v>
      </c>
      <c r="B545">
        <v>143</v>
      </c>
    </row>
    <row r="546" spans="1:2" x14ac:dyDescent="0.2">
      <c r="A546">
        <f t="shared" si="5"/>
        <v>3</v>
      </c>
      <c r="B546">
        <v>144</v>
      </c>
    </row>
    <row r="547" spans="1:2" x14ac:dyDescent="0.2">
      <c r="A547">
        <f t="shared" si="5"/>
        <v>3</v>
      </c>
      <c r="B547">
        <v>145</v>
      </c>
    </row>
    <row r="548" spans="1:2" x14ac:dyDescent="0.2">
      <c r="A548">
        <f t="shared" si="5"/>
        <v>3</v>
      </c>
      <c r="B548">
        <v>146</v>
      </c>
    </row>
    <row r="549" spans="1:2" x14ac:dyDescent="0.2">
      <c r="A549">
        <f t="shared" si="5"/>
        <v>3</v>
      </c>
      <c r="B549">
        <v>147</v>
      </c>
    </row>
    <row r="550" spans="1:2" x14ac:dyDescent="0.2">
      <c r="A550">
        <f t="shared" si="5"/>
        <v>3</v>
      </c>
      <c r="B550">
        <v>148</v>
      </c>
    </row>
    <row r="551" spans="1:2" x14ac:dyDescent="0.2">
      <c r="A551">
        <f t="shared" si="5"/>
        <v>3</v>
      </c>
      <c r="B551">
        <v>149</v>
      </c>
    </row>
    <row r="552" spans="1:2" x14ac:dyDescent="0.2">
      <c r="A552">
        <f t="shared" si="5"/>
        <v>3</v>
      </c>
      <c r="B552">
        <v>150</v>
      </c>
    </row>
    <row r="553" spans="1:2" x14ac:dyDescent="0.2">
      <c r="A553">
        <f t="shared" si="5"/>
        <v>3</v>
      </c>
      <c r="B553">
        <v>151</v>
      </c>
    </row>
    <row r="554" spans="1:2" x14ac:dyDescent="0.2">
      <c r="A554">
        <f t="shared" si="5"/>
        <v>3</v>
      </c>
      <c r="B554">
        <v>152</v>
      </c>
    </row>
    <row r="555" spans="1:2" x14ac:dyDescent="0.2">
      <c r="A555">
        <f t="shared" si="5"/>
        <v>3</v>
      </c>
      <c r="B555">
        <v>153</v>
      </c>
    </row>
    <row r="556" spans="1:2" x14ac:dyDescent="0.2">
      <c r="A556">
        <f t="shared" si="5"/>
        <v>3</v>
      </c>
      <c r="B556">
        <v>154</v>
      </c>
    </row>
    <row r="557" spans="1:2" x14ac:dyDescent="0.2">
      <c r="A557">
        <f t="shared" si="5"/>
        <v>3</v>
      </c>
      <c r="B557">
        <v>155</v>
      </c>
    </row>
    <row r="558" spans="1:2" x14ac:dyDescent="0.2">
      <c r="A558">
        <f t="shared" si="5"/>
        <v>3</v>
      </c>
      <c r="B558">
        <v>156</v>
      </c>
    </row>
    <row r="559" spans="1:2" x14ac:dyDescent="0.2">
      <c r="A559">
        <f t="shared" si="5"/>
        <v>3</v>
      </c>
      <c r="B559">
        <v>157</v>
      </c>
    </row>
    <row r="560" spans="1:2" x14ac:dyDescent="0.2">
      <c r="A560">
        <f t="shared" si="5"/>
        <v>3</v>
      </c>
      <c r="B560">
        <v>158</v>
      </c>
    </row>
    <row r="561" spans="1:2" x14ac:dyDescent="0.2">
      <c r="A561">
        <f t="shared" si="5"/>
        <v>3</v>
      </c>
      <c r="B561">
        <v>159</v>
      </c>
    </row>
    <row r="562" spans="1:2" x14ac:dyDescent="0.2">
      <c r="A562">
        <f t="shared" si="5"/>
        <v>3</v>
      </c>
      <c r="B562">
        <v>160</v>
      </c>
    </row>
    <row r="563" spans="1:2" x14ac:dyDescent="0.2">
      <c r="A563">
        <f t="shared" si="5"/>
        <v>3</v>
      </c>
      <c r="B563">
        <v>161</v>
      </c>
    </row>
    <row r="564" spans="1:2" x14ac:dyDescent="0.2">
      <c r="A564">
        <f t="shared" si="5"/>
        <v>3</v>
      </c>
      <c r="B564">
        <v>162</v>
      </c>
    </row>
    <row r="565" spans="1:2" x14ac:dyDescent="0.2">
      <c r="A565">
        <f t="shared" si="5"/>
        <v>3</v>
      </c>
      <c r="B565">
        <v>163</v>
      </c>
    </row>
    <row r="566" spans="1:2" x14ac:dyDescent="0.2">
      <c r="A566">
        <f t="shared" si="5"/>
        <v>3</v>
      </c>
      <c r="B566">
        <v>164</v>
      </c>
    </row>
    <row r="567" spans="1:2" x14ac:dyDescent="0.2">
      <c r="A567">
        <f t="shared" si="5"/>
        <v>3</v>
      </c>
      <c r="B567">
        <v>165</v>
      </c>
    </row>
    <row r="568" spans="1:2" x14ac:dyDescent="0.2">
      <c r="A568">
        <f t="shared" si="5"/>
        <v>3</v>
      </c>
      <c r="B568">
        <v>166</v>
      </c>
    </row>
    <row r="569" spans="1:2" x14ac:dyDescent="0.2">
      <c r="A569">
        <f t="shared" si="5"/>
        <v>3</v>
      </c>
      <c r="B569">
        <v>167</v>
      </c>
    </row>
    <row r="570" spans="1:2" x14ac:dyDescent="0.2">
      <c r="A570">
        <f t="shared" si="5"/>
        <v>3</v>
      </c>
      <c r="B570">
        <v>168</v>
      </c>
    </row>
    <row r="571" spans="1:2" x14ac:dyDescent="0.2">
      <c r="A571">
        <f t="shared" si="5"/>
        <v>3</v>
      </c>
      <c r="B571">
        <v>169</v>
      </c>
    </row>
    <row r="572" spans="1:2" x14ac:dyDescent="0.2">
      <c r="A572">
        <f t="shared" si="5"/>
        <v>3</v>
      </c>
      <c r="B572">
        <v>170</v>
      </c>
    </row>
    <row r="573" spans="1:2" x14ac:dyDescent="0.2">
      <c r="A573">
        <f t="shared" si="5"/>
        <v>3</v>
      </c>
      <c r="B573">
        <v>171</v>
      </c>
    </row>
    <row r="574" spans="1:2" x14ac:dyDescent="0.2">
      <c r="A574">
        <f t="shared" si="5"/>
        <v>3</v>
      </c>
      <c r="B574">
        <v>172</v>
      </c>
    </row>
    <row r="575" spans="1:2" x14ac:dyDescent="0.2">
      <c r="A575">
        <f t="shared" si="5"/>
        <v>3</v>
      </c>
      <c r="B575">
        <v>173</v>
      </c>
    </row>
    <row r="576" spans="1:2" x14ac:dyDescent="0.2">
      <c r="A576">
        <f t="shared" si="5"/>
        <v>3</v>
      </c>
      <c r="B576">
        <v>174</v>
      </c>
    </row>
    <row r="577" spans="1:2" x14ac:dyDescent="0.2">
      <c r="A577">
        <f t="shared" si="5"/>
        <v>3</v>
      </c>
      <c r="B577">
        <v>175</v>
      </c>
    </row>
    <row r="578" spans="1:2" x14ac:dyDescent="0.2">
      <c r="A578">
        <f t="shared" si="5"/>
        <v>3</v>
      </c>
      <c r="B578">
        <v>176</v>
      </c>
    </row>
    <row r="579" spans="1:2" x14ac:dyDescent="0.2">
      <c r="A579">
        <f t="shared" si="5"/>
        <v>3</v>
      </c>
      <c r="B579">
        <v>177</v>
      </c>
    </row>
    <row r="580" spans="1:2" x14ac:dyDescent="0.2">
      <c r="A580">
        <f t="shared" si="5"/>
        <v>3</v>
      </c>
      <c r="B580">
        <v>178</v>
      </c>
    </row>
    <row r="581" spans="1:2" x14ac:dyDescent="0.2">
      <c r="A581">
        <f t="shared" si="5"/>
        <v>3</v>
      </c>
      <c r="B581">
        <v>179</v>
      </c>
    </row>
    <row r="582" spans="1:2" x14ac:dyDescent="0.2">
      <c r="A582">
        <f t="shared" si="5"/>
        <v>3</v>
      </c>
      <c r="B582">
        <v>180</v>
      </c>
    </row>
    <row r="583" spans="1:2" x14ac:dyDescent="0.2">
      <c r="A583">
        <f t="shared" si="5"/>
        <v>3</v>
      </c>
      <c r="B583">
        <v>181</v>
      </c>
    </row>
    <row r="584" spans="1:2" x14ac:dyDescent="0.2">
      <c r="A584">
        <f t="shared" si="5"/>
        <v>3</v>
      </c>
      <c r="B584">
        <v>182</v>
      </c>
    </row>
    <row r="585" spans="1:2" x14ac:dyDescent="0.2">
      <c r="A585">
        <f t="shared" si="5"/>
        <v>3</v>
      </c>
      <c r="B585">
        <v>183</v>
      </c>
    </row>
    <row r="586" spans="1:2" x14ac:dyDescent="0.2">
      <c r="A586">
        <f t="shared" si="5"/>
        <v>3</v>
      </c>
      <c r="B586">
        <v>184</v>
      </c>
    </row>
    <row r="587" spans="1:2" x14ac:dyDescent="0.2">
      <c r="A587">
        <f t="shared" ref="A587:A650" si="6">A387+1</f>
        <v>3</v>
      </c>
      <c r="B587">
        <v>185</v>
      </c>
    </row>
    <row r="588" spans="1:2" x14ac:dyDescent="0.2">
      <c r="A588">
        <f t="shared" si="6"/>
        <v>3</v>
      </c>
      <c r="B588">
        <v>186</v>
      </c>
    </row>
    <row r="589" spans="1:2" x14ac:dyDescent="0.2">
      <c r="A589">
        <f t="shared" si="6"/>
        <v>3</v>
      </c>
      <c r="B589">
        <v>187</v>
      </c>
    </row>
    <row r="590" spans="1:2" x14ac:dyDescent="0.2">
      <c r="A590">
        <f t="shared" si="6"/>
        <v>3</v>
      </c>
      <c r="B590">
        <v>188</v>
      </c>
    </row>
    <row r="591" spans="1:2" x14ac:dyDescent="0.2">
      <c r="A591">
        <f t="shared" si="6"/>
        <v>3</v>
      </c>
      <c r="B591">
        <v>189</v>
      </c>
    </row>
    <row r="592" spans="1:2" x14ac:dyDescent="0.2">
      <c r="A592">
        <f t="shared" si="6"/>
        <v>3</v>
      </c>
      <c r="B592">
        <v>190</v>
      </c>
    </row>
    <row r="593" spans="1:2" x14ac:dyDescent="0.2">
      <c r="A593">
        <f t="shared" si="6"/>
        <v>3</v>
      </c>
      <c r="B593">
        <v>191</v>
      </c>
    </row>
    <row r="594" spans="1:2" x14ac:dyDescent="0.2">
      <c r="A594">
        <f t="shared" si="6"/>
        <v>3</v>
      </c>
      <c r="B594">
        <v>192</v>
      </c>
    </row>
    <row r="595" spans="1:2" x14ac:dyDescent="0.2">
      <c r="A595">
        <f t="shared" si="6"/>
        <v>3</v>
      </c>
      <c r="B595">
        <v>193</v>
      </c>
    </row>
    <row r="596" spans="1:2" x14ac:dyDescent="0.2">
      <c r="A596">
        <f t="shared" si="6"/>
        <v>3</v>
      </c>
      <c r="B596">
        <v>194</v>
      </c>
    </row>
    <row r="597" spans="1:2" x14ac:dyDescent="0.2">
      <c r="A597">
        <f t="shared" si="6"/>
        <v>3</v>
      </c>
      <c r="B597">
        <v>195</v>
      </c>
    </row>
    <row r="598" spans="1:2" x14ac:dyDescent="0.2">
      <c r="A598">
        <f t="shared" si="6"/>
        <v>3</v>
      </c>
      <c r="B598">
        <v>196</v>
      </c>
    </row>
    <row r="599" spans="1:2" x14ac:dyDescent="0.2">
      <c r="A599">
        <f t="shared" si="6"/>
        <v>3</v>
      </c>
      <c r="B599">
        <v>197</v>
      </c>
    </row>
    <row r="600" spans="1:2" x14ac:dyDescent="0.2">
      <c r="A600">
        <f t="shared" si="6"/>
        <v>3</v>
      </c>
      <c r="B600">
        <v>198</v>
      </c>
    </row>
    <row r="601" spans="1:2" x14ac:dyDescent="0.2">
      <c r="A601">
        <f t="shared" si="6"/>
        <v>3</v>
      </c>
      <c r="B601">
        <v>199</v>
      </c>
    </row>
    <row r="602" spans="1:2" x14ac:dyDescent="0.2">
      <c r="A602">
        <f t="shared" si="6"/>
        <v>3</v>
      </c>
      <c r="B602">
        <v>200</v>
      </c>
    </row>
    <row r="603" spans="1:2" x14ac:dyDescent="0.2">
      <c r="A603">
        <f t="shared" si="6"/>
        <v>4</v>
      </c>
      <c r="B603">
        <v>1</v>
      </c>
    </row>
    <row r="604" spans="1:2" x14ac:dyDescent="0.2">
      <c r="A604">
        <f t="shared" si="6"/>
        <v>4</v>
      </c>
      <c r="B604">
        <v>2</v>
      </c>
    </row>
    <row r="605" spans="1:2" x14ac:dyDescent="0.2">
      <c r="A605">
        <f t="shared" si="6"/>
        <v>4</v>
      </c>
      <c r="B605">
        <v>3</v>
      </c>
    </row>
    <row r="606" spans="1:2" x14ac:dyDescent="0.2">
      <c r="A606">
        <f t="shared" si="6"/>
        <v>4</v>
      </c>
      <c r="B606">
        <v>4</v>
      </c>
    </row>
    <row r="607" spans="1:2" x14ac:dyDescent="0.2">
      <c r="A607">
        <f t="shared" si="6"/>
        <v>4</v>
      </c>
      <c r="B607">
        <v>5</v>
      </c>
    </row>
    <row r="608" spans="1:2" x14ac:dyDescent="0.2">
      <c r="A608">
        <f t="shared" si="6"/>
        <v>4</v>
      </c>
      <c r="B608">
        <v>6</v>
      </c>
    </row>
    <row r="609" spans="1:2" x14ac:dyDescent="0.2">
      <c r="A609">
        <f t="shared" si="6"/>
        <v>4</v>
      </c>
      <c r="B609">
        <v>7</v>
      </c>
    </row>
    <row r="610" spans="1:2" x14ac:dyDescent="0.2">
      <c r="A610">
        <f t="shared" si="6"/>
        <v>4</v>
      </c>
      <c r="B610">
        <v>8</v>
      </c>
    </row>
    <row r="611" spans="1:2" x14ac:dyDescent="0.2">
      <c r="A611">
        <f t="shared" si="6"/>
        <v>4</v>
      </c>
      <c r="B611">
        <v>9</v>
      </c>
    </row>
    <row r="612" spans="1:2" x14ac:dyDescent="0.2">
      <c r="A612">
        <f t="shared" si="6"/>
        <v>4</v>
      </c>
      <c r="B612">
        <v>10</v>
      </c>
    </row>
    <row r="613" spans="1:2" x14ac:dyDescent="0.2">
      <c r="A613">
        <f t="shared" si="6"/>
        <v>4</v>
      </c>
      <c r="B613">
        <v>11</v>
      </c>
    </row>
    <row r="614" spans="1:2" x14ac:dyDescent="0.2">
      <c r="A614">
        <f t="shared" si="6"/>
        <v>4</v>
      </c>
      <c r="B614">
        <v>12</v>
      </c>
    </row>
    <row r="615" spans="1:2" x14ac:dyDescent="0.2">
      <c r="A615">
        <f t="shared" si="6"/>
        <v>4</v>
      </c>
      <c r="B615">
        <v>13</v>
      </c>
    </row>
    <row r="616" spans="1:2" x14ac:dyDescent="0.2">
      <c r="A616">
        <f t="shared" si="6"/>
        <v>4</v>
      </c>
      <c r="B616">
        <v>14</v>
      </c>
    </row>
    <row r="617" spans="1:2" x14ac:dyDescent="0.2">
      <c r="A617">
        <f t="shared" si="6"/>
        <v>4</v>
      </c>
      <c r="B617">
        <v>15</v>
      </c>
    </row>
    <row r="618" spans="1:2" x14ac:dyDescent="0.2">
      <c r="A618">
        <f t="shared" si="6"/>
        <v>4</v>
      </c>
      <c r="B618">
        <v>16</v>
      </c>
    </row>
    <row r="619" spans="1:2" x14ac:dyDescent="0.2">
      <c r="A619">
        <f t="shared" si="6"/>
        <v>4</v>
      </c>
      <c r="B619">
        <v>17</v>
      </c>
    </row>
    <row r="620" spans="1:2" x14ac:dyDescent="0.2">
      <c r="A620">
        <f t="shared" si="6"/>
        <v>4</v>
      </c>
      <c r="B620">
        <v>18</v>
      </c>
    </row>
    <row r="621" spans="1:2" x14ac:dyDescent="0.2">
      <c r="A621">
        <f t="shared" si="6"/>
        <v>4</v>
      </c>
      <c r="B621">
        <v>19</v>
      </c>
    </row>
    <row r="622" spans="1:2" x14ac:dyDescent="0.2">
      <c r="A622">
        <f t="shared" si="6"/>
        <v>4</v>
      </c>
      <c r="B622">
        <v>20</v>
      </c>
    </row>
    <row r="623" spans="1:2" x14ac:dyDescent="0.2">
      <c r="A623">
        <f t="shared" si="6"/>
        <v>4</v>
      </c>
      <c r="B623">
        <v>21</v>
      </c>
    </row>
    <row r="624" spans="1:2" x14ac:dyDescent="0.2">
      <c r="A624">
        <f t="shared" si="6"/>
        <v>4</v>
      </c>
      <c r="B624">
        <v>22</v>
      </c>
    </row>
    <row r="625" spans="1:2" x14ac:dyDescent="0.2">
      <c r="A625">
        <f t="shared" si="6"/>
        <v>4</v>
      </c>
      <c r="B625">
        <v>23</v>
      </c>
    </row>
    <row r="626" spans="1:2" x14ac:dyDescent="0.2">
      <c r="A626">
        <f t="shared" si="6"/>
        <v>4</v>
      </c>
      <c r="B626">
        <v>24</v>
      </c>
    </row>
    <row r="627" spans="1:2" x14ac:dyDescent="0.2">
      <c r="A627">
        <f t="shared" si="6"/>
        <v>4</v>
      </c>
      <c r="B627">
        <v>25</v>
      </c>
    </row>
    <row r="628" spans="1:2" x14ac:dyDescent="0.2">
      <c r="A628">
        <f t="shared" si="6"/>
        <v>4</v>
      </c>
      <c r="B628">
        <v>26</v>
      </c>
    </row>
    <row r="629" spans="1:2" x14ac:dyDescent="0.2">
      <c r="A629">
        <f t="shared" si="6"/>
        <v>4</v>
      </c>
      <c r="B629">
        <v>27</v>
      </c>
    </row>
    <row r="630" spans="1:2" x14ac:dyDescent="0.2">
      <c r="A630">
        <f t="shared" si="6"/>
        <v>4</v>
      </c>
      <c r="B630">
        <v>28</v>
      </c>
    </row>
    <row r="631" spans="1:2" x14ac:dyDescent="0.2">
      <c r="A631">
        <f t="shared" si="6"/>
        <v>4</v>
      </c>
      <c r="B631">
        <v>29</v>
      </c>
    </row>
    <row r="632" spans="1:2" x14ac:dyDescent="0.2">
      <c r="A632">
        <f t="shared" si="6"/>
        <v>4</v>
      </c>
      <c r="B632">
        <v>30</v>
      </c>
    </row>
    <row r="633" spans="1:2" x14ac:dyDescent="0.2">
      <c r="A633">
        <f t="shared" si="6"/>
        <v>4</v>
      </c>
      <c r="B633">
        <v>31</v>
      </c>
    </row>
    <row r="634" spans="1:2" x14ac:dyDescent="0.2">
      <c r="A634">
        <f t="shared" si="6"/>
        <v>4</v>
      </c>
      <c r="B634">
        <v>32</v>
      </c>
    </row>
    <row r="635" spans="1:2" x14ac:dyDescent="0.2">
      <c r="A635">
        <f t="shared" si="6"/>
        <v>4</v>
      </c>
      <c r="B635">
        <v>33</v>
      </c>
    </row>
    <row r="636" spans="1:2" x14ac:dyDescent="0.2">
      <c r="A636">
        <f t="shared" si="6"/>
        <v>4</v>
      </c>
      <c r="B636">
        <v>34</v>
      </c>
    </row>
    <row r="637" spans="1:2" x14ac:dyDescent="0.2">
      <c r="A637">
        <f t="shared" si="6"/>
        <v>4</v>
      </c>
      <c r="B637">
        <v>35</v>
      </c>
    </row>
    <row r="638" spans="1:2" x14ac:dyDescent="0.2">
      <c r="A638">
        <f t="shared" si="6"/>
        <v>4</v>
      </c>
      <c r="B638">
        <v>36</v>
      </c>
    </row>
    <row r="639" spans="1:2" x14ac:dyDescent="0.2">
      <c r="A639">
        <f t="shared" si="6"/>
        <v>4</v>
      </c>
      <c r="B639">
        <v>37</v>
      </c>
    </row>
    <row r="640" spans="1:2" x14ac:dyDescent="0.2">
      <c r="A640">
        <f t="shared" si="6"/>
        <v>4</v>
      </c>
      <c r="B640">
        <v>38</v>
      </c>
    </row>
    <row r="641" spans="1:2" x14ac:dyDescent="0.2">
      <c r="A641">
        <f t="shared" si="6"/>
        <v>4</v>
      </c>
      <c r="B641">
        <v>39</v>
      </c>
    </row>
    <row r="642" spans="1:2" x14ac:dyDescent="0.2">
      <c r="A642">
        <f t="shared" si="6"/>
        <v>4</v>
      </c>
      <c r="B642">
        <v>40</v>
      </c>
    </row>
    <row r="643" spans="1:2" x14ac:dyDescent="0.2">
      <c r="A643">
        <f t="shared" si="6"/>
        <v>4</v>
      </c>
      <c r="B643">
        <v>41</v>
      </c>
    </row>
    <row r="644" spans="1:2" x14ac:dyDescent="0.2">
      <c r="A644">
        <f t="shared" si="6"/>
        <v>4</v>
      </c>
      <c r="B644">
        <v>42</v>
      </c>
    </row>
    <row r="645" spans="1:2" x14ac:dyDescent="0.2">
      <c r="A645">
        <f t="shared" si="6"/>
        <v>4</v>
      </c>
      <c r="B645">
        <v>43</v>
      </c>
    </row>
    <row r="646" spans="1:2" x14ac:dyDescent="0.2">
      <c r="A646">
        <f t="shared" si="6"/>
        <v>4</v>
      </c>
      <c r="B646">
        <v>44</v>
      </c>
    </row>
    <row r="647" spans="1:2" x14ac:dyDescent="0.2">
      <c r="A647">
        <f t="shared" si="6"/>
        <v>4</v>
      </c>
      <c r="B647">
        <v>45</v>
      </c>
    </row>
    <row r="648" spans="1:2" x14ac:dyDescent="0.2">
      <c r="A648">
        <f t="shared" si="6"/>
        <v>4</v>
      </c>
      <c r="B648">
        <v>46</v>
      </c>
    </row>
    <row r="649" spans="1:2" x14ac:dyDescent="0.2">
      <c r="A649">
        <f t="shared" si="6"/>
        <v>4</v>
      </c>
      <c r="B649">
        <v>47</v>
      </c>
    </row>
    <row r="650" spans="1:2" x14ac:dyDescent="0.2">
      <c r="A650">
        <f t="shared" si="6"/>
        <v>4</v>
      </c>
      <c r="B650">
        <v>48</v>
      </c>
    </row>
    <row r="651" spans="1:2" x14ac:dyDescent="0.2">
      <c r="A651">
        <f t="shared" ref="A651:A714" si="7">A451+1</f>
        <v>4</v>
      </c>
      <c r="B651">
        <v>49</v>
      </c>
    </row>
    <row r="652" spans="1:2" x14ac:dyDescent="0.2">
      <c r="A652">
        <f t="shared" si="7"/>
        <v>4</v>
      </c>
      <c r="B652">
        <v>50</v>
      </c>
    </row>
    <row r="653" spans="1:2" x14ac:dyDescent="0.2">
      <c r="A653">
        <f t="shared" si="7"/>
        <v>4</v>
      </c>
      <c r="B653">
        <v>51</v>
      </c>
    </row>
    <row r="654" spans="1:2" x14ac:dyDescent="0.2">
      <c r="A654">
        <f t="shared" si="7"/>
        <v>4</v>
      </c>
      <c r="B654">
        <v>52</v>
      </c>
    </row>
    <row r="655" spans="1:2" x14ac:dyDescent="0.2">
      <c r="A655">
        <f t="shared" si="7"/>
        <v>4</v>
      </c>
      <c r="B655">
        <v>53</v>
      </c>
    </row>
    <row r="656" spans="1:2" x14ac:dyDescent="0.2">
      <c r="A656">
        <f t="shared" si="7"/>
        <v>4</v>
      </c>
      <c r="B656">
        <v>54</v>
      </c>
    </row>
    <row r="657" spans="1:2" x14ac:dyDescent="0.2">
      <c r="A657">
        <f t="shared" si="7"/>
        <v>4</v>
      </c>
      <c r="B657">
        <v>55</v>
      </c>
    </row>
    <row r="658" spans="1:2" x14ac:dyDescent="0.2">
      <c r="A658">
        <f t="shared" si="7"/>
        <v>4</v>
      </c>
      <c r="B658">
        <v>56</v>
      </c>
    </row>
    <row r="659" spans="1:2" x14ac:dyDescent="0.2">
      <c r="A659">
        <f t="shared" si="7"/>
        <v>4</v>
      </c>
      <c r="B659">
        <v>57</v>
      </c>
    </row>
    <row r="660" spans="1:2" x14ac:dyDescent="0.2">
      <c r="A660">
        <f t="shared" si="7"/>
        <v>4</v>
      </c>
      <c r="B660">
        <v>58</v>
      </c>
    </row>
    <row r="661" spans="1:2" x14ac:dyDescent="0.2">
      <c r="A661">
        <f t="shared" si="7"/>
        <v>4</v>
      </c>
      <c r="B661">
        <v>59</v>
      </c>
    </row>
    <row r="662" spans="1:2" x14ac:dyDescent="0.2">
      <c r="A662">
        <f t="shared" si="7"/>
        <v>4</v>
      </c>
      <c r="B662">
        <v>60</v>
      </c>
    </row>
    <row r="663" spans="1:2" x14ac:dyDescent="0.2">
      <c r="A663">
        <f t="shared" si="7"/>
        <v>4</v>
      </c>
      <c r="B663">
        <v>61</v>
      </c>
    </row>
    <row r="664" spans="1:2" x14ac:dyDescent="0.2">
      <c r="A664">
        <f t="shared" si="7"/>
        <v>4</v>
      </c>
      <c r="B664">
        <v>62</v>
      </c>
    </row>
    <row r="665" spans="1:2" x14ac:dyDescent="0.2">
      <c r="A665">
        <f t="shared" si="7"/>
        <v>4</v>
      </c>
      <c r="B665">
        <v>63</v>
      </c>
    </row>
    <row r="666" spans="1:2" x14ac:dyDescent="0.2">
      <c r="A666">
        <f t="shared" si="7"/>
        <v>4</v>
      </c>
      <c r="B666">
        <v>64</v>
      </c>
    </row>
    <row r="667" spans="1:2" x14ac:dyDescent="0.2">
      <c r="A667">
        <f t="shared" si="7"/>
        <v>4</v>
      </c>
      <c r="B667">
        <v>65</v>
      </c>
    </row>
    <row r="668" spans="1:2" x14ac:dyDescent="0.2">
      <c r="A668">
        <f t="shared" si="7"/>
        <v>4</v>
      </c>
      <c r="B668">
        <v>66</v>
      </c>
    </row>
    <row r="669" spans="1:2" x14ac:dyDescent="0.2">
      <c r="A669">
        <f t="shared" si="7"/>
        <v>4</v>
      </c>
      <c r="B669">
        <v>67</v>
      </c>
    </row>
    <row r="670" spans="1:2" x14ac:dyDescent="0.2">
      <c r="A670">
        <f t="shared" si="7"/>
        <v>4</v>
      </c>
      <c r="B670">
        <v>68</v>
      </c>
    </row>
    <row r="671" spans="1:2" x14ac:dyDescent="0.2">
      <c r="A671">
        <f t="shared" si="7"/>
        <v>4</v>
      </c>
      <c r="B671">
        <v>69</v>
      </c>
    </row>
    <row r="672" spans="1:2" x14ac:dyDescent="0.2">
      <c r="A672">
        <f t="shared" si="7"/>
        <v>4</v>
      </c>
      <c r="B672">
        <v>70</v>
      </c>
    </row>
    <row r="673" spans="1:2" x14ac:dyDescent="0.2">
      <c r="A673">
        <f t="shared" si="7"/>
        <v>4</v>
      </c>
      <c r="B673">
        <v>71</v>
      </c>
    </row>
    <row r="674" spans="1:2" x14ac:dyDescent="0.2">
      <c r="A674">
        <f t="shared" si="7"/>
        <v>4</v>
      </c>
      <c r="B674">
        <v>72</v>
      </c>
    </row>
    <row r="675" spans="1:2" x14ac:dyDescent="0.2">
      <c r="A675">
        <f t="shared" si="7"/>
        <v>4</v>
      </c>
      <c r="B675">
        <v>73</v>
      </c>
    </row>
    <row r="676" spans="1:2" x14ac:dyDescent="0.2">
      <c r="A676">
        <f t="shared" si="7"/>
        <v>4</v>
      </c>
      <c r="B676">
        <v>74</v>
      </c>
    </row>
    <row r="677" spans="1:2" x14ac:dyDescent="0.2">
      <c r="A677">
        <f t="shared" si="7"/>
        <v>4</v>
      </c>
      <c r="B677">
        <v>75</v>
      </c>
    </row>
    <row r="678" spans="1:2" x14ac:dyDescent="0.2">
      <c r="A678">
        <f t="shared" si="7"/>
        <v>4</v>
      </c>
      <c r="B678">
        <v>76</v>
      </c>
    </row>
    <row r="679" spans="1:2" x14ac:dyDescent="0.2">
      <c r="A679">
        <f t="shared" si="7"/>
        <v>4</v>
      </c>
      <c r="B679">
        <v>77</v>
      </c>
    </row>
    <row r="680" spans="1:2" x14ac:dyDescent="0.2">
      <c r="A680">
        <f t="shared" si="7"/>
        <v>4</v>
      </c>
      <c r="B680">
        <v>78</v>
      </c>
    </row>
    <row r="681" spans="1:2" x14ac:dyDescent="0.2">
      <c r="A681">
        <f t="shared" si="7"/>
        <v>4</v>
      </c>
      <c r="B681">
        <v>79</v>
      </c>
    </row>
    <row r="682" spans="1:2" x14ac:dyDescent="0.2">
      <c r="A682">
        <f t="shared" si="7"/>
        <v>4</v>
      </c>
      <c r="B682">
        <v>80</v>
      </c>
    </row>
    <row r="683" spans="1:2" x14ac:dyDescent="0.2">
      <c r="A683">
        <f t="shared" si="7"/>
        <v>4</v>
      </c>
      <c r="B683">
        <v>81</v>
      </c>
    </row>
    <row r="684" spans="1:2" x14ac:dyDescent="0.2">
      <c r="A684">
        <f t="shared" si="7"/>
        <v>4</v>
      </c>
      <c r="B684">
        <v>82</v>
      </c>
    </row>
    <row r="685" spans="1:2" x14ac:dyDescent="0.2">
      <c r="A685">
        <f t="shared" si="7"/>
        <v>4</v>
      </c>
      <c r="B685">
        <v>83</v>
      </c>
    </row>
    <row r="686" spans="1:2" x14ac:dyDescent="0.2">
      <c r="A686">
        <f t="shared" si="7"/>
        <v>4</v>
      </c>
      <c r="B686">
        <v>84</v>
      </c>
    </row>
    <row r="687" spans="1:2" x14ac:dyDescent="0.2">
      <c r="A687">
        <f t="shared" si="7"/>
        <v>4</v>
      </c>
      <c r="B687">
        <v>85</v>
      </c>
    </row>
    <row r="688" spans="1:2" x14ac:dyDescent="0.2">
      <c r="A688">
        <f t="shared" si="7"/>
        <v>4</v>
      </c>
      <c r="B688">
        <v>86</v>
      </c>
    </row>
    <row r="689" spans="1:2" x14ac:dyDescent="0.2">
      <c r="A689">
        <f t="shared" si="7"/>
        <v>4</v>
      </c>
      <c r="B689">
        <v>87</v>
      </c>
    </row>
    <row r="690" spans="1:2" x14ac:dyDescent="0.2">
      <c r="A690">
        <f t="shared" si="7"/>
        <v>4</v>
      </c>
      <c r="B690">
        <v>88</v>
      </c>
    </row>
    <row r="691" spans="1:2" x14ac:dyDescent="0.2">
      <c r="A691">
        <f t="shared" si="7"/>
        <v>4</v>
      </c>
      <c r="B691">
        <v>89</v>
      </c>
    </row>
    <row r="692" spans="1:2" x14ac:dyDescent="0.2">
      <c r="A692">
        <f t="shared" si="7"/>
        <v>4</v>
      </c>
      <c r="B692">
        <v>90</v>
      </c>
    </row>
    <row r="693" spans="1:2" x14ac:dyDescent="0.2">
      <c r="A693">
        <f t="shared" si="7"/>
        <v>4</v>
      </c>
      <c r="B693">
        <v>91</v>
      </c>
    </row>
    <row r="694" spans="1:2" x14ac:dyDescent="0.2">
      <c r="A694">
        <f t="shared" si="7"/>
        <v>4</v>
      </c>
      <c r="B694">
        <v>92</v>
      </c>
    </row>
    <row r="695" spans="1:2" x14ac:dyDescent="0.2">
      <c r="A695">
        <f t="shared" si="7"/>
        <v>4</v>
      </c>
      <c r="B695">
        <v>93</v>
      </c>
    </row>
    <row r="696" spans="1:2" x14ac:dyDescent="0.2">
      <c r="A696">
        <f t="shared" si="7"/>
        <v>4</v>
      </c>
      <c r="B696">
        <v>94</v>
      </c>
    </row>
    <row r="697" spans="1:2" x14ac:dyDescent="0.2">
      <c r="A697">
        <f t="shared" si="7"/>
        <v>4</v>
      </c>
      <c r="B697">
        <v>95</v>
      </c>
    </row>
    <row r="698" spans="1:2" x14ac:dyDescent="0.2">
      <c r="A698">
        <f t="shared" si="7"/>
        <v>4</v>
      </c>
      <c r="B698">
        <v>96</v>
      </c>
    </row>
    <row r="699" spans="1:2" x14ac:dyDescent="0.2">
      <c r="A699">
        <f t="shared" si="7"/>
        <v>4</v>
      </c>
      <c r="B699">
        <v>97</v>
      </c>
    </row>
    <row r="700" spans="1:2" x14ac:dyDescent="0.2">
      <c r="A700">
        <f t="shared" si="7"/>
        <v>4</v>
      </c>
      <c r="B700">
        <v>98</v>
      </c>
    </row>
    <row r="701" spans="1:2" x14ac:dyDescent="0.2">
      <c r="A701">
        <f t="shared" si="7"/>
        <v>4</v>
      </c>
      <c r="B701">
        <v>99</v>
      </c>
    </row>
    <row r="702" spans="1:2" x14ac:dyDescent="0.2">
      <c r="A702">
        <f t="shared" si="7"/>
        <v>4</v>
      </c>
      <c r="B702">
        <v>100</v>
      </c>
    </row>
    <row r="703" spans="1:2" x14ac:dyDescent="0.2">
      <c r="A703">
        <f t="shared" si="7"/>
        <v>4</v>
      </c>
      <c r="B703">
        <v>101</v>
      </c>
    </row>
    <row r="704" spans="1:2" x14ac:dyDescent="0.2">
      <c r="A704">
        <f t="shared" si="7"/>
        <v>4</v>
      </c>
      <c r="B704">
        <v>102</v>
      </c>
    </row>
    <row r="705" spans="1:2" x14ac:dyDescent="0.2">
      <c r="A705">
        <f t="shared" si="7"/>
        <v>4</v>
      </c>
      <c r="B705">
        <v>103</v>
      </c>
    </row>
    <row r="706" spans="1:2" x14ac:dyDescent="0.2">
      <c r="A706">
        <f t="shared" si="7"/>
        <v>4</v>
      </c>
      <c r="B706">
        <v>104</v>
      </c>
    </row>
    <row r="707" spans="1:2" x14ac:dyDescent="0.2">
      <c r="A707">
        <f t="shared" si="7"/>
        <v>4</v>
      </c>
      <c r="B707">
        <v>105</v>
      </c>
    </row>
    <row r="708" spans="1:2" x14ac:dyDescent="0.2">
      <c r="A708">
        <f t="shared" si="7"/>
        <v>4</v>
      </c>
      <c r="B708">
        <v>106</v>
      </c>
    </row>
    <row r="709" spans="1:2" x14ac:dyDescent="0.2">
      <c r="A709">
        <f t="shared" si="7"/>
        <v>4</v>
      </c>
      <c r="B709">
        <v>107</v>
      </c>
    </row>
    <row r="710" spans="1:2" x14ac:dyDescent="0.2">
      <c r="A710">
        <f t="shared" si="7"/>
        <v>4</v>
      </c>
      <c r="B710">
        <v>108</v>
      </c>
    </row>
    <row r="711" spans="1:2" x14ac:dyDescent="0.2">
      <c r="A711">
        <f t="shared" si="7"/>
        <v>4</v>
      </c>
      <c r="B711">
        <v>109</v>
      </c>
    </row>
    <row r="712" spans="1:2" x14ac:dyDescent="0.2">
      <c r="A712">
        <f t="shared" si="7"/>
        <v>4</v>
      </c>
      <c r="B712">
        <v>110</v>
      </c>
    </row>
    <row r="713" spans="1:2" x14ac:dyDescent="0.2">
      <c r="A713">
        <f t="shared" si="7"/>
        <v>4</v>
      </c>
      <c r="B713">
        <v>111</v>
      </c>
    </row>
    <row r="714" spans="1:2" x14ac:dyDescent="0.2">
      <c r="A714">
        <f t="shared" si="7"/>
        <v>4</v>
      </c>
      <c r="B714">
        <v>112</v>
      </c>
    </row>
    <row r="715" spans="1:2" x14ac:dyDescent="0.2">
      <c r="A715">
        <f t="shared" ref="A715:A778" si="8">A515+1</f>
        <v>4</v>
      </c>
      <c r="B715">
        <v>113</v>
      </c>
    </row>
    <row r="716" spans="1:2" x14ac:dyDescent="0.2">
      <c r="A716">
        <f t="shared" si="8"/>
        <v>4</v>
      </c>
      <c r="B716">
        <v>114</v>
      </c>
    </row>
    <row r="717" spans="1:2" x14ac:dyDescent="0.2">
      <c r="A717">
        <f t="shared" si="8"/>
        <v>4</v>
      </c>
      <c r="B717">
        <v>115</v>
      </c>
    </row>
    <row r="718" spans="1:2" x14ac:dyDescent="0.2">
      <c r="A718">
        <f t="shared" si="8"/>
        <v>4</v>
      </c>
      <c r="B718">
        <v>116</v>
      </c>
    </row>
    <row r="719" spans="1:2" x14ac:dyDescent="0.2">
      <c r="A719">
        <f t="shared" si="8"/>
        <v>4</v>
      </c>
      <c r="B719">
        <v>117</v>
      </c>
    </row>
    <row r="720" spans="1:2" x14ac:dyDescent="0.2">
      <c r="A720">
        <f t="shared" si="8"/>
        <v>4</v>
      </c>
      <c r="B720">
        <v>118</v>
      </c>
    </row>
    <row r="721" spans="1:2" x14ac:dyDescent="0.2">
      <c r="A721">
        <f t="shared" si="8"/>
        <v>4</v>
      </c>
      <c r="B721">
        <v>119</v>
      </c>
    </row>
    <row r="722" spans="1:2" x14ac:dyDescent="0.2">
      <c r="A722">
        <f t="shared" si="8"/>
        <v>4</v>
      </c>
      <c r="B722">
        <v>120</v>
      </c>
    </row>
    <row r="723" spans="1:2" x14ac:dyDescent="0.2">
      <c r="A723">
        <f t="shared" si="8"/>
        <v>4</v>
      </c>
      <c r="B723">
        <v>121</v>
      </c>
    </row>
    <row r="724" spans="1:2" x14ac:dyDescent="0.2">
      <c r="A724">
        <f t="shared" si="8"/>
        <v>4</v>
      </c>
      <c r="B724">
        <v>122</v>
      </c>
    </row>
    <row r="725" spans="1:2" x14ac:dyDescent="0.2">
      <c r="A725">
        <f t="shared" si="8"/>
        <v>4</v>
      </c>
      <c r="B725">
        <v>123</v>
      </c>
    </row>
    <row r="726" spans="1:2" x14ac:dyDescent="0.2">
      <c r="A726">
        <f t="shared" si="8"/>
        <v>4</v>
      </c>
      <c r="B726">
        <v>124</v>
      </c>
    </row>
    <row r="727" spans="1:2" x14ac:dyDescent="0.2">
      <c r="A727">
        <f t="shared" si="8"/>
        <v>4</v>
      </c>
      <c r="B727">
        <v>125</v>
      </c>
    </row>
    <row r="728" spans="1:2" x14ac:dyDescent="0.2">
      <c r="A728">
        <f t="shared" si="8"/>
        <v>4</v>
      </c>
      <c r="B728">
        <v>126</v>
      </c>
    </row>
    <row r="729" spans="1:2" x14ac:dyDescent="0.2">
      <c r="A729">
        <f t="shared" si="8"/>
        <v>4</v>
      </c>
      <c r="B729">
        <v>127</v>
      </c>
    </row>
    <row r="730" spans="1:2" x14ac:dyDescent="0.2">
      <c r="A730">
        <f t="shared" si="8"/>
        <v>4</v>
      </c>
      <c r="B730">
        <v>128</v>
      </c>
    </row>
    <row r="731" spans="1:2" x14ac:dyDescent="0.2">
      <c r="A731">
        <f t="shared" si="8"/>
        <v>4</v>
      </c>
      <c r="B731">
        <v>129</v>
      </c>
    </row>
    <row r="732" spans="1:2" x14ac:dyDescent="0.2">
      <c r="A732">
        <f t="shared" si="8"/>
        <v>4</v>
      </c>
      <c r="B732">
        <v>130</v>
      </c>
    </row>
    <row r="733" spans="1:2" x14ac:dyDescent="0.2">
      <c r="A733">
        <f t="shared" si="8"/>
        <v>4</v>
      </c>
      <c r="B733">
        <v>131</v>
      </c>
    </row>
    <row r="734" spans="1:2" x14ac:dyDescent="0.2">
      <c r="A734">
        <f t="shared" si="8"/>
        <v>4</v>
      </c>
      <c r="B734">
        <v>132</v>
      </c>
    </row>
    <row r="735" spans="1:2" x14ac:dyDescent="0.2">
      <c r="A735">
        <f t="shared" si="8"/>
        <v>4</v>
      </c>
      <c r="B735">
        <v>133</v>
      </c>
    </row>
    <row r="736" spans="1:2" x14ac:dyDescent="0.2">
      <c r="A736">
        <f t="shared" si="8"/>
        <v>4</v>
      </c>
      <c r="B736">
        <v>134</v>
      </c>
    </row>
    <row r="737" spans="1:2" x14ac:dyDescent="0.2">
      <c r="A737">
        <f t="shared" si="8"/>
        <v>4</v>
      </c>
      <c r="B737">
        <v>135</v>
      </c>
    </row>
    <row r="738" spans="1:2" x14ac:dyDescent="0.2">
      <c r="A738">
        <f t="shared" si="8"/>
        <v>4</v>
      </c>
      <c r="B738">
        <v>136</v>
      </c>
    </row>
    <row r="739" spans="1:2" x14ac:dyDescent="0.2">
      <c r="A739">
        <f t="shared" si="8"/>
        <v>4</v>
      </c>
      <c r="B739">
        <v>137</v>
      </c>
    </row>
    <row r="740" spans="1:2" x14ac:dyDescent="0.2">
      <c r="A740">
        <f t="shared" si="8"/>
        <v>4</v>
      </c>
      <c r="B740">
        <v>138</v>
      </c>
    </row>
    <row r="741" spans="1:2" x14ac:dyDescent="0.2">
      <c r="A741">
        <f t="shared" si="8"/>
        <v>4</v>
      </c>
      <c r="B741">
        <v>139</v>
      </c>
    </row>
    <row r="742" spans="1:2" x14ac:dyDescent="0.2">
      <c r="A742">
        <f t="shared" si="8"/>
        <v>4</v>
      </c>
      <c r="B742">
        <v>140</v>
      </c>
    </row>
    <row r="743" spans="1:2" x14ac:dyDescent="0.2">
      <c r="A743">
        <f t="shared" si="8"/>
        <v>4</v>
      </c>
      <c r="B743">
        <v>141</v>
      </c>
    </row>
    <row r="744" spans="1:2" x14ac:dyDescent="0.2">
      <c r="A744">
        <f t="shared" si="8"/>
        <v>4</v>
      </c>
      <c r="B744">
        <v>142</v>
      </c>
    </row>
    <row r="745" spans="1:2" x14ac:dyDescent="0.2">
      <c r="A745">
        <f t="shared" si="8"/>
        <v>4</v>
      </c>
      <c r="B745">
        <v>143</v>
      </c>
    </row>
    <row r="746" spans="1:2" x14ac:dyDescent="0.2">
      <c r="A746">
        <f t="shared" si="8"/>
        <v>4</v>
      </c>
      <c r="B746">
        <v>144</v>
      </c>
    </row>
    <row r="747" spans="1:2" x14ac:dyDescent="0.2">
      <c r="A747">
        <f t="shared" si="8"/>
        <v>4</v>
      </c>
      <c r="B747">
        <v>145</v>
      </c>
    </row>
    <row r="748" spans="1:2" x14ac:dyDescent="0.2">
      <c r="A748">
        <f t="shared" si="8"/>
        <v>4</v>
      </c>
      <c r="B748">
        <v>146</v>
      </c>
    </row>
    <row r="749" spans="1:2" x14ac:dyDescent="0.2">
      <c r="A749">
        <f t="shared" si="8"/>
        <v>4</v>
      </c>
      <c r="B749">
        <v>147</v>
      </c>
    </row>
    <row r="750" spans="1:2" x14ac:dyDescent="0.2">
      <c r="A750">
        <f t="shared" si="8"/>
        <v>4</v>
      </c>
      <c r="B750">
        <v>148</v>
      </c>
    </row>
    <row r="751" spans="1:2" x14ac:dyDescent="0.2">
      <c r="A751">
        <f t="shared" si="8"/>
        <v>4</v>
      </c>
      <c r="B751">
        <v>149</v>
      </c>
    </row>
    <row r="752" spans="1:2" x14ac:dyDescent="0.2">
      <c r="A752">
        <f t="shared" si="8"/>
        <v>4</v>
      </c>
      <c r="B752">
        <v>150</v>
      </c>
    </row>
    <row r="753" spans="1:2" x14ac:dyDescent="0.2">
      <c r="A753">
        <f t="shared" si="8"/>
        <v>4</v>
      </c>
      <c r="B753">
        <v>151</v>
      </c>
    </row>
    <row r="754" spans="1:2" x14ac:dyDescent="0.2">
      <c r="A754">
        <f t="shared" si="8"/>
        <v>4</v>
      </c>
      <c r="B754">
        <v>152</v>
      </c>
    </row>
    <row r="755" spans="1:2" x14ac:dyDescent="0.2">
      <c r="A755">
        <f t="shared" si="8"/>
        <v>4</v>
      </c>
      <c r="B755">
        <v>153</v>
      </c>
    </row>
    <row r="756" spans="1:2" x14ac:dyDescent="0.2">
      <c r="A756">
        <f t="shared" si="8"/>
        <v>4</v>
      </c>
      <c r="B756">
        <v>154</v>
      </c>
    </row>
    <row r="757" spans="1:2" x14ac:dyDescent="0.2">
      <c r="A757">
        <f t="shared" si="8"/>
        <v>4</v>
      </c>
      <c r="B757">
        <v>155</v>
      </c>
    </row>
    <row r="758" spans="1:2" x14ac:dyDescent="0.2">
      <c r="A758">
        <f t="shared" si="8"/>
        <v>4</v>
      </c>
      <c r="B758">
        <v>156</v>
      </c>
    </row>
    <row r="759" spans="1:2" x14ac:dyDescent="0.2">
      <c r="A759">
        <f t="shared" si="8"/>
        <v>4</v>
      </c>
      <c r="B759">
        <v>157</v>
      </c>
    </row>
    <row r="760" spans="1:2" x14ac:dyDescent="0.2">
      <c r="A760">
        <f t="shared" si="8"/>
        <v>4</v>
      </c>
      <c r="B760">
        <v>158</v>
      </c>
    </row>
    <row r="761" spans="1:2" x14ac:dyDescent="0.2">
      <c r="A761">
        <f t="shared" si="8"/>
        <v>4</v>
      </c>
      <c r="B761">
        <v>159</v>
      </c>
    </row>
    <row r="762" spans="1:2" x14ac:dyDescent="0.2">
      <c r="A762">
        <f t="shared" si="8"/>
        <v>4</v>
      </c>
      <c r="B762">
        <v>160</v>
      </c>
    </row>
    <row r="763" spans="1:2" x14ac:dyDescent="0.2">
      <c r="A763">
        <f t="shared" si="8"/>
        <v>4</v>
      </c>
      <c r="B763">
        <v>161</v>
      </c>
    </row>
    <row r="764" spans="1:2" x14ac:dyDescent="0.2">
      <c r="A764">
        <f t="shared" si="8"/>
        <v>4</v>
      </c>
      <c r="B764">
        <v>162</v>
      </c>
    </row>
    <row r="765" spans="1:2" x14ac:dyDescent="0.2">
      <c r="A765">
        <f t="shared" si="8"/>
        <v>4</v>
      </c>
      <c r="B765">
        <v>163</v>
      </c>
    </row>
    <row r="766" spans="1:2" x14ac:dyDescent="0.2">
      <c r="A766">
        <f t="shared" si="8"/>
        <v>4</v>
      </c>
      <c r="B766">
        <v>164</v>
      </c>
    </row>
    <row r="767" spans="1:2" x14ac:dyDescent="0.2">
      <c r="A767">
        <f t="shared" si="8"/>
        <v>4</v>
      </c>
      <c r="B767">
        <v>165</v>
      </c>
    </row>
    <row r="768" spans="1:2" x14ac:dyDescent="0.2">
      <c r="A768">
        <f t="shared" si="8"/>
        <v>4</v>
      </c>
      <c r="B768">
        <v>166</v>
      </c>
    </row>
    <row r="769" spans="1:2" x14ac:dyDescent="0.2">
      <c r="A769">
        <f t="shared" si="8"/>
        <v>4</v>
      </c>
      <c r="B769">
        <v>167</v>
      </c>
    </row>
    <row r="770" spans="1:2" x14ac:dyDescent="0.2">
      <c r="A770">
        <f t="shared" si="8"/>
        <v>4</v>
      </c>
      <c r="B770">
        <v>168</v>
      </c>
    </row>
    <row r="771" spans="1:2" x14ac:dyDescent="0.2">
      <c r="A771">
        <f t="shared" si="8"/>
        <v>4</v>
      </c>
      <c r="B771">
        <v>169</v>
      </c>
    </row>
    <row r="772" spans="1:2" x14ac:dyDescent="0.2">
      <c r="A772">
        <f t="shared" si="8"/>
        <v>4</v>
      </c>
      <c r="B772">
        <v>170</v>
      </c>
    </row>
    <row r="773" spans="1:2" x14ac:dyDescent="0.2">
      <c r="A773">
        <f t="shared" si="8"/>
        <v>4</v>
      </c>
      <c r="B773">
        <v>171</v>
      </c>
    </row>
    <row r="774" spans="1:2" x14ac:dyDescent="0.2">
      <c r="A774">
        <f t="shared" si="8"/>
        <v>4</v>
      </c>
      <c r="B774">
        <v>172</v>
      </c>
    </row>
    <row r="775" spans="1:2" x14ac:dyDescent="0.2">
      <c r="A775">
        <f t="shared" si="8"/>
        <v>4</v>
      </c>
      <c r="B775">
        <v>173</v>
      </c>
    </row>
    <row r="776" spans="1:2" x14ac:dyDescent="0.2">
      <c r="A776">
        <f t="shared" si="8"/>
        <v>4</v>
      </c>
      <c r="B776">
        <v>174</v>
      </c>
    </row>
    <row r="777" spans="1:2" x14ac:dyDescent="0.2">
      <c r="A777">
        <f t="shared" si="8"/>
        <v>4</v>
      </c>
      <c r="B777">
        <v>175</v>
      </c>
    </row>
    <row r="778" spans="1:2" x14ac:dyDescent="0.2">
      <c r="A778">
        <f t="shared" si="8"/>
        <v>4</v>
      </c>
      <c r="B778">
        <v>176</v>
      </c>
    </row>
    <row r="779" spans="1:2" x14ac:dyDescent="0.2">
      <c r="A779">
        <f t="shared" ref="A779:A842" si="9">A579+1</f>
        <v>4</v>
      </c>
      <c r="B779">
        <v>177</v>
      </c>
    </row>
    <row r="780" spans="1:2" x14ac:dyDescent="0.2">
      <c r="A780">
        <f t="shared" si="9"/>
        <v>4</v>
      </c>
      <c r="B780">
        <v>178</v>
      </c>
    </row>
    <row r="781" spans="1:2" x14ac:dyDescent="0.2">
      <c r="A781">
        <f t="shared" si="9"/>
        <v>4</v>
      </c>
      <c r="B781">
        <v>179</v>
      </c>
    </row>
    <row r="782" spans="1:2" x14ac:dyDescent="0.2">
      <c r="A782">
        <f t="shared" si="9"/>
        <v>4</v>
      </c>
      <c r="B782">
        <v>180</v>
      </c>
    </row>
    <row r="783" spans="1:2" x14ac:dyDescent="0.2">
      <c r="A783">
        <f t="shared" si="9"/>
        <v>4</v>
      </c>
      <c r="B783">
        <v>181</v>
      </c>
    </row>
    <row r="784" spans="1:2" x14ac:dyDescent="0.2">
      <c r="A784">
        <f t="shared" si="9"/>
        <v>4</v>
      </c>
      <c r="B784">
        <v>182</v>
      </c>
    </row>
    <row r="785" spans="1:2" x14ac:dyDescent="0.2">
      <c r="A785">
        <f t="shared" si="9"/>
        <v>4</v>
      </c>
      <c r="B785">
        <v>183</v>
      </c>
    </row>
    <row r="786" spans="1:2" x14ac:dyDescent="0.2">
      <c r="A786">
        <f t="shared" si="9"/>
        <v>4</v>
      </c>
      <c r="B786">
        <v>184</v>
      </c>
    </row>
    <row r="787" spans="1:2" x14ac:dyDescent="0.2">
      <c r="A787">
        <f t="shared" si="9"/>
        <v>4</v>
      </c>
      <c r="B787">
        <v>185</v>
      </c>
    </row>
    <row r="788" spans="1:2" x14ac:dyDescent="0.2">
      <c r="A788">
        <f t="shared" si="9"/>
        <v>4</v>
      </c>
      <c r="B788">
        <v>186</v>
      </c>
    </row>
    <row r="789" spans="1:2" x14ac:dyDescent="0.2">
      <c r="A789">
        <f t="shared" si="9"/>
        <v>4</v>
      </c>
      <c r="B789">
        <v>187</v>
      </c>
    </row>
    <row r="790" spans="1:2" x14ac:dyDescent="0.2">
      <c r="A790">
        <f t="shared" si="9"/>
        <v>4</v>
      </c>
      <c r="B790">
        <v>188</v>
      </c>
    </row>
    <row r="791" spans="1:2" x14ac:dyDescent="0.2">
      <c r="A791">
        <f t="shared" si="9"/>
        <v>4</v>
      </c>
      <c r="B791">
        <v>189</v>
      </c>
    </row>
    <row r="792" spans="1:2" x14ac:dyDescent="0.2">
      <c r="A792">
        <f t="shared" si="9"/>
        <v>4</v>
      </c>
      <c r="B792">
        <v>190</v>
      </c>
    </row>
    <row r="793" spans="1:2" x14ac:dyDescent="0.2">
      <c r="A793">
        <f t="shared" si="9"/>
        <v>4</v>
      </c>
      <c r="B793">
        <v>191</v>
      </c>
    </row>
    <row r="794" spans="1:2" x14ac:dyDescent="0.2">
      <c r="A794">
        <f t="shared" si="9"/>
        <v>4</v>
      </c>
      <c r="B794">
        <v>192</v>
      </c>
    </row>
    <row r="795" spans="1:2" x14ac:dyDescent="0.2">
      <c r="A795">
        <f t="shared" si="9"/>
        <v>4</v>
      </c>
      <c r="B795">
        <v>193</v>
      </c>
    </row>
    <row r="796" spans="1:2" x14ac:dyDescent="0.2">
      <c r="A796">
        <f t="shared" si="9"/>
        <v>4</v>
      </c>
      <c r="B796">
        <v>194</v>
      </c>
    </row>
    <row r="797" spans="1:2" x14ac:dyDescent="0.2">
      <c r="A797">
        <f t="shared" si="9"/>
        <v>4</v>
      </c>
      <c r="B797">
        <v>195</v>
      </c>
    </row>
    <row r="798" spans="1:2" x14ac:dyDescent="0.2">
      <c r="A798">
        <f t="shared" si="9"/>
        <v>4</v>
      </c>
      <c r="B798">
        <v>196</v>
      </c>
    </row>
    <row r="799" spans="1:2" x14ac:dyDescent="0.2">
      <c r="A799">
        <f t="shared" si="9"/>
        <v>4</v>
      </c>
      <c r="B799">
        <v>197</v>
      </c>
    </row>
    <row r="800" spans="1:2" x14ac:dyDescent="0.2">
      <c r="A800">
        <f t="shared" si="9"/>
        <v>4</v>
      </c>
      <c r="B800">
        <v>198</v>
      </c>
    </row>
    <row r="801" spans="1:2" x14ac:dyDescent="0.2">
      <c r="A801">
        <f t="shared" si="9"/>
        <v>4</v>
      </c>
      <c r="B801">
        <v>199</v>
      </c>
    </row>
    <row r="802" spans="1:2" x14ac:dyDescent="0.2">
      <c r="A802">
        <f t="shared" si="9"/>
        <v>4</v>
      </c>
      <c r="B802">
        <v>200</v>
      </c>
    </row>
    <row r="803" spans="1:2" x14ac:dyDescent="0.2">
      <c r="A803">
        <f t="shared" si="9"/>
        <v>5</v>
      </c>
      <c r="B803">
        <v>1</v>
      </c>
    </row>
    <row r="804" spans="1:2" x14ac:dyDescent="0.2">
      <c r="A804">
        <f t="shared" si="9"/>
        <v>5</v>
      </c>
      <c r="B804">
        <v>2</v>
      </c>
    </row>
    <row r="805" spans="1:2" x14ac:dyDescent="0.2">
      <c r="A805">
        <f t="shared" si="9"/>
        <v>5</v>
      </c>
      <c r="B805">
        <v>3</v>
      </c>
    </row>
    <row r="806" spans="1:2" x14ac:dyDescent="0.2">
      <c r="A806">
        <f t="shared" si="9"/>
        <v>5</v>
      </c>
      <c r="B806">
        <v>4</v>
      </c>
    </row>
    <row r="807" spans="1:2" x14ac:dyDescent="0.2">
      <c r="A807">
        <f t="shared" si="9"/>
        <v>5</v>
      </c>
      <c r="B807">
        <v>5</v>
      </c>
    </row>
    <row r="808" spans="1:2" x14ac:dyDescent="0.2">
      <c r="A808">
        <f t="shared" si="9"/>
        <v>5</v>
      </c>
      <c r="B808">
        <v>6</v>
      </c>
    </row>
    <row r="809" spans="1:2" x14ac:dyDescent="0.2">
      <c r="A809">
        <f t="shared" si="9"/>
        <v>5</v>
      </c>
      <c r="B809">
        <v>7</v>
      </c>
    </row>
    <row r="810" spans="1:2" x14ac:dyDescent="0.2">
      <c r="A810">
        <f t="shared" si="9"/>
        <v>5</v>
      </c>
      <c r="B810">
        <v>8</v>
      </c>
    </row>
    <row r="811" spans="1:2" x14ac:dyDescent="0.2">
      <c r="A811">
        <f t="shared" si="9"/>
        <v>5</v>
      </c>
      <c r="B811">
        <v>9</v>
      </c>
    </row>
    <row r="812" spans="1:2" x14ac:dyDescent="0.2">
      <c r="A812">
        <f t="shared" si="9"/>
        <v>5</v>
      </c>
      <c r="B812">
        <v>10</v>
      </c>
    </row>
    <row r="813" spans="1:2" x14ac:dyDescent="0.2">
      <c r="A813">
        <f t="shared" si="9"/>
        <v>5</v>
      </c>
      <c r="B813">
        <v>11</v>
      </c>
    </row>
    <row r="814" spans="1:2" x14ac:dyDescent="0.2">
      <c r="A814">
        <f t="shared" si="9"/>
        <v>5</v>
      </c>
      <c r="B814">
        <v>12</v>
      </c>
    </row>
    <row r="815" spans="1:2" x14ac:dyDescent="0.2">
      <c r="A815">
        <f t="shared" si="9"/>
        <v>5</v>
      </c>
      <c r="B815">
        <v>13</v>
      </c>
    </row>
    <row r="816" spans="1:2" x14ac:dyDescent="0.2">
      <c r="A816">
        <f t="shared" si="9"/>
        <v>5</v>
      </c>
      <c r="B816">
        <v>14</v>
      </c>
    </row>
    <row r="817" spans="1:2" x14ac:dyDescent="0.2">
      <c r="A817">
        <f t="shared" si="9"/>
        <v>5</v>
      </c>
      <c r="B817">
        <v>15</v>
      </c>
    </row>
    <row r="818" spans="1:2" x14ac:dyDescent="0.2">
      <c r="A818">
        <f t="shared" si="9"/>
        <v>5</v>
      </c>
      <c r="B818">
        <v>16</v>
      </c>
    </row>
    <row r="819" spans="1:2" x14ac:dyDescent="0.2">
      <c r="A819">
        <f t="shared" si="9"/>
        <v>5</v>
      </c>
      <c r="B819">
        <v>17</v>
      </c>
    </row>
    <row r="820" spans="1:2" x14ac:dyDescent="0.2">
      <c r="A820">
        <f t="shared" si="9"/>
        <v>5</v>
      </c>
      <c r="B820">
        <v>18</v>
      </c>
    </row>
    <row r="821" spans="1:2" x14ac:dyDescent="0.2">
      <c r="A821">
        <f t="shared" si="9"/>
        <v>5</v>
      </c>
      <c r="B821">
        <v>19</v>
      </c>
    </row>
    <row r="822" spans="1:2" x14ac:dyDescent="0.2">
      <c r="A822">
        <f t="shared" si="9"/>
        <v>5</v>
      </c>
      <c r="B822">
        <v>20</v>
      </c>
    </row>
    <row r="823" spans="1:2" x14ac:dyDescent="0.2">
      <c r="A823">
        <f t="shared" si="9"/>
        <v>5</v>
      </c>
      <c r="B823">
        <v>21</v>
      </c>
    </row>
    <row r="824" spans="1:2" x14ac:dyDescent="0.2">
      <c r="A824">
        <f t="shared" si="9"/>
        <v>5</v>
      </c>
      <c r="B824">
        <v>22</v>
      </c>
    </row>
    <row r="825" spans="1:2" x14ac:dyDescent="0.2">
      <c r="A825">
        <f t="shared" si="9"/>
        <v>5</v>
      </c>
      <c r="B825">
        <v>23</v>
      </c>
    </row>
    <row r="826" spans="1:2" x14ac:dyDescent="0.2">
      <c r="A826">
        <f t="shared" si="9"/>
        <v>5</v>
      </c>
      <c r="B826">
        <v>24</v>
      </c>
    </row>
    <row r="827" spans="1:2" x14ac:dyDescent="0.2">
      <c r="A827">
        <f t="shared" si="9"/>
        <v>5</v>
      </c>
      <c r="B827">
        <v>25</v>
      </c>
    </row>
    <row r="828" spans="1:2" x14ac:dyDescent="0.2">
      <c r="A828">
        <f t="shared" si="9"/>
        <v>5</v>
      </c>
      <c r="B828">
        <v>26</v>
      </c>
    </row>
    <row r="829" spans="1:2" x14ac:dyDescent="0.2">
      <c r="A829">
        <f t="shared" si="9"/>
        <v>5</v>
      </c>
      <c r="B829">
        <v>27</v>
      </c>
    </row>
    <row r="830" spans="1:2" x14ac:dyDescent="0.2">
      <c r="A830">
        <f t="shared" si="9"/>
        <v>5</v>
      </c>
      <c r="B830">
        <v>28</v>
      </c>
    </row>
    <row r="831" spans="1:2" x14ac:dyDescent="0.2">
      <c r="A831">
        <f t="shared" si="9"/>
        <v>5</v>
      </c>
      <c r="B831">
        <v>29</v>
      </c>
    </row>
    <row r="832" spans="1:2" x14ac:dyDescent="0.2">
      <c r="A832">
        <f t="shared" si="9"/>
        <v>5</v>
      </c>
      <c r="B832">
        <v>30</v>
      </c>
    </row>
    <row r="833" spans="1:2" x14ac:dyDescent="0.2">
      <c r="A833">
        <f t="shared" si="9"/>
        <v>5</v>
      </c>
      <c r="B833">
        <v>31</v>
      </c>
    </row>
    <row r="834" spans="1:2" x14ac:dyDescent="0.2">
      <c r="A834">
        <f t="shared" si="9"/>
        <v>5</v>
      </c>
      <c r="B834">
        <v>32</v>
      </c>
    </row>
    <row r="835" spans="1:2" x14ac:dyDescent="0.2">
      <c r="A835">
        <f t="shared" si="9"/>
        <v>5</v>
      </c>
      <c r="B835">
        <v>33</v>
      </c>
    </row>
    <row r="836" spans="1:2" x14ac:dyDescent="0.2">
      <c r="A836">
        <f t="shared" si="9"/>
        <v>5</v>
      </c>
      <c r="B836">
        <v>34</v>
      </c>
    </row>
    <row r="837" spans="1:2" x14ac:dyDescent="0.2">
      <c r="A837">
        <f t="shared" si="9"/>
        <v>5</v>
      </c>
      <c r="B837">
        <v>35</v>
      </c>
    </row>
    <row r="838" spans="1:2" x14ac:dyDescent="0.2">
      <c r="A838">
        <f t="shared" si="9"/>
        <v>5</v>
      </c>
      <c r="B838">
        <v>36</v>
      </c>
    </row>
    <row r="839" spans="1:2" x14ac:dyDescent="0.2">
      <c r="A839">
        <f t="shared" si="9"/>
        <v>5</v>
      </c>
      <c r="B839">
        <v>37</v>
      </c>
    </row>
    <row r="840" spans="1:2" x14ac:dyDescent="0.2">
      <c r="A840">
        <f t="shared" si="9"/>
        <v>5</v>
      </c>
      <c r="B840">
        <v>38</v>
      </c>
    </row>
    <row r="841" spans="1:2" x14ac:dyDescent="0.2">
      <c r="A841">
        <f t="shared" si="9"/>
        <v>5</v>
      </c>
      <c r="B841">
        <v>39</v>
      </c>
    </row>
    <row r="842" spans="1:2" x14ac:dyDescent="0.2">
      <c r="A842">
        <f t="shared" si="9"/>
        <v>5</v>
      </c>
      <c r="B842">
        <v>40</v>
      </c>
    </row>
    <row r="843" spans="1:2" x14ac:dyDescent="0.2">
      <c r="A843">
        <f t="shared" ref="A843:A906" si="10">A643+1</f>
        <v>5</v>
      </c>
      <c r="B843">
        <v>41</v>
      </c>
    </row>
    <row r="844" spans="1:2" x14ac:dyDescent="0.2">
      <c r="A844">
        <f t="shared" si="10"/>
        <v>5</v>
      </c>
      <c r="B844">
        <v>42</v>
      </c>
    </row>
    <row r="845" spans="1:2" x14ac:dyDescent="0.2">
      <c r="A845">
        <f t="shared" si="10"/>
        <v>5</v>
      </c>
      <c r="B845">
        <v>43</v>
      </c>
    </row>
    <row r="846" spans="1:2" x14ac:dyDescent="0.2">
      <c r="A846">
        <f t="shared" si="10"/>
        <v>5</v>
      </c>
      <c r="B846">
        <v>44</v>
      </c>
    </row>
    <row r="847" spans="1:2" x14ac:dyDescent="0.2">
      <c r="A847">
        <f t="shared" si="10"/>
        <v>5</v>
      </c>
      <c r="B847">
        <v>45</v>
      </c>
    </row>
    <row r="848" spans="1:2" x14ac:dyDescent="0.2">
      <c r="A848">
        <f t="shared" si="10"/>
        <v>5</v>
      </c>
      <c r="B848">
        <v>46</v>
      </c>
    </row>
    <row r="849" spans="1:2" x14ac:dyDescent="0.2">
      <c r="A849">
        <f t="shared" si="10"/>
        <v>5</v>
      </c>
      <c r="B849">
        <v>47</v>
      </c>
    </row>
    <row r="850" spans="1:2" x14ac:dyDescent="0.2">
      <c r="A850">
        <f t="shared" si="10"/>
        <v>5</v>
      </c>
      <c r="B850">
        <v>48</v>
      </c>
    </row>
    <row r="851" spans="1:2" x14ac:dyDescent="0.2">
      <c r="A851">
        <f t="shared" si="10"/>
        <v>5</v>
      </c>
      <c r="B851">
        <v>49</v>
      </c>
    </row>
    <row r="852" spans="1:2" x14ac:dyDescent="0.2">
      <c r="A852">
        <f t="shared" si="10"/>
        <v>5</v>
      </c>
      <c r="B852">
        <v>50</v>
      </c>
    </row>
    <row r="853" spans="1:2" x14ac:dyDescent="0.2">
      <c r="A853">
        <f t="shared" si="10"/>
        <v>5</v>
      </c>
      <c r="B853">
        <v>51</v>
      </c>
    </row>
    <row r="854" spans="1:2" x14ac:dyDescent="0.2">
      <c r="A854">
        <f t="shared" si="10"/>
        <v>5</v>
      </c>
      <c r="B854">
        <v>52</v>
      </c>
    </row>
    <row r="855" spans="1:2" x14ac:dyDescent="0.2">
      <c r="A855">
        <f t="shared" si="10"/>
        <v>5</v>
      </c>
      <c r="B855">
        <v>53</v>
      </c>
    </row>
    <row r="856" spans="1:2" x14ac:dyDescent="0.2">
      <c r="A856">
        <f t="shared" si="10"/>
        <v>5</v>
      </c>
      <c r="B856">
        <v>54</v>
      </c>
    </row>
    <row r="857" spans="1:2" x14ac:dyDescent="0.2">
      <c r="A857">
        <f t="shared" si="10"/>
        <v>5</v>
      </c>
      <c r="B857">
        <v>55</v>
      </c>
    </row>
    <row r="858" spans="1:2" x14ac:dyDescent="0.2">
      <c r="A858">
        <f t="shared" si="10"/>
        <v>5</v>
      </c>
      <c r="B858">
        <v>56</v>
      </c>
    </row>
    <row r="859" spans="1:2" x14ac:dyDescent="0.2">
      <c r="A859">
        <f t="shared" si="10"/>
        <v>5</v>
      </c>
      <c r="B859">
        <v>57</v>
      </c>
    </row>
    <row r="860" spans="1:2" x14ac:dyDescent="0.2">
      <c r="A860">
        <f t="shared" si="10"/>
        <v>5</v>
      </c>
      <c r="B860">
        <v>58</v>
      </c>
    </row>
    <row r="861" spans="1:2" x14ac:dyDescent="0.2">
      <c r="A861">
        <f t="shared" si="10"/>
        <v>5</v>
      </c>
      <c r="B861">
        <v>59</v>
      </c>
    </row>
    <row r="862" spans="1:2" x14ac:dyDescent="0.2">
      <c r="A862">
        <f t="shared" si="10"/>
        <v>5</v>
      </c>
      <c r="B862">
        <v>60</v>
      </c>
    </row>
    <row r="863" spans="1:2" x14ac:dyDescent="0.2">
      <c r="A863">
        <f t="shared" si="10"/>
        <v>5</v>
      </c>
      <c r="B863">
        <v>61</v>
      </c>
    </row>
    <row r="864" spans="1:2" x14ac:dyDescent="0.2">
      <c r="A864">
        <f t="shared" si="10"/>
        <v>5</v>
      </c>
      <c r="B864">
        <v>62</v>
      </c>
    </row>
    <row r="865" spans="1:2" x14ac:dyDescent="0.2">
      <c r="A865">
        <f t="shared" si="10"/>
        <v>5</v>
      </c>
      <c r="B865">
        <v>63</v>
      </c>
    </row>
    <row r="866" spans="1:2" x14ac:dyDescent="0.2">
      <c r="A866">
        <f t="shared" si="10"/>
        <v>5</v>
      </c>
      <c r="B866">
        <v>64</v>
      </c>
    </row>
    <row r="867" spans="1:2" x14ac:dyDescent="0.2">
      <c r="A867">
        <f t="shared" si="10"/>
        <v>5</v>
      </c>
      <c r="B867">
        <v>65</v>
      </c>
    </row>
    <row r="868" spans="1:2" x14ac:dyDescent="0.2">
      <c r="A868">
        <f t="shared" si="10"/>
        <v>5</v>
      </c>
      <c r="B868">
        <v>66</v>
      </c>
    </row>
    <row r="869" spans="1:2" x14ac:dyDescent="0.2">
      <c r="A869">
        <f t="shared" si="10"/>
        <v>5</v>
      </c>
      <c r="B869">
        <v>67</v>
      </c>
    </row>
    <row r="870" spans="1:2" x14ac:dyDescent="0.2">
      <c r="A870">
        <f t="shared" si="10"/>
        <v>5</v>
      </c>
      <c r="B870">
        <v>68</v>
      </c>
    </row>
    <row r="871" spans="1:2" x14ac:dyDescent="0.2">
      <c r="A871">
        <f t="shared" si="10"/>
        <v>5</v>
      </c>
      <c r="B871">
        <v>69</v>
      </c>
    </row>
    <row r="872" spans="1:2" x14ac:dyDescent="0.2">
      <c r="A872">
        <f t="shared" si="10"/>
        <v>5</v>
      </c>
      <c r="B872">
        <v>70</v>
      </c>
    </row>
    <row r="873" spans="1:2" x14ac:dyDescent="0.2">
      <c r="A873">
        <f t="shared" si="10"/>
        <v>5</v>
      </c>
      <c r="B873">
        <v>71</v>
      </c>
    </row>
    <row r="874" spans="1:2" x14ac:dyDescent="0.2">
      <c r="A874">
        <f t="shared" si="10"/>
        <v>5</v>
      </c>
      <c r="B874">
        <v>72</v>
      </c>
    </row>
    <row r="875" spans="1:2" x14ac:dyDescent="0.2">
      <c r="A875">
        <f t="shared" si="10"/>
        <v>5</v>
      </c>
      <c r="B875">
        <v>73</v>
      </c>
    </row>
    <row r="876" spans="1:2" x14ac:dyDescent="0.2">
      <c r="A876">
        <f t="shared" si="10"/>
        <v>5</v>
      </c>
      <c r="B876">
        <v>74</v>
      </c>
    </row>
    <row r="877" spans="1:2" x14ac:dyDescent="0.2">
      <c r="A877">
        <f t="shared" si="10"/>
        <v>5</v>
      </c>
      <c r="B877">
        <v>75</v>
      </c>
    </row>
    <row r="878" spans="1:2" x14ac:dyDescent="0.2">
      <c r="A878">
        <f t="shared" si="10"/>
        <v>5</v>
      </c>
      <c r="B878">
        <v>76</v>
      </c>
    </row>
    <row r="879" spans="1:2" x14ac:dyDescent="0.2">
      <c r="A879">
        <f t="shared" si="10"/>
        <v>5</v>
      </c>
      <c r="B879">
        <v>77</v>
      </c>
    </row>
    <row r="880" spans="1:2" x14ac:dyDescent="0.2">
      <c r="A880">
        <f t="shared" si="10"/>
        <v>5</v>
      </c>
      <c r="B880">
        <v>78</v>
      </c>
    </row>
    <row r="881" spans="1:2" x14ac:dyDescent="0.2">
      <c r="A881">
        <f t="shared" si="10"/>
        <v>5</v>
      </c>
      <c r="B881">
        <v>79</v>
      </c>
    </row>
    <row r="882" spans="1:2" x14ac:dyDescent="0.2">
      <c r="A882">
        <f t="shared" si="10"/>
        <v>5</v>
      </c>
      <c r="B882">
        <v>80</v>
      </c>
    </row>
    <row r="883" spans="1:2" x14ac:dyDescent="0.2">
      <c r="A883">
        <f t="shared" si="10"/>
        <v>5</v>
      </c>
      <c r="B883">
        <v>81</v>
      </c>
    </row>
    <row r="884" spans="1:2" x14ac:dyDescent="0.2">
      <c r="A884">
        <f t="shared" si="10"/>
        <v>5</v>
      </c>
      <c r="B884">
        <v>82</v>
      </c>
    </row>
    <row r="885" spans="1:2" x14ac:dyDescent="0.2">
      <c r="A885">
        <f t="shared" si="10"/>
        <v>5</v>
      </c>
      <c r="B885">
        <v>83</v>
      </c>
    </row>
    <row r="886" spans="1:2" x14ac:dyDescent="0.2">
      <c r="A886">
        <f t="shared" si="10"/>
        <v>5</v>
      </c>
      <c r="B886">
        <v>84</v>
      </c>
    </row>
    <row r="887" spans="1:2" x14ac:dyDescent="0.2">
      <c r="A887">
        <f t="shared" si="10"/>
        <v>5</v>
      </c>
      <c r="B887">
        <v>85</v>
      </c>
    </row>
    <row r="888" spans="1:2" x14ac:dyDescent="0.2">
      <c r="A888">
        <f t="shared" si="10"/>
        <v>5</v>
      </c>
      <c r="B888">
        <v>86</v>
      </c>
    </row>
    <row r="889" spans="1:2" x14ac:dyDescent="0.2">
      <c r="A889">
        <f t="shared" si="10"/>
        <v>5</v>
      </c>
      <c r="B889">
        <v>87</v>
      </c>
    </row>
    <row r="890" spans="1:2" x14ac:dyDescent="0.2">
      <c r="A890">
        <f t="shared" si="10"/>
        <v>5</v>
      </c>
      <c r="B890">
        <v>88</v>
      </c>
    </row>
    <row r="891" spans="1:2" x14ac:dyDescent="0.2">
      <c r="A891">
        <f t="shared" si="10"/>
        <v>5</v>
      </c>
      <c r="B891">
        <v>89</v>
      </c>
    </row>
    <row r="892" spans="1:2" x14ac:dyDescent="0.2">
      <c r="A892">
        <f t="shared" si="10"/>
        <v>5</v>
      </c>
      <c r="B892">
        <v>90</v>
      </c>
    </row>
    <row r="893" spans="1:2" x14ac:dyDescent="0.2">
      <c r="A893">
        <f t="shared" si="10"/>
        <v>5</v>
      </c>
      <c r="B893">
        <v>91</v>
      </c>
    </row>
    <row r="894" spans="1:2" x14ac:dyDescent="0.2">
      <c r="A894">
        <f t="shared" si="10"/>
        <v>5</v>
      </c>
      <c r="B894">
        <v>92</v>
      </c>
    </row>
    <row r="895" spans="1:2" x14ac:dyDescent="0.2">
      <c r="A895">
        <f t="shared" si="10"/>
        <v>5</v>
      </c>
      <c r="B895">
        <v>93</v>
      </c>
    </row>
    <row r="896" spans="1:2" x14ac:dyDescent="0.2">
      <c r="A896">
        <f t="shared" si="10"/>
        <v>5</v>
      </c>
      <c r="B896">
        <v>94</v>
      </c>
    </row>
    <row r="897" spans="1:2" x14ac:dyDescent="0.2">
      <c r="A897">
        <f t="shared" si="10"/>
        <v>5</v>
      </c>
      <c r="B897">
        <v>95</v>
      </c>
    </row>
    <row r="898" spans="1:2" x14ac:dyDescent="0.2">
      <c r="A898">
        <f t="shared" si="10"/>
        <v>5</v>
      </c>
      <c r="B898">
        <v>96</v>
      </c>
    </row>
    <row r="899" spans="1:2" x14ac:dyDescent="0.2">
      <c r="A899">
        <f t="shared" si="10"/>
        <v>5</v>
      </c>
      <c r="B899">
        <v>97</v>
      </c>
    </row>
    <row r="900" spans="1:2" x14ac:dyDescent="0.2">
      <c r="A900">
        <f t="shared" si="10"/>
        <v>5</v>
      </c>
      <c r="B900">
        <v>98</v>
      </c>
    </row>
    <row r="901" spans="1:2" x14ac:dyDescent="0.2">
      <c r="A901">
        <f t="shared" si="10"/>
        <v>5</v>
      </c>
      <c r="B901">
        <v>99</v>
      </c>
    </row>
    <row r="902" spans="1:2" x14ac:dyDescent="0.2">
      <c r="A902">
        <f t="shared" si="10"/>
        <v>5</v>
      </c>
      <c r="B902">
        <v>100</v>
      </c>
    </row>
    <row r="903" spans="1:2" x14ac:dyDescent="0.2">
      <c r="A903">
        <f t="shared" si="10"/>
        <v>5</v>
      </c>
      <c r="B903">
        <v>101</v>
      </c>
    </row>
    <row r="904" spans="1:2" x14ac:dyDescent="0.2">
      <c r="A904">
        <f t="shared" si="10"/>
        <v>5</v>
      </c>
      <c r="B904">
        <v>102</v>
      </c>
    </row>
    <row r="905" spans="1:2" x14ac:dyDescent="0.2">
      <c r="A905">
        <f t="shared" si="10"/>
        <v>5</v>
      </c>
      <c r="B905">
        <v>103</v>
      </c>
    </row>
    <row r="906" spans="1:2" x14ac:dyDescent="0.2">
      <c r="A906">
        <f t="shared" si="10"/>
        <v>5</v>
      </c>
      <c r="B906">
        <v>104</v>
      </c>
    </row>
    <row r="907" spans="1:2" x14ac:dyDescent="0.2">
      <c r="A907">
        <f t="shared" ref="A907:A970" si="11">A707+1</f>
        <v>5</v>
      </c>
      <c r="B907">
        <v>105</v>
      </c>
    </row>
    <row r="908" spans="1:2" x14ac:dyDescent="0.2">
      <c r="A908">
        <f t="shared" si="11"/>
        <v>5</v>
      </c>
      <c r="B908">
        <v>106</v>
      </c>
    </row>
    <row r="909" spans="1:2" x14ac:dyDescent="0.2">
      <c r="A909">
        <f t="shared" si="11"/>
        <v>5</v>
      </c>
      <c r="B909">
        <v>107</v>
      </c>
    </row>
    <row r="910" spans="1:2" x14ac:dyDescent="0.2">
      <c r="A910">
        <f t="shared" si="11"/>
        <v>5</v>
      </c>
      <c r="B910">
        <v>108</v>
      </c>
    </row>
    <row r="911" spans="1:2" x14ac:dyDescent="0.2">
      <c r="A911">
        <f t="shared" si="11"/>
        <v>5</v>
      </c>
      <c r="B911">
        <v>109</v>
      </c>
    </row>
    <row r="912" spans="1:2" x14ac:dyDescent="0.2">
      <c r="A912">
        <f t="shared" si="11"/>
        <v>5</v>
      </c>
      <c r="B912">
        <v>110</v>
      </c>
    </row>
    <row r="913" spans="1:2" x14ac:dyDescent="0.2">
      <c r="A913">
        <f t="shared" si="11"/>
        <v>5</v>
      </c>
      <c r="B913">
        <v>111</v>
      </c>
    </row>
    <row r="914" spans="1:2" x14ac:dyDescent="0.2">
      <c r="A914">
        <f t="shared" si="11"/>
        <v>5</v>
      </c>
      <c r="B914">
        <v>112</v>
      </c>
    </row>
    <row r="915" spans="1:2" x14ac:dyDescent="0.2">
      <c r="A915">
        <f t="shared" si="11"/>
        <v>5</v>
      </c>
      <c r="B915">
        <v>113</v>
      </c>
    </row>
    <row r="916" spans="1:2" x14ac:dyDescent="0.2">
      <c r="A916">
        <f t="shared" si="11"/>
        <v>5</v>
      </c>
      <c r="B916">
        <v>114</v>
      </c>
    </row>
    <row r="917" spans="1:2" x14ac:dyDescent="0.2">
      <c r="A917">
        <f t="shared" si="11"/>
        <v>5</v>
      </c>
      <c r="B917">
        <v>115</v>
      </c>
    </row>
    <row r="918" spans="1:2" x14ac:dyDescent="0.2">
      <c r="A918">
        <f t="shared" si="11"/>
        <v>5</v>
      </c>
      <c r="B918">
        <v>116</v>
      </c>
    </row>
    <row r="919" spans="1:2" x14ac:dyDescent="0.2">
      <c r="A919">
        <f t="shared" si="11"/>
        <v>5</v>
      </c>
      <c r="B919">
        <v>117</v>
      </c>
    </row>
    <row r="920" spans="1:2" x14ac:dyDescent="0.2">
      <c r="A920">
        <f t="shared" si="11"/>
        <v>5</v>
      </c>
      <c r="B920">
        <v>118</v>
      </c>
    </row>
    <row r="921" spans="1:2" x14ac:dyDescent="0.2">
      <c r="A921">
        <f t="shared" si="11"/>
        <v>5</v>
      </c>
      <c r="B921">
        <v>119</v>
      </c>
    </row>
    <row r="922" spans="1:2" x14ac:dyDescent="0.2">
      <c r="A922">
        <f t="shared" si="11"/>
        <v>5</v>
      </c>
      <c r="B922">
        <v>120</v>
      </c>
    </row>
    <row r="923" spans="1:2" x14ac:dyDescent="0.2">
      <c r="A923">
        <f t="shared" si="11"/>
        <v>5</v>
      </c>
      <c r="B923">
        <v>121</v>
      </c>
    </row>
    <row r="924" spans="1:2" x14ac:dyDescent="0.2">
      <c r="A924">
        <f t="shared" si="11"/>
        <v>5</v>
      </c>
      <c r="B924">
        <v>122</v>
      </c>
    </row>
    <row r="925" spans="1:2" x14ac:dyDescent="0.2">
      <c r="A925">
        <f t="shared" si="11"/>
        <v>5</v>
      </c>
      <c r="B925">
        <v>123</v>
      </c>
    </row>
    <row r="926" spans="1:2" x14ac:dyDescent="0.2">
      <c r="A926">
        <f t="shared" si="11"/>
        <v>5</v>
      </c>
      <c r="B926">
        <v>124</v>
      </c>
    </row>
    <row r="927" spans="1:2" x14ac:dyDescent="0.2">
      <c r="A927">
        <f t="shared" si="11"/>
        <v>5</v>
      </c>
      <c r="B927">
        <v>125</v>
      </c>
    </row>
    <row r="928" spans="1:2" x14ac:dyDescent="0.2">
      <c r="A928">
        <f t="shared" si="11"/>
        <v>5</v>
      </c>
      <c r="B928">
        <v>126</v>
      </c>
    </row>
    <row r="929" spans="1:2" x14ac:dyDescent="0.2">
      <c r="A929">
        <f t="shared" si="11"/>
        <v>5</v>
      </c>
      <c r="B929">
        <v>127</v>
      </c>
    </row>
    <row r="930" spans="1:2" x14ac:dyDescent="0.2">
      <c r="A930">
        <f t="shared" si="11"/>
        <v>5</v>
      </c>
      <c r="B930">
        <v>128</v>
      </c>
    </row>
    <row r="931" spans="1:2" x14ac:dyDescent="0.2">
      <c r="A931">
        <f t="shared" si="11"/>
        <v>5</v>
      </c>
      <c r="B931">
        <v>129</v>
      </c>
    </row>
    <row r="932" spans="1:2" x14ac:dyDescent="0.2">
      <c r="A932">
        <f t="shared" si="11"/>
        <v>5</v>
      </c>
      <c r="B932">
        <v>130</v>
      </c>
    </row>
    <row r="933" spans="1:2" x14ac:dyDescent="0.2">
      <c r="A933">
        <f t="shared" si="11"/>
        <v>5</v>
      </c>
      <c r="B933">
        <v>131</v>
      </c>
    </row>
    <row r="934" spans="1:2" x14ac:dyDescent="0.2">
      <c r="A934">
        <f t="shared" si="11"/>
        <v>5</v>
      </c>
      <c r="B934">
        <v>132</v>
      </c>
    </row>
    <row r="935" spans="1:2" x14ac:dyDescent="0.2">
      <c r="A935">
        <f t="shared" si="11"/>
        <v>5</v>
      </c>
      <c r="B935">
        <v>133</v>
      </c>
    </row>
    <row r="936" spans="1:2" x14ac:dyDescent="0.2">
      <c r="A936">
        <f t="shared" si="11"/>
        <v>5</v>
      </c>
      <c r="B936">
        <v>134</v>
      </c>
    </row>
    <row r="937" spans="1:2" x14ac:dyDescent="0.2">
      <c r="A937">
        <f t="shared" si="11"/>
        <v>5</v>
      </c>
      <c r="B937">
        <v>135</v>
      </c>
    </row>
    <row r="938" spans="1:2" x14ac:dyDescent="0.2">
      <c r="A938">
        <f t="shared" si="11"/>
        <v>5</v>
      </c>
      <c r="B938">
        <v>136</v>
      </c>
    </row>
    <row r="939" spans="1:2" x14ac:dyDescent="0.2">
      <c r="A939">
        <f t="shared" si="11"/>
        <v>5</v>
      </c>
      <c r="B939">
        <v>137</v>
      </c>
    </row>
    <row r="940" spans="1:2" x14ac:dyDescent="0.2">
      <c r="A940">
        <f t="shared" si="11"/>
        <v>5</v>
      </c>
      <c r="B940">
        <v>138</v>
      </c>
    </row>
    <row r="941" spans="1:2" x14ac:dyDescent="0.2">
      <c r="A941">
        <f t="shared" si="11"/>
        <v>5</v>
      </c>
      <c r="B941">
        <v>139</v>
      </c>
    </row>
    <row r="942" spans="1:2" x14ac:dyDescent="0.2">
      <c r="A942">
        <f t="shared" si="11"/>
        <v>5</v>
      </c>
      <c r="B942">
        <v>140</v>
      </c>
    </row>
    <row r="943" spans="1:2" x14ac:dyDescent="0.2">
      <c r="A943">
        <f t="shared" si="11"/>
        <v>5</v>
      </c>
      <c r="B943">
        <v>141</v>
      </c>
    </row>
    <row r="944" spans="1:2" x14ac:dyDescent="0.2">
      <c r="A944">
        <f t="shared" si="11"/>
        <v>5</v>
      </c>
      <c r="B944">
        <v>142</v>
      </c>
    </row>
    <row r="945" spans="1:2" x14ac:dyDescent="0.2">
      <c r="A945">
        <f t="shared" si="11"/>
        <v>5</v>
      </c>
      <c r="B945">
        <v>143</v>
      </c>
    </row>
    <row r="946" spans="1:2" x14ac:dyDescent="0.2">
      <c r="A946">
        <f t="shared" si="11"/>
        <v>5</v>
      </c>
      <c r="B946">
        <v>144</v>
      </c>
    </row>
    <row r="947" spans="1:2" x14ac:dyDescent="0.2">
      <c r="A947">
        <f t="shared" si="11"/>
        <v>5</v>
      </c>
      <c r="B947">
        <v>145</v>
      </c>
    </row>
    <row r="948" spans="1:2" x14ac:dyDescent="0.2">
      <c r="A948">
        <f t="shared" si="11"/>
        <v>5</v>
      </c>
      <c r="B948">
        <v>146</v>
      </c>
    </row>
    <row r="949" spans="1:2" x14ac:dyDescent="0.2">
      <c r="A949">
        <f t="shared" si="11"/>
        <v>5</v>
      </c>
      <c r="B949">
        <v>147</v>
      </c>
    </row>
    <row r="950" spans="1:2" x14ac:dyDescent="0.2">
      <c r="A950">
        <f t="shared" si="11"/>
        <v>5</v>
      </c>
      <c r="B950">
        <v>148</v>
      </c>
    </row>
    <row r="951" spans="1:2" x14ac:dyDescent="0.2">
      <c r="A951">
        <f t="shared" si="11"/>
        <v>5</v>
      </c>
      <c r="B951">
        <v>149</v>
      </c>
    </row>
    <row r="952" spans="1:2" x14ac:dyDescent="0.2">
      <c r="A952">
        <f t="shared" si="11"/>
        <v>5</v>
      </c>
      <c r="B952">
        <v>150</v>
      </c>
    </row>
    <row r="953" spans="1:2" x14ac:dyDescent="0.2">
      <c r="A953">
        <f t="shared" si="11"/>
        <v>5</v>
      </c>
      <c r="B953">
        <v>151</v>
      </c>
    </row>
    <row r="954" spans="1:2" x14ac:dyDescent="0.2">
      <c r="A954">
        <f t="shared" si="11"/>
        <v>5</v>
      </c>
      <c r="B954">
        <v>152</v>
      </c>
    </row>
    <row r="955" spans="1:2" x14ac:dyDescent="0.2">
      <c r="A955">
        <f t="shared" si="11"/>
        <v>5</v>
      </c>
      <c r="B955">
        <v>153</v>
      </c>
    </row>
    <row r="956" spans="1:2" x14ac:dyDescent="0.2">
      <c r="A956">
        <f t="shared" si="11"/>
        <v>5</v>
      </c>
      <c r="B956">
        <v>154</v>
      </c>
    </row>
    <row r="957" spans="1:2" x14ac:dyDescent="0.2">
      <c r="A957">
        <f t="shared" si="11"/>
        <v>5</v>
      </c>
      <c r="B957">
        <v>155</v>
      </c>
    </row>
    <row r="958" spans="1:2" x14ac:dyDescent="0.2">
      <c r="A958">
        <f t="shared" si="11"/>
        <v>5</v>
      </c>
      <c r="B958">
        <v>156</v>
      </c>
    </row>
    <row r="959" spans="1:2" x14ac:dyDescent="0.2">
      <c r="A959">
        <f t="shared" si="11"/>
        <v>5</v>
      </c>
      <c r="B959">
        <v>157</v>
      </c>
    </row>
    <row r="960" spans="1:2" x14ac:dyDescent="0.2">
      <c r="A960">
        <f t="shared" si="11"/>
        <v>5</v>
      </c>
      <c r="B960">
        <v>158</v>
      </c>
    </row>
    <row r="961" spans="1:2" x14ac:dyDescent="0.2">
      <c r="A961">
        <f t="shared" si="11"/>
        <v>5</v>
      </c>
      <c r="B961">
        <v>159</v>
      </c>
    </row>
    <row r="962" spans="1:2" x14ac:dyDescent="0.2">
      <c r="A962">
        <f t="shared" si="11"/>
        <v>5</v>
      </c>
      <c r="B962">
        <v>160</v>
      </c>
    </row>
    <row r="963" spans="1:2" x14ac:dyDescent="0.2">
      <c r="A963">
        <f t="shared" si="11"/>
        <v>5</v>
      </c>
      <c r="B963">
        <v>161</v>
      </c>
    </row>
    <row r="964" spans="1:2" x14ac:dyDescent="0.2">
      <c r="A964">
        <f t="shared" si="11"/>
        <v>5</v>
      </c>
      <c r="B964">
        <v>162</v>
      </c>
    </row>
    <row r="965" spans="1:2" x14ac:dyDescent="0.2">
      <c r="A965">
        <f t="shared" si="11"/>
        <v>5</v>
      </c>
      <c r="B965">
        <v>163</v>
      </c>
    </row>
    <row r="966" spans="1:2" x14ac:dyDescent="0.2">
      <c r="A966">
        <f t="shared" si="11"/>
        <v>5</v>
      </c>
      <c r="B966">
        <v>164</v>
      </c>
    </row>
    <row r="967" spans="1:2" x14ac:dyDescent="0.2">
      <c r="A967">
        <f t="shared" si="11"/>
        <v>5</v>
      </c>
      <c r="B967">
        <v>165</v>
      </c>
    </row>
    <row r="968" spans="1:2" x14ac:dyDescent="0.2">
      <c r="A968">
        <f t="shared" si="11"/>
        <v>5</v>
      </c>
      <c r="B968">
        <v>166</v>
      </c>
    </row>
    <row r="969" spans="1:2" x14ac:dyDescent="0.2">
      <c r="A969">
        <f t="shared" si="11"/>
        <v>5</v>
      </c>
      <c r="B969">
        <v>167</v>
      </c>
    </row>
    <row r="970" spans="1:2" x14ac:dyDescent="0.2">
      <c r="A970">
        <f t="shared" si="11"/>
        <v>5</v>
      </c>
      <c r="B970">
        <v>168</v>
      </c>
    </row>
    <row r="971" spans="1:2" x14ac:dyDescent="0.2">
      <c r="A971">
        <f t="shared" ref="A971:A1034" si="12">A771+1</f>
        <v>5</v>
      </c>
      <c r="B971">
        <v>169</v>
      </c>
    </row>
    <row r="972" spans="1:2" x14ac:dyDescent="0.2">
      <c r="A972">
        <f t="shared" si="12"/>
        <v>5</v>
      </c>
      <c r="B972">
        <v>170</v>
      </c>
    </row>
    <row r="973" spans="1:2" x14ac:dyDescent="0.2">
      <c r="A973">
        <f t="shared" si="12"/>
        <v>5</v>
      </c>
      <c r="B973">
        <v>171</v>
      </c>
    </row>
    <row r="974" spans="1:2" x14ac:dyDescent="0.2">
      <c r="A974">
        <f t="shared" si="12"/>
        <v>5</v>
      </c>
      <c r="B974">
        <v>172</v>
      </c>
    </row>
    <row r="975" spans="1:2" x14ac:dyDescent="0.2">
      <c r="A975">
        <f t="shared" si="12"/>
        <v>5</v>
      </c>
      <c r="B975">
        <v>173</v>
      </c>
    </row>
    <row r="976" spans="1:2" x14ac:dyDescent="0.2">
      <c r="A976">
        <f t="shared" si="12"/>
        <v>5</v>
      </c>
      <c r="B976">
        <v>174</v>
      </c>
    </row>
    <row r="977" spans="1:2" x14ac:dyDescent="0.2">
      <c r="A977">
        <f t="shared" si="12"/>
        <v>5</v>
      </c>
      <c r="B977">
        <v>175</v>
      </c>
    </row>
    <row r="978" spans="1:2" x14ac:dyDescent="0.2">
      <c r="A978">
        <f t="shared" si="12"/>
        <v>5</v>
      </c>
      <c r="B978">
        <v>176</v>
      </c>
    </row>
    <row r="979" spans="1:2" x14ac:dyDescent="0.2">
      <c r="A979">
        <f t="shared" si="12"/>
        <v>5</v>
      </c>
      <c r="B979">
        <v>177</v>
      </c>
    </row>
    <row r="980" spans="1:2" x14ac:dyDescent="0.2">
      <c r="A980">
        <f t="shared" si="12"/>
        <v>5</v>
      </c>
      <c r="B980">
        <v>178</v>
      </c>
    </row>
    <row r="981" spans="1:2" x14ac:dyDescent="0.2">
      <c r="A981">
        <f t="shared" si="12"/>
        <v>5</v>
      </c>
      <c r="B981">
        <v>179</v>
      </c>
    </row>
    <row r="982" spans="1:2" x14ac:dyDescent="0.2">
      <c r="A982">
        <f t="shared" si="12"/>
        <v>5</v>
      </c>
      <c r="B982">
        <v>180</v>
      </c>
    </row>
    <row r="983" spans="1:2" x14ac:dyDescent="0.2">
      <c r="A983">
        <f t="shared" si="12"/>
        <v>5</v>
      </c>
      <c r="B983">
        <v>181</v>
      </c>
    </row>
    <row r="984" spans="1:2" x14ac:dyDescent="0.2">
      <c r="A984">
        <f t="shared" si="12"/>
        <v>5</v>
      </c>
      <c r="B984">
        <v>182</v>
      </c>
    </row>
    <row r="985" spans="1:2" x14ac:dyDescent="0.2">
      <c r="A985">
        <f t="shared" si="12"/>
        <v>5</v>
      </c>
      <c r="B985">
        <v>183</v>
      </c>
    </row>
    <row r="986" spans="1:2" x14ac:dyDescent="0.2">
      <c r="A986">
        <f t="shared" si="12"/>
        <v>5</v>
      </c>
      <c r="B986">
        <v>184</v>
      </c>
    </row>
    <row r="987" spans="1:2" x14ac:dyDescent="0.2">
      <c r="A987">
        <f t="shared" si="12"/>
        <v>5</v>
      </c>
      <c r="B987">
        <v>185</v>
      </c>
    </row>
    <row r="988" spans="1:2" x14ac:dyDescent="0.2">
      <c r="A988">
        <f t="shared" si="12"/>
        <v>5</v>
      </c>
      <c r="B988">
        <v>186</v>
      </c>
    </row>
    <row r="989" spans="1:2" x14ac:dyDescent="0.2">
      <c r="A989">
        <f t="shared" si="12"/>
        <v>5</v>
      </c>
      <c r="B989">
        <v>187</v>
      </c>
    </row>
    <row r="990" spans="1:2" x14ac:dyDescent="0.2">
      <c r="A990">
        <f t="shared" si="12"/>
        <v>5</v>
      </c>
      <c r="B990">
        <v>188</v>
      </c>
    </row>
    <row r="991" spans="1:2" x14ac:dyDescent="0.2">
      <c r="A991">
        <f t="shared" si="12"/>
        <v>5</v>
      </c>
      <c r="B991">
        <v>189</v>
      </c>
    </row>
    <row r="992" spans="1:2" x14ac:dyDescent="0.2">
      <c r="A992">
        <f t="shared" si="12"/>
        <v>5</v>
      </c>
      <c r="B992">
        <v>190</v>
      </c>
    </row>
    <row r="993" spans="1:2" x14ac:dyDescent="0.2">
      <c r="A993">
        <f t="shared" si="12"/>
        <v>5</v>
      </c>
      <c r="B993">
        <v>191</v>
      </c>
    </row>
    <row r="994" spans="1:2" x14ac:dyDescent="0.2">
      <c r="A994">
        <f t="shared" si="12"/>
        <v>5</v>
      </c>
      <c r="B994">
        <v>192</v>
      </c>
    </row>
    <row r="995" spans="1:2" x14ac:dyDescent="0.2">
      <c r="A995">
        <f t="shared" si="12"/>
        <v>5</v>
      </c>
      <c r="B995">
        <v>193</v>
      </c>
    </row>
    <row r="996" spans="1:2" x14ac:dyDescent="0.2">
      <c r="A996">
        <f t="shared" si="12"/>
        <v>5</v>
      </c>
      <c r="B996">
        <v>194</v>
      </c>
    </row>
    <row r="997" spans="1:2" x14ac:dyDescent="0.2">
      <c r="A997">
        <f t="shared" si="12"/>
        <v>5</v>
      </c>
      <c r="B997">
        <v>195</v>
      </c>
    </row>
    <row r="998" spans="1:2" x14ac:dyDescent="0.2">
      <c r="A998">
        <f t="shared" si="12"/>
        <v>5</v>
      </c>
      <c r="B998">
        <v>196</v>
      </c>
    </row>
    <row r="999" spans="1:2" x14ac:dyDescent="0.2">
      <c r="A999">
        <f t="shared" si="12"/>
        <v>5</v>
      </c>
      <c r="B999">
        <v>197</v>
      </c>
    </row>
    <row r="1000" spans="1:2" x14ac:dyDescent="0.2">
      <c r="A1000">
        <f t="shared" si="12"/>
        <v>5</v>
      </c>
      <c r="B1000">
        <v>198</v>
      </c>
    </row>
    <row r="1001" spans="1:2" x14ac:dyDescent="0.2">
      <c r="A1001">
        <f t="shared" si="12"/>
        <v>5</v>
      </c>
      <c r="B1001">
        <v>199</v>
      </c>
    </row>
    <row r="1002" spans="1:2" x14ac:dyDescent="0.2">
      <c r="A1002">
        <f t="shared" si="12"/>
        <v>5</v>
      </c>
      <c r="B1002">
        <v>200</v>
      </c>
    </row>
    <row r="1003" spans="1:2" x14ac:dyDescent="0.2">
      <c r="A1003">
        <f t="shared" si="12"/>
        <v>6</v>
      </c>
      <c r="B1003">
        <v>1</v>
      </c>
    </row>
    <row r="1004" spans="1:2" x14ac:dyDescent="0.2">
      <c r="A1004">
        <f t="shared" si="12"/>
        <v>6</v>
      </c>
      <c r="B1004">
        <v>2</v>
      </c>
    </row>
    <row r="1005" spans="1:2" x14ac:dyDescent="0.2">
      <c r="A1005">
        <f t="shared" si="12"/>
        <v>6</v>
      </c>
      <c r="B1005">
        <v>3</v>
      </c>
    </row>
    <row r="1006" spans="1:2" x14ac:dyDescent="0.2">
      <c r="A1006">
        <f t="shared" si="12"/>
        <v>6</v>
      </c>
      <c r="B1006">
        <v>4</v>
      </c>
    </row>
    <row r="1007" spans="1:2" x14ac:dyDescent="0.2">
      <c r="A1007">
        <f t="shared" si="12"/>
        <v>6</v>
      </c>
      <c r="B1007">
        <v>5</v>
      </c>
    </row>
    <row r="1008" spans="1:2" x14ac:dyDescent="0.2">
      <c r="A1008">
        <f t="shared" si="12"/>
        <v>6</v>
      </c>
      <c r="B1008">
        <v>6</v>
      </c>
    </row>
    <row r="1009" spans="1:2" x14ac:dyDescent="0.2">
      <c r="A1009">
        <f t="shared" si="12"/>
        <v>6</v>
      </c>
      <c r="B1009">
        <v>7</v>
      </c>
    </row>
    <row r="1010" spans="1:2" x14ac:dyDescent="0.2">
      <c r="A1010">
        <f t="shared" si="12"/>
        <v>6</v>
      </c>
      <c r="B1010">
        <v>8</v>
      </c>
    </row>
    <row r="1011" spans="1:2" x14ac:dyDescent="0.2">
      <c r="A1011">
        <f t="shared" si="12"/>
        <v>6</v>
      </c>
      <c r="B1011">
        <v>9</v>
      </c>
    </row>
    <row r="1012" spans="1:2" x14ac:dyDescent="0.2">
      <c r="A1012">
        <f t="shared" si="12"/>
        <v>6</v>
      </c>
      <c r="B1012">
        <v>10</v>
      </c>
    </row>
    <row r="1013" spans="1:2" x14ac:dyDescent="0.2">
      <c r="A1013">
        <f t="shared" si="12"/>
        <v>6</v>
      </c>
      <c r="B1013">
        <v>11</v>
      </c>
    </row>
    <row r="1014" spans="1:2" x14ac:dyDescent="0.2">
      <c r="A1014">
        <f t="shared" si="12"/>
        <v>6</v>
      </c>
      <c r="B1014">
        <v>12</v>
      </c>
    </row>
    <row r="1015" spans="1:2" x14ac:dyDescent="0.2">
      <c r="A1015">
        <f t="shared" si="12"/>
        <v>6</v>
      </c>
      <c r="B1015">
        <v>13</v>
      </c>
    </row>
    <row r="1016" spans="1:2" x14ac:dyDescent="0.2">
      <c r="A1016">
        <f t="shared" si="12"/>
        <v>6</v>
      </c>
      <c r="B1016">
        <v>14</v>
      </c>
    </row>
    <row r="1017" spans="1:2" x14ac:dyDescent="0.2">
      <c r="A1017">
        <f t="shared" si="12"/>
        <v>6</v>
      </c>
      <c r="B1017">
        <v>15</v>
      </c>
    </row>
    <row r="1018" spans="1:2" x14ac:dyDescent="0.2">
      <c r="A1018">
        <f t="shared" si="12"/>
        <v>6</v>
      </c>
      <c r="B1018">
        <v>16</v>
      </c>
    </row>
    <row r="1019" spans="1:2" x14ac:dyDescent="0.2">
      <c r="A1019">
        <f t="shared" si="12"/>
        <v>6</v>
      </c>
      <c r="B1019">
        <v>17</v>
      </c>
    </row>
    <row r="1020" spans="1:2" x14ac:dyDescent="0.2">
      <c r="A1020">
        <f t="shared" si="12"/>
        <v>6</v>
      </c>
      <c r="B1020">
        <v>18</v>
      </c>
    </row>
    <row r="1021" spans="1:2" x14ac:dyDescent="0.2">
      <c r="A1021">
        <f t="shared" si="12"/>
        <v>6</v>
      </c>
      <c r="B1021">
        <v>19</v>
      </c>
    </row>
    <row r="1022" spans="1:2" x14ac:dyDescent="0.2">
      <c r="A1022">
        <f t="shared" si="12"/>
        <v>6</v>
      </c>
      <c r="B1022">
        <v>20</v>
      </c>
    </row>
    <row r="1023" spans="1:2" x14ac:dyDescent="0.2">
      <c r="A1023">
        <f t="shared" si="12"/>
        <v>6</v>
      </c>
      <c r="B1023">
        <v>21</v>
      </c>
    </row>
    <row r="1024" spans="1:2" x14ac:dyDescent="0.2">
      <c r="A1024">
        <f t="shared" si="12"/>
        <v>6</v>
      </c>
      <c r="B1024">
        <v>22</v>
      </c>
    </row>
    <row r="1025" spans="1:2" x14ac:dyDescent="0.2">
      <c r="A1025">
        <f t="shared" si="12"/>
        <v>6</v>
      </c>
      <c r="B1025">
        <v>23</v>
      </c>
    </row>
    <row r="1026" spans="1:2" x14ac:dyDescent="0.2">
      <c r="A1026">
        <f t="shared" si="12"/>
        <v>6</v>
      </c>
      <c r="B1026">
        <v>24</v>
      </c>
    </row>
    <row r="1027" spans="1:2" x14ac:dyDescent="0.2">
      <c r="A1027">
        <f t="shared" si="12"/>
        <v>6</v>
      </c>
      <c r="B1027">
        <v>25</v>
      </c>
    </row>
    <row r="1028" spans="1:2" x14ac:dyDescent="0.2">
      <c r="A1028">
        <f t="shared" si="12"/>
        <v>6</v>
      </c>
      <c r="B1028">
        <v>26</v>
      </c>
    </row>
    <row r="1029" spans="1:2" x14ac:dyDescent="0.2">
      <c r="A1029">
        <f t="shared" si="12"/>
        <v>6</v>
      </c>
      <c r="B1029">
        <v>27</v>
      </c>
    </row>
    <row r="1030" spans="1:2" x14ac:dyDescent="0.2">
      <c r="A1030">
        <f t="shared" si="12"/>
        <v>6</v>
      </c>
      <c r="B1030">
        <v>28</v>
      </c>
    </row>
    <row r="1031" spans="1:2" x14ac:dyDescent="0.2">
      <c r="A1031">
        <f t="shared" si="12"/>
        <v>6</v>
      </c>
      <c r="B1031">
        <v>29</v>
      </c>
    </row>
    <row r="1032" spans="1:2" x14ac:dyDescent="0.2">
      <c r="A1032">
        <f t="shared" si="12"/>
        <v>6</v>
      </c>
      <c r="B1032">
        <v>30</v>
      </c>
    </row>
    <row r="1033" spans="1:2" x14ac:dyDescent="0.2">
      <c r="A1033">
        <f t="shared" si="12"/>
        <v>6</v>
      </c>
      <c r="B1033">
        <v>31</v>
      </c>
    </row>
    <row r="1034" spans="1:2" x14ac:dyDescent="0.2">
      <c r="A1034">
        <f t="shared" si="12"/>
        <v>6</v>
      </c>
      <c r="B1034">
        <v>32</v>
      </c>
    </row>
    <row r="1035" spans="1:2" x14ac:dyDescent="0.2">
      <c r="A1035">
        <f t="shared" ref="A1035:A1098" si="13">A835+1</f>
        <v>6</v>
      </c>
      <c r="B1035">
        <v>33</v>
      </c>
    </row>
    <row r="1036" spans="1:2" x14ac:dyDescent="0.2">
      <c r="A1036">
        <f t="shared" si="13"/>
        <v>6</v>
      </c>
      <c r="B1036">
        <v>34</v>
      </c>
    </row>
    <row r="1037" spans="1:2" x14ac:dyDescent="0.2">
      <c r="A1037">
        <f t="shared" si="13"/>
        <v>6</v>
      </c>
      <c r="B1037">
        <v>35</v>
      </c>
    </row>
    <row r="1038" spans="1:2" x14ac:dyDescent="0.2">
      <c r="A1038">
        <f t="shared" si="13"/>
        <v>6</v>
      </c>
      <c r="B1038">
        <v>36</v>
      </c>
    </row>
    <row r="1039" spans="1:2" x14ac:dyDescent="0.2">
      <c r="A1039">
        <f t="shared" si="13"/>
        <v>6</v>
      </c>
      <c r="B1039">
        <v>37</v>
      </c>
    </row>
    <row r="1040" spans="1:2" x14ac:dyDescent="0.2">
      <c r="A1040">
        <f t="shared" si="13"/>
        <v>6</v>
      </c>
      <c r="B1040">
        <v>38</v>
      </c>
    </row>
    <row r="1041" spans="1:2" x14ac:dyDescent="0.2">
      <c r="A1041">
        <f t="shared" si="13"/>
        <v>6</v>
      </c>
      <c r="B1041">
        <v>39</v>
      </c>
    </row>
    <row r="1042" spans="1:2" x14ac:dyDescent="0.2">
      <c r="A1042">
        <f t="shared" si="13"/>
        <v>6</v>
      </c>
      <c r="B1042">
        <v>40</v>
      </c>
    </row>
    <row r="1043" spans="1:2" x14ac:dyDescent="0.2">
      <c r="A1043">
        <f t="shared" si="13"/>
        <v>6</v>
      </c>
      <c r="B1043">
        <v>41</v>
      </c>
    </row>
    <row r="1044" spans="1:2" x14ac:dyDescent="0.2">
      <c r="A1044">
        <f t="shared" si="13"/>
        <v>6</v>
      </c>
      <c r="B1044">
        <v>42</v>
      </c>
    </row>
    <row r="1045" spans="1:2" x14ac:dyDescent="0.2">
      <c r="A1045">
        <f t="shared" si="13"/>
        <v>6</v>
      </c>
      <c r="B1045">
        <v>43</v>
      </c>
    </row>
    <row r="1046" spans="1:2" x14ac:dyDescent="0.2">
      <c r="A1046">
        <f t="shared" si="13"/>
        <v>6</v>
      </c>
      <c r="B1046">
        <v>44</v>
      </c>
    </row>
    <row r="1047" spans="1:2" x14ac:dyDescent="0.2">
      <c r="A1047">
        <f t="shared" si="13"/>
        <v>6</v>
      </c>
      <c r="B1047">
        <v>45</v>
      </c>
    </row>
    <row r="1048" spans="1:2" x14ac:dyDescent="0.2">
      <c r="A1048">
        <f t="shared" si="13"/>
        <v>6</v>
      </c>
      <c r="B1048">
        <v>46</v>
      </c>
    </row>
    <row r="1049" spans="1:2" x14ac:dyDescent="0.2">
      <c r="A1049">
        <f t="shared" si="13"/>
        <v>6</v>
      </c>
      <c r="B1049">
        <v>47</v>
      </c>
    </row>
    <row r="1050" spans="1:2" x14ac:dyDescent="0.2">
      <c r="A1050">
        <f t="shared" si="13"/>
        <v>6</v>
      </c>
      <c r="B1050">
        <v>48</v>
      </c>
    </row>
    <row r="1051" spans="1:2" x14ac:dyDescent="0.2">
      <c r="A1051">
        <f t="shared" si="13"/>
        <v>6</v>
      </c>
      <c r="B1051">
        <v>49</v>
      </c>
    </row>
    <row r="1052" spans="1:2" x14ac:dyDescent="0.2">
      <c r="A1052">
        <f t="shared" si="13"/>
        <v>6</v>
      </c>
      <c r="B1052">
        <v>50</v>
      </c>
    </row>
    <row r="1053" spans="1:2" x14ac:dyDescent="0.2">
      <c r="A1053">
        <f t="shared" si="13"/>
        <v>6</v>
      </c>
      <c r="B1053">
        <v>51</v>
      </c>
    </row>
    <row r="1054" spans="1:2" x14ac:dyDescent="0.2">
      <c r="A1054">
        <f t="shared" si="13"/>
        <v>6</v>
      </c>
      <c r="B1054">
        <v>52</v>
      </c>
    </row>
    <row r="1055" spans="1:2" x14ac:dyDescent="0.2">
      <c r="A1055">
        <f t="shared" si="13"/>
        <v>6</v>
      </c>
      <c r="B1055">
        <v>53</v>
      </c>
    </row>
    <row r="1056" spans="1:2" x14ac:dyDescent="0.2">
      <c r="A1056">
        <f t="shared" si="13"/>
        <v>6</v>
      </c>
      <c r="B1056">
        <v>54</v>
      </c>
    </row>
    <row r="1057" spans="1:2" x14ac:dyDescent="0.2">
      <c r="A1057">
        <f t="shared" si="13"/>
        <v>6</v>
      </c>
      <c r="B1057">
        <v>55</v>
      </c>
    </row>
    <row r="1058" spans="1:2" x14ac:dyDescent="0.2">
      <c r="A1058">
        <f t="shared" si="13"/>
        <v>6</v>
      </c>
      <c r="B1058">
        <v>56</v>
      </c>
    </row>
    <row r="1059" spans="1:2" x14ac:dyDescent="0.2">
      <c r="A1059">
        <f t="shared" si="13"/>
        <v>6</v>
      </c>
      <c r="B1059">
        <v>57</v>
      </c>
    </row>
    <row r="1060" spans="1:2" x14ac:dyDescent="0.2">
      <c r="A1060">
        <f t="shared" si="13"/>
        <v>6</v>
      </c>
      <c r="B1060">
        <v>58</v>
      </c>
    </row>
    <row r="1061" spans="1:2" x14ac:dyDescent="0.2">
      <c r="A1061">
        <f t="shared" si="13"/>
        <v>6</v>
      </c>
      <c r="B1061">
        <v>59</v>
      </c>
    </row>
    <row r="1062" spans="1:2" x14ac:dyDescent="0.2">
      <c r="A1062">
        <f t="shared" si="13"/>
        <v>6</v>
      </c>
      <c r="B1062">
        <v>60</v>
      </c>
    </row>
    <row r="1063" spans="1:2" x14ac:dyDescent="0.2">
      <c r="A1063">
        <f t="shared" si="13"/>
        <v>6</v>
      </c>
      <c r="B1063">
        <v>61</v>
      </c>
    </row>
    <row r="1064" spans="1:2" x14ac:dyDescent="0.2">
      <c r="A1064">
        <f t="shared" si="13"/>
        <v>6</v>
      </c>
      <c r="B1064">
        <v>62</v>
      </c>
    </row>
    <row r="1065" spans="1:2" x14ac:dyDescent="0.2">
      <c r="A1065">
        <f t="shared" si="13"/>
        <v>6</v>
      </c>
      <c r="B1065">
        <v>63</v>
      </c>
    </row>
    <row r="1066" spans="1:2" x14ac:dyDescent="0.2">
      <c r="A1066">
        <f t="shared" si="13"/>
        <v>6</v>
      </c>
      <c r="B1066">
        <v>64</v>
      </c>
    </row>
    <row r="1067" spans="1:2" x14ac:dyDescent="0.2">
      <c r="A1067">
        <f t="shared" si="13"/>
        <v>6</v>
      </c>
      <c r="B1067">
        <v>65</v>
      </c>
    </row>
    <row r="1068" spans="1:2" x14ac:dyDescent="0.2">
      <c r="A1068">
        <f t="shared" si="13"/>
        <v>6</v>
      </c>
      <c r="B1068">
        <v>66</v>
      </c>
    </row>
    <row r="1069" spans="1:2" x14ac:dyDescent="0.2">
      <c r="A1069">
        <f t="shared" si="13"/>
        <v>6</v>
      </c>
      <c r="B1069">
        <v>67</v>
      </c>
    </row>
    <row r="1070" spans="1:2" x14ac:dyDescent="0.2">
      <c r="A1070">
        <f t="shared" si="13"/>
        <v>6</v>
      </c>
      <c r="B1070">
        <v>68</v>
      </c>
    </row>
    <row r="1071" spans="1:2" x14ac:dyDescent="0.2">
      <c r="A1071">
        <f t="shared" si="13"/>
        <v>6</v>
      </c>
      <c r="B1071">
        <v>69</v>
      </c>
    </row>
    <row r="1072" spans="1:2" x14ac:dyDescent="0.2">
      <c r="A1072">
        <f t="shared" si="13"/>
        <v>6</v>
      </c>
      <c r="B1072">
        <v>70</v>
      </c>
    </row>
    <row r="1073" spans="1:2" x14ac:dyDescent="0.2">
      <c r="A1073">
        <f t="shared" si="13"/>
        <v>6</v>
      </c>
      <c r="B1073">
        <v>71</v>
      </c>
    </row>
    <row r="1074" spans="1:2" x14ac:dyDescent="0.2">
      <c r="A1074">
        <f t="shared" si="13"/>
        <v>6</v>
      </c>
      <c r="B1074">
        <v>72</v>
      </c>
    </row>
    <row r="1075" spans="1:2" x14ac:dyDescent="0.2">
      <c r="A1075">
        <f t="shared" si="13"/>
        <v>6</v>
      </c>
      <c r="B1075">
        <v>73</v>
      </c>
    </row>
    <row r="1076" spans="1:2" x14ac:dyDescent="0.2">
      <c r="A1076">
        <f t="shared" si="13"/>
        <v>6</v>
      </c>
      <c r="B1076">
        <v>74</v>
      </c>
    </row>
    <row r="1077" spans="1:2" x14ac:dyDescent="0.2">
      <c r="A1077">
        <f t="shared" si="13"/>
        <v>6</v>
      </c>
      <c r="B1077">
        <v>75</v>
      </c>
    </row>
    <row r="1078" spans="1:2" x14ac:dyDescent="0.2">
      <c r="A1078">
        <f t="shared" si="13"/>
        <v>6</v>
      </c>
      <c r="B1078">
        <v>76</v>
      </c>
    </row>
    <row r="1079" spans="1:2" x14ac:dyDescent="0.2">
      <c r="A1079">
        <f t="shared" si="13"/>
        <v>6</v>
      </c>
      <c r="B1079">
        <v>77</v>
      </c>
    </row>
    <row r="1080" spans="1:2" x14ac:dyDescent="0.2">
      <c r="A1080">
        <f t="shared" si="13"/>
        <v>6</v>
      </c>
      <c r="B1080">
        <v>78</v>
      </c>
    </row>
    <row r="1081" spans="1:2" x14ac:dyDescent="0.2">
      <c r="A1081">
        <f t="shared" si="13"/>
        <v>6</v>
      </c>
      <c r="B1081">
        <v>79</v>
      </c>
    </row>
    <row r="1082" spans="1:2" x14ac:dyDescent="0.2">
      <c r="A1082">
        <f t="shared" si="13"/>
        <v>6</v>
      </c>
      <c r="B1082">
        <v>80</v>
      </c>
    </row>
    <row r="1083" spans="1:2" x14ac:dyDescent="0.2">
      <c r="A1083">
        <f t="shared" si="13"/>
        <v>6</v>
      </c>
      <c r="B1083">
        <v>81</v>
      </c>
    </row>
    <row r="1084" spans="1:2" x14ac:dyDescent="0.2">
      <c r="A1084">
        <f t="shared" si="13"/>
        <v>6</v>
      </c>
      <c r="B1084">
        <v>82</v>
      </c>
    </row>
    <row r="1085" spans="1:2" x14ac:dyDescent="0.2">
      <c r="A1085">
        <f t="shared" si="13"/>
        <v>6</v>
      </c>
      <c r="B1085">
        <v>83</v>
      </c>
    </row>
    <row r="1086" spans="1:2" x14ac:dyDescent="0.2">
      <c r="A1086">
        <f t="shared" si="13"/>
        <v>6</v>
      </c>
      <c r="B1086">
        <v>84</v>
      </c>
    </row>
    <row r="1087" spans="1:2" x14ac:dyDescent="0.2">
      <c r="A1087">
        <f t="shared" si="13"/>
        <v>6</v>
      </c>
      <c r="B1087">
        <v>85</v>
      </c>
    </row>
    <row r="1088" spans="1:2" x14ac:dyDescent="0.2">
      <c r="A1088">
        <f t="shared" si="13"/>
        <v>6</v>
      </c>
      <c r="B1088">
        <v>86</v>
      </c>
    </row>
    <row r="1089" spans="1:2" x14ac:dyDescent="0.2">
      <c r="A1089">
        <f t="shared" si="13"/>
        <v>6</v>
      </c>
      <c r="B1089">
        <v>87</v>
      </c>
    </row>
    <row r="1090" spans="1:2" x14ac:dyDescent="0.2">
      <c r="A1090">
        <f t="shared" si="13"/>
        <v>6</v>
      </c>
      <c r="B1090">
        <v>88</v>
      </c>
    </row>
    <row r="1091" spans="1:2" x14ac:dyDescent="0.2">
      <c r="A1091">
        <f t="shared" si="13"/>
        <v>6</v>
      </c>
      <c r="B1091">
        <v>89</v>
      </c>
    </row>
    <row r="1092" spans="1:2" x14ac:dyDescent="0.2">
      <c r="A1092">
        <f t="shared" si="13"/>
        <v>6</v>
      </c>
      <c r="B1092">
        <v>90</v>
      </c>
    </row>
    <row r="1093" spans="1:2" x14ac:dyDescent="0.2">
      <c r="A1093">
        <f t="shared" si="13"/>
        <v>6</v>
      </c>
      <c r="B1093">
        <v>91</v>
      </c>
    </row>
    <row r="1094" spans="1:2" x14ac:dyDescent="0.2">
      <c r="A1094">
        <f t="shared" si="13"/>
        <v>6</v>
      </c>
      <c r="B1094">
        <v>92</v>
      </c>
    </row>
    <row r="1095" spans="1:2" x14ac:dyDescent="0.2">
      <c r="A1095">
        <f t="shared" si="13"/>
        <v>6</v>
      </c>
      <c r="B1095">
        <v>93</v>
      </c>
    </row>
    <row r="1096" spans="1:2" x14ac:dyDescent="0.2">
      <c r="A1096">
        <f t="shared" si="13"/>
        <v>6</v>
      </c>
      <c r="B1096">
        <v>94</v>
      </c>
    </row>
    <row r="1097" spans="1:2" x14ac:dyDescent="0.2">
      <c r="A1097">
        <f t="shared" si="13"/>
        <v>6</v>
      </c>
      <c r="B1097">
        <v>95</v>
      </c>
    </row>
    <row r="1098" spans="1:2" x14ac:dyDescent="0.2">
      <c r="A1098">
        <f t="shared" si="13"/>
        <v>6</v>
      </c>
      <c r="B1098">
        <v>96</v>
      </c>
    </row>
    <row r="1099" spans="1:2" x14ac:dyDescent="0.2">
      <c r="A1099">
        <f t="shared" ref="A1099:A1162" si="14">A899+1</f>
        <v>6</v>
      </c>
      <c r="B1099">
        <v>97</v>
      </c>
    </row>
    <row r="1100" spans="1:2" x14ac:dyDescent="0.2">
      <c r="A1100">
        <f t="shared" si="14"/>
        <v>6</v>
      </c>
      <c r="B1100">
        <v>98</v>
      </c>
    </row>
    <row r="1101" spans="1:2" x14ac:dyDescent="0.2">
      <c r="A1101">
        <f t="shared" si="14"/>
        <v>6</v>
      </c>
      <c r="B1101">
        <v>99</v>
      </c>
    </row>
    <row r="1102" spans="1:2" x14ac:dyDescent="0.2">
      <c r="A1102">
        <f t="shared" si="14"/>
        <v>6</v>
      </c>
      <c r="B1102">
        <v>100</v>
      </c>
    </row>
    <row r="1103" spans="1:2" x14ac:dyDescent="0.2">
      <c r="A1103">
        <f t="shared" si="14"/>
        <v>6</v>
      </c>
      <c r="B1103">
        <v>101</v>
      </c>
    </row>
    <row r="1104" spans="1:2" x14ac:dyDescent="0.2">
      <c r="A1104">
        <f t="shared" si="14"/>
        <v>6</v>
      </c>
      <c r="B1104">
        <v>102</v>
      </c>
    </row>
    <row r="1105" spans="1:2" x14ac:dyDescent="0.2">
      <c r="A1105">
        <f t="shared" si="14"/>
        <v>6</v>
      </c>
      <c r="B1105">
        <v>103</v>
      </c>
    </row>
    <row r="1106" spans="1:2" x14ac:dyDescent="0.2">
      <c r="A1106">
        <f t="shared" si="14"/>
        <v>6</v>
      </c>
      <c r="B1106">
        <v>104</v>
      </c>
    </row>
    <row r="1107" spans="1:2" x14ac:dyDescent="0.2">
      <c r="A1107">
        <f t="shared" si="14"/>
        <v>6</v>
      </c>
      <c r="B1107">
        <v>105</v>
      </c>
    </row>
    <row r="1108" spans="1:2" x14ac:dyDescent="0.2">
      <c r="A1108">
        <f t="shared" si="14"/>
        <v>6</v>
      </c>
      <c r="B1108">
        <v>106</v>
      </c>
    </row>
    <row r="1109" spans="1:2" x14ac:dyDescent="0.2">
      <c r="A1109">
        <f t="shared" si="14"/>
        <v>6</v>
      </c>
      <c r="B1109">
        <v>107</v>
      </c>
    </row>
    <row r="1110" spans="1:2" x14ac:dyDescent="0.2">
      <c r="A1110">
        <f t="shared" si="14"/>
        <v>6</v>
      </c>
      <c r="B1110">
        <v>108</v>
      </c>
    </row>
    <row r="1111" spans="1:2" x14ac:dyDescent="0.2">
      <c r="A1111">
        <f t="shared" si="14"/>
        <v>6</v>
      </c>
      <c r="B1111">
        <v>109</v>
      </c>
    </row>
    <row r="1112" spans="1:2" x14ac:dyDescent="0.2">
      <c r="A1112">
        <f t="shared" si="14"/>
        <v>6</v>
      </c>
      <c r="B1112">
        <v>110</v>
      </c>
    </row>
    <row r="1113" spans="1:2" x14ac:dyDescent="0.2">
      <c r="A1113">
        <f t="shared" si="14"/>
        <v>6</v>
      </c>
      <c r="B1113">
        <v>111</v>
      </c>
    </row>
    <row r="1114" spans="1:2" x14ac:dyDescent="0.2">
      <c r="A1114">
        <f t="shared" si="14"/>
        <v>6</v>
      </c>
      <c r="B1114">
        <v>112</v>
      </c>
    </row>
    <row r="1115" spans="1:2" x14ac:dyDescent="0.2">
      <c r="A1115">
        <f t="shared" si="14"/>
        <v>6</v>
      </c>
      <c r="B1115">
        <v>113</v>
      </c>
    </row>
    <row r="1116" spans="1:2" x14ac:dyDescent="0.2">
      <c r="A1116">
        <f t="shared" si="14"/>
        <v>6</v>
      </c>
      <c r="B1116">
        <v>114</v>
      </c>
    </row>
    <row r="1117" spans="1:2" x14ac:dyDescent="0.2">
      <c r="A1117">
        <f t="shared" si="14"/>
        <v>6</v>
      </c>
      <c r="B1117">
        <v>115</v>
      </c>
    </row>
    <row r="1118" spans="1:2" x14ac:dyDescent="0.2">
      <c r="A1118">
        <f t="shared" si="14"/>
        <v>6</v>
      </c>
      <c r="B1118">
        <v>116</v>
      </c>
    </row>
    <row r="1119" spans="1:2" x14ac:dyDescent="0.2">
      <c r="A1119">
        <f t="shared" si="14"/>
        <v>6</v>
      </c>
      <c r="B1119">
        <v>117</v>
      </c>
    </row>
    <row r="1120" spans="1:2" x14ac:dyDescent="0.2">
      <c r="A1120">
        <f t="shared" si="14"/>
        <v>6</v>
      </c>
      <c r="B1120">
        <v>118</v>
      </c>
    </row>
    <row r="1121" spans="1:2" x14ac:dyDescent="0.2">
      <c r="A1121">
        <f t="shared" si="14"/>
        <v>6</v>
      </c>
      <c r="B1121">
        <v>119</v>
      </c>
    </row>
    <row r="1122" spans="1:2" x14ac:dyDescent="0.2">
      <c r="A1122">
        <f t="shared" si="14"/>
        <v>6</v>
      </c>
      <c r="B1122">
        <v>120</v>
      </c>
    </row>
    <row r="1123" spans="1:2" x14ac:dyDescent="0.2">
      <c r="A1123">
        <f t="shared" si="14"/>
        <v>6</v>
      </c>
      <c r="B1123">
        <v>121</v>
      </c>
    </row>
    <row r="1124" spans="1:2" x14ac:dyDescent="0.2">
      <c r="A1124">
        <f t="shared" si="14"/>
        <v>6</v>
      </c>
      <c r="B1124">
        <v>122</v>
      </c>
    </row>
    <row r="1125" spans="1:2" x14ac:dyDescent="0.2">
      <c r="A1125">
        <f t="shared" si="14"/>
        <v>6</v>
      </c>
      <c r="B1125">
        <v>123</v>
      </c>
    </row>
    <row r="1126" spans="1:2" x14ac:dyDescent="0.2">
      <c r="A1126">
        <f t="shared" si="14"/>
        <v>6</v>
      </c>
      <c r="B1126">
        <v>124</v>
      </c>
    </row>
    <row r="1127" spans="1:2" x14ac:dyDescent="0.2">
      <c r="A1127">
        <f t="shared" si="14"/>
        <v>6</v>
      </c>
      <c r="B1127">
        <v>125</v>
      </c>
    </row>
    <row r="1128" spans="1:2" x14ac:dyDescent="0.2">
      <c r="A1128">
        <f t="shared" si="14"/>
        <v>6</v>
      </c>
      <c r="B1128">
        <v>126</v>
      </c>
    </row>
    <row r="1129" spans="1:2" x14ac:dyDescent="0.2">
      <c r="A1129">
        <f t="shared" si="14"/>
        <v>6</v>
      </c>
      <c r="B1129">
        <v>127</v>
      </c>
    </row>
    <row r="1130" spans="1:2" x14ac:dyDescent="0.2">
      <c r="A1130">
        <f t="shared" si="14"/>
        <v>6</v>
      </c>
      <c r="B1130">
        <v>128</v>
      </c>
    </row>
    <row r="1131" spans="1:2" x14ac:dyDescent="0.2">
      <c r="A1131">
        <f t="shared" si="14"/>
        <v>6</v>
      </c>
      <c r="B1131">
        <v>129</v>
      </c>
    </row>
    <row r="1132" spans="1:2" x14ac:dyDescent="0.2">
      <c r="A1132">
        <f t="shared" si="14"/>
        <v>6</v>
      </c>
      <c r="B1132">
        <v>130</v>
      </c>
    </row>
    <row r="1133" spans="1:2" x14ac:dyDescent="0.2">
      <c r="A1133">
        <f t="shared" si="14"/>
        <v>6</v>
      </c>
      <c r="B1133">
        <v>131</v>
      </c>
    </row>
    <row r="1134" spans="1:2" x14ac:dyDescent="0.2">
      <c r="A1134">
        <f t="shared" si="14"/>
        <v>6</v>
      </c>
      <c r="B1134">
        <v>132</v>
      </c>
    </row>
    <row r="1135" spans="1:2" x14ac:dyDescent="0.2">
      <c r="A1135">
        <f t="shared" si="14"/>
        <v>6</v>
      </c>
      <c r="B1135">
        <v>133</v>
      </c>
    </row>
    <row r="1136" spans="1:2" x14ac:dyDescent="0.2">
      <c r="A1136">
        <f t="shared" si="14"/>
        <v>6</v>
      </c>
      <c r="B1136">
        <v>134</v>
      </c>
    </row>
    <row r="1137" spans="1:2" x14ac:dyDescent="0.2">
      <c r="A1137">
        <f t="shared" si="14"/>
        <v>6</v>
      </c>
      <c r="B1137">
        <v>135</v>
      </c>
    </row>
    <row r="1138" spans="1:2" x14ac:dyDescent="0.2">
      <c r="A1138">
        <f t="shared" si="14"/>
        <v>6</v>
      </c>
      <c r="B1138">
        <v>136</v>
      </c>
    </row>
    <row r="1139" spans="1:2" x14ac:dyDescent="0.2">
      <c r="A1139">
        <f t="shared" si="14"/>
        <v>6</v>
      </c>
      <c r="B1139">
        <v>137</v>
      </c>
    </row>
    <row r="1140" spans="1:2" x14ac:dyDescent="0.2">
      <c r="A1140">
        <f t="shared" si="14"/>
        <v>6</v>
      </c>
      <c r="B1140">
        <v>138</v>
      </c>
    </row>
    <row r="1141" spans="1:2" x14ac:dyDescent="0.2">
      <c r="A1141">
        <f t="shared" si="14"/>
        <v>6</v>
      </c>
      <c r="B1141">
        <v>139</v>
      </c>
    </row>
    <row r="1142" spans="1:2" x14ac:dyDescent="0.2">
      <c r="A1142">
        <f t="shared" si="14"/>
        <v>6</v>
      </c>
      <c r="B1142">
        <v>140</v>
      </c>
    </row>
    <row r="1143" spans="1:2" x14ac:dyDescent="0.2">
      <c r="A1143">
        <f t="shared" si="14"/>
        <v>6</v>
      </c>
      <c r="B1143">
        <v>141</v>
      </c>
    </row>
    <row r="1144" spans="1:2" x14ac:dyDescent="0.2">
      <c r="A1144">
        <f t="shared" si="14"/>
        <v>6</v>
      </c>
      <c r="B1144">
        <v>142</v>
      </c>
    </row>
    <row r="1145" spans="1:2" x14ac:dyDescent="0.2">
      <c r="A1145">
        <f t="shared" si="14"/>
        <v>6</v>
      </c>
      <c r="B1145">
        <v>143</v>
      </c>
    </row>
    <row r="1146" spans="1:2" x14ac:dyDescent="0.2">
      <c r="A1146">
        <f t="shared" si="14"/>
        <v>6</v>
      </c>
      <c r="B1146">
        <v>144</v>
      </c>
    </row>
    <row r="1147" spans="1:2" x14ac:dyDescent="0.2">
      <c r="A1147">
        <f t="shared" si="14"/>
        <v>6</v>
      </c>
      <c r="B1147">
        <v>145</v>
      </c>
    </row>
    <row r="1148" spans="1:2" x14ac:dyDescent="0.2">
      <c r="A1148">
        <f t="shared" si="14"/>
        <v>6</v>
      </c>
      <c r="B1148">
        <v>146</v>
      </c>
    </row>
    <row r="1149" spans="1:2" x14ac:dyDescent="0.2">
      <c r="A1149">
        <f t="shared" si="14"/>
        <v>6</v>
      </c>
      <c r="B1149">
        <v>147</v>
      </c>
    </row>
    <row r="1150" spans="1:2" x14ac:dyDescent="0.2">
      <c r="A1150">
        <f t="shared" si="14"/>
        <v>6</v>
      </c>
      <c r="B1150">
        <v>148</v>
      </c>
    </row>
    <row r="1151" spans="1:2" x14ac:dyDescent="0.2">
      <c r="A1151">
        <f t="shared" si="14"/>
        <v>6</v>
      </c>
      <c r="B1151">
        <v>149</v>
      </c>
    </row>
    <row r="1152" spans="1:2" x14ac:dyDescent="0.2">
      <c r="A1152">
        <f t="shared" si="14"/>
        <v>6</v>
      </c>
      <c r="B1152">
        <v>150</v>
      </c>
    </row>
    <row r="1153" spans="1:2" x14ac:dyDescent="0.2">
      <c r="A1153">
        <f t="shared" si="14"/>
        <v>6</v>
      </c>
      <c r="B1153">
        <v>151</v>
      </c>
    </row>
    <row r="1154" spans="1:2" x14ac:dyDescent="0.2">
      <c r="A1154">
        <f t="shared" si="14"/>
        <v>6</v>
      </c>
      <c r="B1154">
        <v>152</v>
      </c>
    </row>
    <row r="1155" spans="1:2" x14ac:dyDescent="0.2">
      <c r="A1155">
        <f t="shared" si="14"/>
        <v>6</v>
      </c>
      <c r="B1155">
        <v>153</v>
      </c>
    </row>
    <row r="1156" spans="1:2" x14ac:dyDescent="0.2">
      <c r="A1156">
        <f t="shared" si="14"/>
        <v>6</v>
      </c>
      <c r="B1156">
        <v>154</v>
      </c>
    </row>
    <row r="1157" spans="1:2" x14ac:dyDescent="0.2">
      <c r="A1157">
        <f t="shared" si="14"/>
        <v>6</v>
      </c>
      <c r="B1157">
        <v>155</v>
      </c>
    </row>
    <row r="1158" spans="1:2" x14ac:dyDescent="0.2">
      <c r="A1158">
        <f t="shared" si="14"/>
        <v>6</v>
      </c>
      <c r="B1158">
        <v>156</v>
      </c>
    </row>
    <row r="1159" spans="1:2" x14ac:dyDescent="0.2">
      <c r="A1159">
        <f t="shared" si="14"/>
        <v>6</v>
      </c>
      <c r="B1159">
        <v>157</v>
      </c>
    </row>
    <row r="1160" spans="1:2" x14ac:dyDescent="0.2">
      <c r="A1160">
        <f t="shared" si="14"/>
        <v>6</v>
      </c>
      <c r="B1160">
        <v>158</v>
      </c>
    </row>
    <row r="1161" spans="1:2" x14ac:dyDescent="0.2">
      <c r="A1161">
        <f t="shared" si="14"/>
        <v>6</v>
      </c>
      <c r="B1161">
        <v>159</v>
      </c>
    </row>
    <row r="1162" spans="1:2" x14ac:dyDescent="0.2">
      <c r="A1162">
        <f t="shared" si="14"/>
        <v>6</v>
      </c>
      <c r="B1162">
        <v>160</v>
      </c>
    </row>
    <row r="1163" spans="1:2" x14ac:dyDescent="0.2">
      <c r="A1163">
        <f t="shared" ref="A1163:A1226" si="15">A963+1</f>
        <v>6</v>
      </c>
      <c r="B1163">
        <v>161</v>
      </c>
    </row>
    <row r="1164" spans="1:2" x14ac:dyDescent="0.2">
      <c r="A1164">
        <f t="shared" si="15"/>
        <v>6</v>
      </c>
      <c r="B1164">
        <v>162</v>
      </c>
    </row>
    <row r="1165" spans="1:2" x14ac:dyDescent="0.2">
      <c r="A1165">
        <f t="shared" si="15"/>
        <v>6</v>
      </c>
      <c r="B1165">
        <v>163</v>
      </c>
    </row>
    <row r="1166" spans="1:2" x14ac:dyDescent="0.2">
      <c r="A1166">
        <f t="shared" si="15"/>
        <v>6</v>
      </c>
      <c r="B1166">
        <v>164</v>
      </c>
    </row>
    <row r="1167" spans="1:2" x14ac:dyDescent="0.2">
      <c r="A1167">
        <f t="shared" si="15"/>
        <v>6</v>
      </c>
      <c r="B1167">
        <v>165</v>
      </c>
    </row>
    <row r="1168" spans="1:2" x14ac:dyDescent="0.2">
      <c r="A1168">
        <f t="shared" si="15"/>
        <v>6</v>
      </c>
      <c r="B1168">
        <v>166</v>
      </c>
    </row>
    <row r="1169" spans="1:2" x14ac:dyDescent="0.2">
      <c r="A1169">
        <f t="shared" si="15"/>
        <v>6</v>
      </c>
      <c r="B1169">
        <v>167</v>
      </c>
    </row>
    <row r="1170" spans="1:2" x14ac:dyDescent="0.2">
      <c r="A1170">
        <f t="shared" si="15"/>
        <v>6</v>
      </c>
      <c r="B1170">
        <v>168</v>
      </c>
    </row>
    <row r="1171" spans="1:2" x14ac:dyDescent="0.2">
      <c r="A1171">
        <f t="shared" si="15"/>
        <v>6</v>
      </c>
      <c r="B1171">
        <v>169</v>
      </c>
    </row>
    <row r="1172" spans="1:2" x14ac:dyDescent="0.2">
      <c r="A1172">
        <f t="shared" si="15"/>
        <v>6</v>
      </c>
      <c r="B1172">
        <v>170</v>
      </c>
    </row>
    <row r="1173" spans="1:2" x14ac:dyDescent="0.2">
      <c r="A1173">
        <f t="shared" si="15"/>
        <v>6</v>
      </c>
      <c r="B1173">
        <v>171</v>
      </c>
    </row>
    <row r="1174" spans="1:2" x14ac:dyDescent="0.2">
      <c r="A1174">
        <f t="shared" si="15"/>
        <v>6</v>
      </c>
      <c r="B1174">
        <v>172</v>
      </c>
    </row>
    <row r="1175" spans="1:2" x14ac:dyDescent="0.2">
      <c r="A1175">
        <f t="shared" si="15"/>
        <v>6</v>
      </c>
      <c r="B1175">
        <v>173</v>
      </c>
    </row>
    <row r="1176" spans="1:2" x14ac:dyDescent="0.2">
      <c r="A1176">
        <f t="shared" si="15"/>
        <v>6</v>
      </c>
      <c r="B1176">
        <v>174</v>
      </c>
    </row>
    <row r="1177" spans="1:2" x14ac:dyDescent="0.2">
      <c r="A1177">
        <f t="shared" si="15"/>
        <v>6</v>
      </c>
      <c r="B1177">
        <v>175</v>
      </c>
    </row>
    <row r="1178" spans="1:2" x14ac:dyDescent="0.2">
      <c r="A1178">
        <f t="shared" si="15"/>
        <v>6</v>
      </c>
      <c r="B1178">
        <v>176</v>
      </c>
    </row>
    <row r="1179" spans="1:2" x14ac:dyDescent="0.2">
      <c r="A1179">
        <f t="shared" si="15"/>
        <v>6</v>
      </c>
      <c r="B1179">
        <v>177</v>
      </c>
    </row>
    <row r="1180" spans="1:2" x14ac:dyDescent="0.2">
      <c r="A1180">
        <f t="shared" si="15"/>
        <v>6</v>
      </c>
      <c r="B1180">
        <v>178</v>
      </c>
    </row>
    <row r="1181" spans="1:2" x14ac:dyDescent="0.2">
      <c r="A1181">
        <f t="shared" si="15"/>
        <v>6</v>
      </c>
      <c r="B1181">
        <v>179</v>
      </c>
    </row>
    <row r="1182" spans="1:2" x14ac:dyDescent="0.2">
      <c r="A1182">
        <f t="shared" si="15"/>
        <v>6</v>
      </c>
      <c r="B1182">
        <v>180</v>
      </c>
    </row>
    <row r="1183" spans="1:2" x14ac:dyDescent="0.2">
      <c r="A1183">
        <f t="shared" si="15"/>
        <v>6</v>
      </c>
      <c r="B1183">
        <v>181</v>
      </c>
    </row>
    <row r="1184" spans="1:2" x14ac:dyDescent="0.2">
      <c r="A1184">
        <f t="shared" si="15"/>
        <v>6</v>
      </c>
      <c r="B1184">
        <v>182</v>
      </c>
    </row>
    <row r="1185" spans="1:2" x14ac:dyDescent="0.2">
      <c r="A1185">
        <f t="shared" si="15"/>
        <v>6</v>
      </c>
      <c r="B1185">
        <v>183</v>
      </c>
    </row>
    <row r="1186" spans="1:2" x14ac:dyDescent="0.2">
      <c r="A1186">
        <f t="shared" si="15"/>
        <v>6</v>
      </c>
      <c r="B1186">
        <v>184</v>
      </c>
    </row>
    <row r="1187" spans="1:2" x14ac:dyDescent="0.2">
      <c r="A1187">
        <f t="shared" si="15"/>
        <v>6</v>
      </c>
      <c r="B1187">
        <v>185</v>
      </c>
    </row>
    <row r="1188" spans="1:2" x14ac:dyDescent="0.2">
      <c r="A1188">
        <f t="shared" si="15"/>
        <v>6</v>
      </c>
      <c r="B1188">
        <v>186</v>
      </c>
    </row>
    <row r="1189" spans="1:2" x14ac:dyDescent="0.2">
      <c r="A1189">
        <f t="shared" si="15"/>
        <v>6</v>
      </c>
      <c r="B1189">
        <v>187</v>
      </c>
    </row>
    <row r="1190" spans="1:2" x14ac:dyDescent="0.2">
      <c r="A1190">
        <f t="shared" si="15"/>
        <v>6</v>
      </c>
      <c r="B1190">
        <v>188</v>
      </c>
    </row>
    <row r="1191" spans="1:2" x14ac:dyDescent="0.2">
      <c r="A1191">
        <f t="shared" si="15"/>
        <v>6</v>
      </c>
      <c r="B1191">
        <v>189</v>
      </c>
    </row>
    <row r="1192" spans="1:2" x14ac:dyDescent="0.2">
      <c r="A1192">
        <f t="shared" si="15"/>
        <v>6</v>
      </c>
      <c r="B1192">
        <v>190</v>
      </c>
    </row>
    <row r="1193" spans="1:2" x14ac:dyDescent="0.2">
      <c r="A1193">
        <f t="shared" si="15"/>
        <v>6</v>
      </c>
      <c r="B1193">
        <v>191</v>
      </c>
    </row>
    <row r="1194" spans="1:2" x14ac:dyDescent="0.2">
      <c r="A1194">
        <f t="shared" si="15"/>
        <v>6</v>
      </c>
      <c r="B1194">
        <v>192</v>
      </c>
    </row>
    <row r="1195" spans="1:2" x14ac:dyDescent="0.2">
      <c r="A1195">
        <f t="shared" si="15"/>
        <v>6</v>
      </c>
      <c r="B1195">
        <v>193</v>
      </c>
    </row>
    <row r="1196" spans="1:2" x14ac:dyDescent="0.2">
      <c r="A1196">
        <f t="shared" si="15"/>
        <v>6</v>
      </c>
      <c r="B1196">
        <v>194</v>
      </c>
    </row>
    <row r="1197" spans="1:2" x14ac:dyDescent="0.2">
      <c r="A1197">
        <f t="shared" si="15"/>
        <v>6</v>
      </c>
      <c r="B1197">
        <v>195</v>
      </c>
    </row>
    <row r="1198" spans="1:2" x14ac:dyDescent="0.2">
      <c r="A1198">
        <f t="shared" si="15"/>
        <v>6</v>
      </c>
      <c r="B1198">
        <v>196</v>
      </c>
    </row>
    <row r="1199" spans="1:2" x14ac:dyDescent="0.2">
      <c r="A1199">
        <f t="shared" si="15"/>
        <v>6</v>
      </c>
      <c r="B1199">
        <v>197</v>
      </c>
    </row>
    <row r="1200" spans="1:2" x14ac:dyDescent="0.2">
      <c r="A1200">
        <f t="shared" si="15"/>
        <v>6</v>
      </c>
      <c r="B1200">
        <v>198</v>
      </c>
    </row>
    <row r="1201" spans="1:2" x14ac:dyDescent="0.2">
      <c r="A1201">
        <f t="shared" si="15"/>
        <v>6</v>
      </c>
      <c r="B1201">
        <v>199</v>
      </c>
    </row>
    <row r="1202" spans="1:2" x14ac:dyDescent="0.2">
      <c r="A1202">
        <f t="shared" si="15"/>
        <v>6</v>
      </c>
      <c r="B1202">
        <v>200</v>
      </c>
    </row>
    <row r="1203" spans="1:2" x14ac:dyDescent="0.2">
      <c r="A1203">
        <f t="shared" si="15"/>
        <v>7</v>
      </c>
      <c r="B1203">
        <v>1</v>
      </c>
    </row>
    <row r="1204" spans="1:2" x14ac:dyDescent="0.2">
      <c r="A1204">
        <f t="shared" si="15"/>
        <v>7</v>
      </c>
      <c r="B1204">
        <v>2</v>
      </c>
    </row>
    <row r="1205" spans="1:2" x14ac:dyDescent="0.2">
      <c r="A1205">
        <f t="shared" si="15"/>
        <v>7</v>
      </c>
      <c r="B1205">
        <v>3</v>
      </c>
    </row>
    <row r="1206" spans="1:2" x14ac:dyDescent="0.2">
      <c r="A1206">
        <f t="shared" si="15"/>
        <v>7</v>
      </c>
      <c r="B1206">
        <v>4</v>
      </c>
    </row>
    <row r="1207" spans="1:2" x14ac:dyDescent="0.2">
      <c r="A1207">
        <f t="shared" si="15"/>
        <v>7</v>
      </c>
      <c r="B1207">
        <v>5</v>
      </c>
    </row>
    <row r="1208" spans="1:2" x14ac:dyDescent="0.2">
      <c r="A1208">
        <f t="shared" si="15"/>
        <v>7</v>
      </c>
      <c r="B1208">
        <v>6</v>
      </c>
    </row>
    <row r="1209" spans="1:2" x14ac:dyDescent="0.2">
      <c r="A1209">
        <f t="shared" si="15"/>
        <v>7</v>
      </c>
      <c r="B1209">
        <v>7</v>
      </c>
    </row>
    <row r="1210" spans="1:2" x14ac:dyDescent="0.2">
      <c r="A1210">
        <f t="shared" si="15"/>
        <v>7</v>
      </c>
      <c r="B1210">
        <v>8</v>
      </c>
    </row>
    <row r="1211" spans="1:2" x14ac:dyDescent="0.2">
      <c r="A1211">
        <f t="shared" si="15"/>
        <v>7</v>
      </c>
      <c r="B1211">
        <v>9</v>
      </c>
    </row>
    <row r="1212" spans="1:2" x14ac:dyDescent="0.2">
      <c r="A1212">
        <f t="shared" si="15"/>
        <v>7</v>
      </c>
      <c r="B1212">
        <v>10</v>
      </c>
    </row>
    <row r="1213" spans="1:2" x14ac:dyDescent="0.2">
      <c r="A1213">
        <f t="shared" si="15"/>
        <v>7</v>
      </c>
      <c r="B1213">
        <v>11</v>
      </c>
    </row>
    <row r="1214" spans="1:2" x14ac:dyDescent="0.2">
      <c r="A1214">
        <f t="shared" si="15"/>
        <v>7</v>
      </c>
      <c r="B1214">
        <v>12</v>
      </c>
    </row>
    <row r="1215" spans="1:2" x14ac:dyDescent="0.2">
      <c r="A1215">
        <f t="shared" si="15"/>
        <v>7</v>
      </c>
      <c r="B1215">
        <v>13</v>
      </c>
    </row>
    <row r="1216" spans="1:2" x14ac:dyDescent="0.2">
      <c r="A1216">
        <f t="shared" si="15"/>
        <v>7</v>
      </c>
      <c r="B1216">
        <v>14</v>
      </c>
    </row>
    <row r="1217" spans="1:2" x14ac:dyDescent="0.2">
      <c r="A1217">
        <f t="shared" si="15"/>
        <v>7</v>
      </c>
      <c r="B1217">
        <v>15</v>
      </c>
    </row>
    <row r="1218" spans="1:2" x14ac:dyDescent="0.2">
      <c r="A1218">
        <f t="shared" si="15"/>
        <v>7</v>
      </c>
      <c r="B1218">
        <v>16</v>
      </c>
    </row>
    <row r="1219" spans="1:2" x14ac:dyDescent="0.2">
      <c r="A1219">
        <f t="shared" si="15"/>
        <v>7</v>
      </c>
      <c r="B1219">
        <v>17</v>
      </c>
    </row>
    <row r="1220" spans="1:2" x14ac:dyDescent="0.2">
      <c r="A1220">
        <f t="shared" si="15"/>
        <v>7</v>
      </c>
      <c r="B1220">
        <v>18</v>
      </c>
    </row>
    <row r="1221" spans="1:2" x14ac:dyDescent="0.2">
      <c r="A1221">
        <f t="shared" si="15"/>
        <v>7</v>
      </c>
      <c r="B1221">
        <v>19</v>
      </c>
    </row>
    <row r="1222" spans="1:2" x14ac:dyDescent="0.2">
      <c r="A1222">
        <f t="shared" si="15"/>
        <v>7</v>
      </c>
      <c r="B1222">
        <v>20</v>
      </c>
    </row>
    <row r="1223" spans="1:2" x14ac:dyDescent="0.2">
      <c r="A1223">
        <f t="shared" si="15"/>
        <v>7</v>
      </c>
      <c r="B1223">
        <v>21</v>
      </c>
    </row>
    <row r="1224" spans="1:2" x14ac:dyDescent="0.2">
      <c r="A1224">
        <f t="shared" si="15"/>
        <v>7</v>
      </c>
      <c r="B1224">
        <v>22</v>
      </c>
    </row>
    <row r="1225" spans="1:2" x14ac:dyDescent="0.2">
      <c r="A1225">
        <f t="shared" si="15"/>
        <v>7</v>
      </c>
      <c r="B1225">
        <v>23</v>
      </c>
    </row>
    <row r="1226" spans="1:2" x14ac:dyDescent="0.2">
      <c r="A1226">
        <f t="shared" si="15"/>
        <v>7</v>
      </c>
      <c r="B1226">
        <v>24</v>
      </c>
    </row>
    <row r="1227" spans="1:2" x14ac:dyDescent="0.2">
      <c r="A1227">
        <f t="shared" ref="A1227:A1290" si="16">A1027+1</f>
        <v>7</v>
      </c>
      <c r="B1227">
        <v>25</v>
      </c>
    </row>
    <row r="1228" spans="1:2" x14ac:dyDescent="0.2">
      <c r="A1228">
        <f t="shared" si="16"/>
        <v>7</v>
      </c>
      <c r="B1228">
        <v>26</v>
      </c>
    </row>
    <row r="1229" spans="1:2" x14ac:dyDescent="0.2">
      <c r="A1229">
        <f t="shared" si="16"/>
        <v>7</v>
      </c>
      <c r="B1229">
        <v>27</v>
      </c>
    </row>
    <row r="1230" spans="1:2" x14ac:dyDescent="0.2">
      <c r="A1230">
        <f t="shared" si="16"/>
        <v>7</v>
      </c>
      <c r="B1230">
        <v>28</v>
      </c>
    </row>
    <row r="1231" spans="1:2" x14ac:dyDescent="0.2">
      <c r="A1231">
        <f t="shared" si="16"/>
        <v>7</v>
      </c>
      <c r="B1231">
        <v>29</v>
      </c>
    </row>
    <row r="1232" spans="1:2" x14ac:dyDescent="0.2">
      <c r="A1232">
        <f t="shared" si="16"/>
        <v>7</v>
      </c>
      <c r="B1232">
        <v>30</v>
      </c>
    </row>
    <row r="1233" spans="1:2" x14ac:dyDescent="0.2">
      <c r="A1233">
        <f t="shared" si="16"/>
        <v>7</v>
      </c>
      <c r="B1233">
        <v>31</v>
      </c>
    </row>
    <row r="1234" spans="1:2" x14ac:dyDescent="0.2">
      <c r="A1234">
        <f t="shared" si="16"/>
        <v>7</v>
      </c>
      <c r="B1234">
        <v>32</v>
      </c>
    </row>
    <row r="1235" spans="1:2" x14ac:dyDescent="0.2">
      <c r="A1235">
        <f t="shared" si="16"/>
        <v>7</v>
      </c>
      <c r="B1235">
        <v>33</v>
      </c>
    </row>
    <row r="1236" spans="1:2" x14ac:dyDescent="0.2">
      <c r="A1236">
        <f t="shared" si="16"/>
        <v>7</v>
      </c>
      <c r="B1236">
        <v>34</v>
      </c>
    </row>
    <row r="1237" spans="1:2" x14ac:dyDescent="0.2">
      <c r="A1237">
        <f t="shared" si="16"/>
        <v>7</v>
      </c>
      <c r="B1237">
        <v>35</v>
      </c>
    </row>
    <row r="1238" spans="1:2" x14ac:dyDescent="0.2">
      <c r="A1238">
        <f t="shared" si="16"/>
        <v>7</v>
      </c>
      <c r="B1238">
        <v>36</v>
      </c>
    </row>
    <row r="1239" spans="1:2" x14ac:dyDescent="0.2">
      <c r="A1239">
        <f t="shared" si="16"/>
        <v>7</v>
      </c>
      <c r="B1239">
        <v>37</v>
      </c>
    </row>
    <row r="1240" spans="1:2" x14ac:dyDescent="0.2">
      <c r="A1240">
        <f t="shared" si="16"/>
        <v>7</v>
      </c>
      <c r="B1240">
        <v>38</v>
      </c>
    </row>
    <row r="1241" spans="1:2" x14ac:dyDescent="0.2">
      <c r="A1241">
        <f t="shared" si="16"/>
        <v>7</v>
      </c>
      <c r="B1241">
        <v>39</v>
      </c>
    </row>
    <row r="1242" spans="1:2" x14ac:dyDescent="0.2">
      <c r="A1242">
        <f t="shared" si="16"/>
        <v>7</v>
      </c>
      <c r="B1242">
        <v>40</v>
      </c>
    </row>
    <row r="1243" spans="1:2" x14ac:dyDescent="0.2">
      <c r="A1243">
        <f t="shared" si="16"/>
        <v>7</v>
      </c>
      <c r="B1243">
        <v>41</v>
      </c>
    </row>
    <row r="1244" spans="1:2" x14ac:dyDescent="0.2">
      <c r="A1244">
        <f t="shared" si="16"/>
        <v>7</v>
      </c>
      <c r="B1244">
        <v>42</v>
      </c>
    </row>
    <row r="1245" spans="1:2" x14ac:dyDescent="0.2">
      <c r="A1245">
        <f t="shared" si="16"/>
        <v>7</v>
      </c>
      <c r="B1245">
        <v>43</v>
      </c>
    </row>
    <row r="1246" spans="1:2" x14ac:dyDescent="0.2">
      <c r="A1246">
        <f t="shared" si="16"/>
        <v>7</v>
      </c>
      <c r="B1246">
        <v>44</v>
      </c>
    </row>
    <row r="1247" spans="1:2" x14ac:dyDescent="0.2">
      <c r="A1247">
        <f t="shared" si="16"/>
        <v>7</v>
      </c>
      <c r="B1247">
        <v>45</v>
      </c>
    </row>
    <row r="1248" spans="1:2" x14ac:dyDescent="0.2">
      <c r="A1248">
        <f t="shared" si="16"/>
        <v>7</v>
      </c>
      <c r="B1248">
        <v>46</v>
      </c>
    </row>
    <row r="1249" spans="1:2" x14ac:dyDescent="0.2">
      <c r="A1249">
        <f t="shared" si="16"/>
        <v>7</v>
      </c>
      <c r="B1249">
        <v>47</v>
      </c>
    </row>
    <row r="1250" spans="1:2" x14ac:dyDescent="0.2">
      <c r="A1250">
        <f t="shared" si="16"/>
        <v>7</v>
      </c>
      <c r="B1250">
        <v>48</v>
      </c>
    </row>
    <row r="1251" spans="1:2" x14ac:dyDescent="0.2">
      <c r="A1251">
        <f t="shared" si="16"/>
        <v>7</v>
      </c>
      <c r="B1251">
        <v>49</v>
      </c>
    </row>
    <row r="1252" spans="1:2" x14ac:dyDescent="0.2">
      <c r="A1252">
        <f t="shared" si="16"/>
        <v>7</v>
      </c>
      <c r="B1252">
        <v>50</v>
      </c>
    </row>
    <row r="1253" spans="1:2" x14ac:dyDescent="0.2">
      <c r="A1253">
        <f t="shared" si="16"/>
        <v>7</v>
      </c>
      <c r="B1253">
        <v>51</v>
      </c>
    </row>
    <row r="1254" spans="1:2" x14ac:dyDescent="0.2">
      <c r="A1254">
        <f t="shared" si="16"/>
        <v>7</v>
      </c>
      <c r="B1254">
        <v>52</v>
      </c>
    </row>
    <row r="1255" spans="1:2" x14ac:dyDescent="0.2">
      <c r="A1255">
        <f t="shared" si="16"/>
        <v>7</v>
      </c>
      <c r="B1255">
        <v>53</v>
      </c>
    </row>
    <row r="1256" spans="1:2" x14ac:dyDescent="0.2">
      <c r="A1256">
        <f t="shared" si="16"/>
        <v>7</v>
      </c>
      <c r="B1256">
        <v>54</v>
      </c>
    </row>
    <row r="1257" spans="1:2" x14ac:dyDescent="0.2">
      <c r="A1257">
        <f t="shared" si="16"/>
        <v>7</v>
      </c>
      <c r="B1257">
        <v>55</v>
      </c>
    </row>
    <row r="1258" spans="1:2" x14ac:dyDescent="0.2">
      <c r="A1258">
        <f t="shared" si="16"/>
        <v>7</v>
      </c>
      <c r="B1258">
        <v>56</v>
      </c>
    </row>
    <row r="1259" spans="1:2" x14ac:dyDescent="0.2">
      <c r="A1259">
        <f t="shared" si="16"/>
        <v>7</v>
      </c>
      <c r="B1259">
        <v>57</v>
      </c>
    </row>
    <row r="1260" spans="1:2" x14ac:dyDescent="0.2">
      <c r="A1260">
        <f t="shared" si="16"/>
        <v>7</v>
      </c>
      <c r="B1260">
        <v>58</v>
      </c>
    </row>
    <row r="1261" spans="1:2" x14ac:dyDescent="0.2">
      <c r="A1261">
        <f t="shared" si="16"/>
        <v>7</v>
      </c>
      <c r="B1261">
        <v>59</v>
      </c>
    </row>
    <row r="1262" spans="1:2" x14ac:dyDescent="0.2">
      <c r="A1262">
        <f t="shared" si="16"/>
        <v>7</v>
      </c>
      <c r="B1262">
        <v>60</v>
      </c>
    </row>
    <row r="1263" spans="1:2" x14ac:dyDescent="0.2">
      <c r="A1263">
        <f t="shared" si="16"/>
        <v>7</v>
      </c>
      <c r="B1263">
        <v>61</v>
      </c>
    </row>
    <row r="1264" spans="1:2" x14ac:dyDescent="0.2">
      <c r="A1264">
        <f t="shared" si="16"/>
        <v>7</v>
      </c>
      <c r="B1264">
        <v>62</v>
      </c>
    </row>
    <row r="1265" spans="1:2" x14ac:dyDescent="0.2">
      <c r="A1265">
        <f t="shared" si="16"/>
        <v>7</v>
      </c>
      <c r="B1265">
        <v>63</v>
      </c>
    </row>
    <row r="1266" spans="1:2" x14ac:dyDescent="0.2">
      <c r="A1266">
        <f t="shared" si="16"/>
        <v>7</v>
      </c>
      <c r="B1266">
        <v>64</v>
      </c>
    </row>
    <row r="1267" spans="1:2" x14ac:dyDescent="0.2">
      <c r="A1267">
        <f t="shared" si="16"/>
        <v>7</v>
      </c>
      <c r="B1267">
        <v>65</v>
      </c>
    </row>
    <row r="1268" spans="1:2" x14ac:dyDescent="0.2">
      <c r="A1268">
        <f t="shared" si="16"/>
        <v>7</v>
      </c>
      <c r="B1268">
        <v>66</v>
      </c>
    </row>
    <row r="1269" spans="1:2" x14ac:dyDescent="0.2">
      <c r="A1269">
        <f t="shared" si="16"/>
        <v>7</v>
      </c>
      <c r="B1269">
        <v>67</v>
      </c>
    </row>
    <row r="1270" spans="1:2" x14ac:dyDescent="0.2">
      <c r="A1270">
        <f t="shared" si="16"/>
        <v>7</v>
      </c>
      <c r="B1270">
        <v>68</v>
      </c>
    </row>
    <row r="1271" spans="1:2" x14ac:dyDescent="0.2">
      <c r="A1271">
        <f t="shared" si="16"/>
        <v>7</v>
      </c>
      <c r="B1271">
        <v>69</v>
      </c>
    </row>
    <row r="1272" spans="1:2" x14ac:dyDescent="0.2">
      <c r="A1272">
        <f t="shared" si="16"/>
        <v>7</v>
      </c>
      <c r="B1272">
        <v>70</v>
      </c>
    </row>
    <row r="1273" spans="1:2" x14ac:dyDescent="0.2">
      <c r="A1273">
        <f t="shared" si="16"/>
        <v>7</v>
      </c>
      <c r="B1273">
        <v>71</v>
      </c>
    </row>
    <row r="1274" spans="1:2" x14ac:dyDescent="0.2">
      <c r="A1274">
        <f t="shared" si="16"/>
        <v>7</v>
      </c>
      <c r="B1274">
        <v>72</v>
      </c>
    </row>
    <row r="1275" spans="1:2" x14ac:dyDescent="0.2">
      <c r="A1275">
        <f t="shared" si="16"/>
        <v>7</v>
      </c>
      <c r="B1275">
        <v>73</v>
      </c>
    </row>
    <row r="1276" spans="1:2" x14ac:dyDescent="0.2">
      <c r="A1276">
        <f t="shared" si="16"/>
        <v>7</v>
      </c>
      <c r="B1276">
        <v>74</v>
      </c>
    </row>
    <row r="1277" spans="1:2" x14ac:dyDescent="0.2">
      <c r="A1277">
        <f t="shared" si="16"/>
        <v>7</v>
      </c>
      <c r="B1277">
        <v>75</v>
      </c>
    </row>
    <row r="1278" spans="1:2" x14ac:dyDescent="0.2">
      <c r="A1278">
        <f t="shared" si="16"/>
        <v>7</v>
      </c>
      <c r="B1278">
        <v>76</v>
      </c>
    </row>
    <row r="1279" spans="1:2" x14ac:dyDescent="0.2">
      <c r="A1279">
        <f t="shared" si="16"/>
        <v>7</v>
      </c>
      <c r="B1279">
        <v>77</v>
      </c>
    </row>
    <row r="1280" spans="1:2" x14ac:dyDescent="0.2">
      <c r="A1280">
        <f t="shared" si="16"/>
        <v>7</v>
      </c>
      <c r="B1280">
        <v>78</v>
      </c>
    </row>
    <row r="1281" spans="1:2" x14ac:dyDescent="0.2">
      <c r="A1281">
        <f t="shared" si="16"/>
        <v>7</v>
      </c>
      <c r="B1281">
        <v>79</v>
      </c>
    </row>
    <row r="1282" spans="1:2" x14ac:dyDescent="0.2">
      <c r="A1282">
        <f t="shared" si="16"/>
        <v>7</v>
      </c>
      <c r="B1282">
        <v>80</v>
      </c>
    </row>
    <row r="1283" spans="1:2" x14ac:dyDescent="0.2">
      <c r="A1283">
        <f t="shared" si="16"/>
        <v>7</v>
      </c>
      <c r="B1283">
        <v>81</v>
      </c>
    </row>
    <row r="1284" spans="1:2" x14ac:dyDescent="0.2">
      <c r="A1284">
        <f t="shared" si="16"/>
        <v>7</v>
      </c>
      <c r="B1284">
        <v>82</v>
      </c>
    </row>
    <row r="1285" spans="1:2" x14ac:dyDescent="0.2">
      <c r="A1285">
        <f t="shared" si="16"/>
        <v>7</v>
      </c>
      <c r="B1285">
        <v>83</v>
      </c>
    </row>
    <row r="1286" spans="1:2" x14ac:dyDescent="0.2">
      <c r="A1286">
        <f t="shared" si="16"/>
        <v>7</v>
      </c>
      <c r="B1286">
        <v>84</v>
      </c>
    </row>
    <row r="1287" spans="1:2" x14ac:dyDescent="0.2">
      <c r="A1287">
        <f t="shared" si="16"/>
        <v>7</v>
      </c>
      <c r="B1287">
        <v>85</v>
      </c>
    </row>
    <row r="1288" spans="1:2" x14ac:dyDescent="0.2">
      <c r="A1288">
        <f t="shared" si="16"/>
        <v>7</v>
      </c>
      <c r="B1288">
        <v>86</v>
      </c>
    </row>
    <row r="1289" spans="1:2" x14ac:dyDescent="0.2">
      <c r="A1289">
        <f t="shared" si="16"/>
        <v>7</v>
      </c>
      <c r="B1289">
        <v>87</v>
      </c>
    </row>
    <row r="1290" spans="1:2" x14ac:dyDescent="0.2">
      <c r="A1290">
        <f t="shared" si="16"/>
        <v>7</v>
      </c>
      <c r="B1290">
        <v>88</v>
      </c>
    </row>
    <row r="1291" spans="1:2" x14ac:dyDescent="0.2">
      <c r="A1291">
        <f t="shared" ref="A1291:A1354" si="17">A1091+1</f>
        <v>7</v>
      </c>
      <c r="B1291">
        <v>89</v>
      </c>
    </row>
    <row r="1292" spans="1:2" x14ac:dyDescent="0.2">
      <c r="A1292">
        <f t="shared" si="17"/>
        <v>7</v>
      </c>
      <c r="B1292">
        <v>90</v>
      </c>
    </row>
    <row r="1293" spans="1:2" x14ac:dyDescent="0.2">
      <c r="A1293">
        <f t="shared" si="17"/>
        <v>7</v>
      </c>
      <c r="B1293">
        <v>91</v>
      </c>
    </row>
    <row r="1294" spans="1:2" x14ac:dyDescent="0.2">
      <c r="A1294">
        <f t="shared" si="17"/>
        <v>7</v>
      </c>
      <c r="B1294">
        <v>92</v>
      </c>
    </row>
    <row r="1295" spans="1:2" x14ac:dyDescent="0.2">
      <c r="A1295">
        <f t="shared" si="17"/>
        <v>7</v>
      </c>
      <c r="B1295">
        <v>93</v>
      </c>
    </row>
    <row r="1296" spans="1:2" x14ac:dyDescent="0.2">
      <c r="A1296">
        <f t="shared" si="17"/>
        <v>7</v>
      </c>
      <c r="B1296">
        <v>94</v>
      </c>
    </row>
    <row r="1297" spans="1:2" x14ac:dyDescent="0.2">
      <c r="A1297">
        <f t="shared" si="17"/>
        <v>7</v>
      </c>
      <c r="B1297">
        <v>95</v>
      </c>
    </row>
    <row r="1298" spans="1:2" x14ac:dyDescent="0.2">
      <c r="A1298">
        <f t="shared" si="17"/>
        <v>7</v>
      </c>
      <c r="B1298">
        <v>96</v>
      </c>
    </row>
    <row r="1299" spans="1:2" x14ac:dyDescent="0.2">
      <c r="A1299">
        <f t="shared" si="17"/>
        <v>7</v>
      </c>
      <c r="B1299">
        <v>97</v>
      </c>
    </row>
    <row r="1300" spans="1:2" x14ac:dyDescent="0.2">
      <c r="A1300">
        <f t="shared" si="17"/>
        <v>7</v>
      </c>
      <c r="B1300">
        <v>98</v>
      </c>
    </row>
    <row r="1301" spans="1:2" x14ac:dyDescent="0.2">
      <c r="A1301">
        <f t="shared" si="17"/>
        <v>7</v>
      </c>
      <c r="B1301">
        <v>99</v>
      </c>
    </row>
    <row r="1302" spans="1:2" x14ac:dyDescent="0.2">
      <c r="A1302">
        <f t="shared" si="17"/>
        <v>7</v>
      </c>
      <c r="B1302">
        <v>100</v>
      </c>
    </row>
    <row r="1303" spans="1:2" x14ac:dyDescent="0.2">
      <c r="A1303">
        <f t="shared" si="17"/>
        <v>7</v>
      </c>
      <c r="B1303">
        <v>101</v>
      </c>
    </row>
    <row r="1304" spans="1:2" x14ac:dyDescent="0.2">
      <c r="A1304">
        <f t="shared" si="17"/>
        <v>7</v>
      </c>
      <c r="B1304">
        <v>102</v>
      </c>
    </row>
    <row r="1305" spans="1:2" x14ac:dyDescent="0.2">
      <c r="A1305">
        <f t="shared" si="17"/>
        <v>7</v>
      </c>
      <c r="B1305">
        <v>103</v>
      </c>
    </row>
    <row r="1306" spans="1:2" x14ac:dyDescent="0.2">
      <c r="A1306">
        <f t="shared" si="17"/>
        <v>7</v>
      </c>
      <c r="B1306">
        <v>104</v>
      </c>
    </row>
    <row r="1307" spans="1:2" x14ac:dyDescent="0.2">
      <c r="A1307">
        <f t="shared" si="17"/>
        <v>7</v>
      </c>
      <c r="B1307">
        <v>105</v>
      </c>
    </row>
    <row r="1308" spans="1:2" x14ac:dyDescent="0.2">
      <c r="A1308">
        <f t="shared" si="17"/>
        <v>7</v>
      </c>
      <c r="B1308">
        <v>106</v>
      </c>
    </row>
    <row r="1309" spans="1:2" x14ac:dyDescent="0.2">
      <c r="A1309">
        <f t="shared" si="17"/>
        <v>7</v>
      </c>
      <c r="B1309">
        <v>107</v>
      </c>
    </row>
    <row r="1310" spans="1:2" x14ac:dyDescent="0.2">
      <c r="A1310">
        <f t="shared" si="17"/>
        <v>7</v>
      </c>
      <c r="B1310">
        <v>108</v>
      </c>
    </row>
    <row r="1311" spans="1:2" x14ac:dyDescent="0.2">
      <c r="A1311">
        <f t="shared" si="17"/>
        <v>7</v>
      </c>
      <c r="B1311">
        <v>109</v>
      </c>
    </row>
    <row r="1312" spans="1:2" x14ac:dyDescent="0.2">
      <c r="A1312">
        <f t="shared" si="17"/>
        <v>7</v>
      </c>
      <c r="B1312">
        <v>110</v>
      </c>
    </row>
    <row r="1313" spans="1:2" x14ac:dyDescent="0.2">
      <c r="A1313">
        <f t="shared" si="17"/>
        <v>7</v>
      </c>
      <c r="B1313">
        <v>111</v>
      </c>
    </row>
    <row r="1314" spans="1:2" x14ac:dyDescent="0.2">
      <c r="A1314">
        <f t="shared" si="17"/>
        <v>7</v>
      </c>
      <c r="B1314">
        <v>112</v>
      </c>
    </row>
    <row r="1315" spans="1:2" x14ac:dyDescent="0.2">
      <c r="A1315">
        <f t="shared" si="17"/>
        <v>7</v>
      </c>
      <c r="B1315">
        <v>113</v>
      </c>
    </row>
    <row r="1316" spans="1:2" x14ac:dyDescent="0.2">
      <c r="A1316">
        <f t="shared" si="17"/>
        <v>7</v>
      </c>
      <c r="B1316">
        <v>114</v>
      </c>
    </row>
    <row r="1317" spans="1:2" x14ac:dyDescent="0.2">
      <c r="A1317">
        <f t="shared" si="17"/>
        <v>7</v>
      </c>
      <c r="B1317">
        <v>115</v>
      </c>
    </row>
    <row r="1318" spans="1:2" x14ac:dyDescent="0.2">
      <c r="A1318">
        <f t="shared" si="17"/>
        <v>7</v>
      </c>
      <c r="B1318">
        <v>116</v>
      </c>
    </row>
    <row r="1319" spans="1:2" x14ac:dyDescent="0.2">
      <c r="A1319">
        <f t="shared" si="17"/>
        <v>7</v>
      </c>
      <c r="B1319">
        <v>117</v>
      </c>
    </row>
    <row r="1320" spans="1:2" x14ac:dyDescent="0.2">
      <c r="A1320">
        <f t="shared" si="17"/>
        <v>7</v>
      </c>
      <c r="B1320">
        <v>118</v>
      </c>
    </row>
    <row r="1321" spans="1:2" x14ac:dyDescent="0.2">
      <c r="A1321">
        <f t="shared" si="17"/>
        <v>7</v>
      </c>
      <c r="B1321">
        <v>119</v>
      </c>
    </row>
    <row r="1322" spans="1:2" x14ac:dyDescent="0.2">
      <c r="A1322">
        <f t="shared" si="17"/>
        <v>7</v>
      </c>
      <c r="B1322">
        <v>120</v>
      </c>
    </row>
    <row r="1323" spans="1:2" x14ac:dyDescent="0.2">
      <c r="A1323">
        <f t="shared" si="17"/>
        <v>7</v>
      </c>
      <c r="B1323">
        <v>121</v>
      </c>
    </row>
    <row r="1324" spans="1:2" x14ac:dyDescent="0.2">
      <c r="A1324">
        <f t="shared" si="17"/>
        <v>7</v>
      </c>
      <c r="B1324">
        <v>122</v>
      </c>
    </row>
    <row r="1325" spans="1:2" x14ac:dyDescent="0.2">
      <c r="A1325">
        <f t="shared" si="17"/>
        <v>7</v>
      </c>
      <c r="B1325">
        <v>123</v>
      </c>
    </row>
    <row r="1326" spans="1:2" x14ac:dyDescent="0.2">
      <c r="A1326">
        <f t="shared" si="17"/>
        <v>7</v>
      </c>
      <c r="B1326">
        <v>124</v>
      </c>
    </row>
    <row r="1327" spans="1:2" x14ac:dyDescent="0.2">
      <c r="A1327">
        <f t="shared" si="17"/>
        <v>7</v>
      </c>
      <c r="B1327">
        <v>125</v>
      </c>
    </row>
    <row r="1328" spans="1:2" x14ac:dyDescent="0.2">
      <c r="A1328">
        <f t="shared" si="17"/>
        <v>7</v>
      </c>
      <c r="B1328">
        <v>126</v>
      </c>
    </row>
    <row r="1329" spans="1:2" x14ac:dyDescent="0.2">
      <c r="A1329">
        <f t="shared" si="17"/>
        <v>7</v>
      </c>
      <c r="B1329">
        <v>127</v>
      </c>
    </row>
    <row r="1330" spans="1:2" x14ac:dyDescent="0.2">
      <c r="A1330">
        <f t="shared" si="17"/>
        <v>7</v>
      </c>
      <c r="B1330">
        <v>128</v>
      </c>
    </row>
    <row r="1331" spans="1:2" x14ac:dyDescent="0.2">
      <c r="A1331">
        <f t="shared" si="17"/>
        <v>7</v>
      </c>
      <c r="B1331">
        <v>129</v>
      </c>
    </row>
    <row r="1332" spans="1:2" x14ac:dyDescent="0.2">
      <c r="A1332">
        <f t="shared" si="17"/>
        <v>7</v>
      </c>
      <c r="B1332">
        <v>130</v>
      </c>
    </row>
    <row r="1333" spans="1:2" x14ac:dyDescent="0.2">
      <c r="A1333">
        <f t="shared" si="17"/>
        <v>7</v>
      </c>
      <c r="B1333">
        <v>131</v>
      </c>
    </row>
    <row r="1334" spans="1:2" x14ac:dyDescent="0.2">
      <c r="A1334">
        <f t="shared" si="17"/>
        <v>7</v>
      </c>
      <c r="B1334">
        <v>132</v>
      </c>
    </row>
    <row r="1335" spans="1:2" x14ac:dyDescent="0.2">
      <c r="A1335">
        <f t="shared" si="17"/>
        <v>7</v>
      </c>
      <c r="B1335">
        <v>133</v>
      </c>
    </row>
    <row r="1336" spans="1:2" x14ac:dyDescent="0.2">
      <c r="A1336">
        <f t="shared" si="17"/>
        <v>7</v>
      </c>
      <c r="B1336">
        <v>134</v>
      </c>
    </row>
    <row r="1337" spans="1:2" x14ac:dyDescent="0.2">
      <c r="A1337">
        <f t="shared" si="17"/>
        <v>7</v>
      </c>
      <c r="B1337">
        <v>135</v>
      </c>
    </row>
    <row r="1338" spans="1:2" x14ac:dyDescent="0.2">
      <c r="A1338">
        <f t="shared" si="17"/>
        <v>7</v>
      </c>
      <c r="B1338">
        <v>136</v>
      </c>
    </row>
    <row r="1339" spans="1:2" x14ac:dyDescent="0.2">
      <c r="A1339">
        <f t="shared" si="17"/>
        <v>7</v>
      </c>
      <c r="B1339">
        <v>137</v>
      </c>
    </row>
    <row r="1340" spans="1:2" x14ac:dyDescent="0.2">
      <c r="A1340">
        <f t="shared" si="17"/>
        <v>7</v>
      </c>
      <c r="B1340">
        <v>138</v>
      </c>
    </row>
    <row r="1341" spans="1:2" x14ac:dyDescent="0.2">
      <c r="A1341">
        <f t="shared" si="17"/>
        <v>7</v>
      </c>
      <c r="B1341">
        <v>139</v>
      </c>
    </row>
    <row r="1342" spans="1:2" x14ac:dyDescent="0.2">
      <c r="A1342">
        <f t="shared" si="17"/>
        <v>7</v>
      </c>
      <c r="B1342">
        <v>140</v>
      </c>
    </row>
    <row r="1343" spans="1:2" x14ac:dyDescent="0.2">
      <c r="A1343">
        <f t="shared" si="17"/>
        <v>7</v>
      </c>
      <c r="B1343">
        <v>141</v>
      </c>
    </row>
    <row r="1344" spans="1:2" x14ac:dyDescent="0.2">
      <c r="A1344">
        <f t="shared" si="17"/>
        <v>7</v>
      </c>
      <c r="B1344">
        <v>142</v>
      </c>
    </row>
    <row r="1345" spans="1:2" x14ac:dyDescent="0.2">
      <c r="A1345">
        <f t="shared" si="17"/>
        <v>7</v>
      </c>
      <c r="B1345">
        <v>143</v>
      </c>
    </row>
    <row r="1346" spans="1:2" x14ac:dyDescent="0.2">
      <c r="A1346">
        <f t="shared" si="17"/>
        <v>7</v>
      </c>
      <c r="B1346">
        <v>144</v>
      </c>
    </row>
    <row r="1347" spans="1:2" x14ac:dyDescent="0.2">
      <c r="A1347">
        <f t="shared" si="17"/>
        <v>7</v>
      </c>
      <c r="B1347">
        <v>145</v>
      </c>
    </row>
    <row r="1348" spans="1:2" x14ac:dyDescent="0.2">
      <c r="A1348">
        <f t="shared" si="17"/>
        <v>7</v>
      </c>
      <c r="B1348">
        <v>146</v>
      </c>
    </row>
    <row r="1349" spans="1:2" x14ac:dyDescent="0.2">
      <c r="A1349">
        <f t="shared" si="17"/>
        <v>7</v>
      </c>
      <c r="B1349">
        <v>147</v>
      </c>
    </row>
    <row r="1350" spans="1:2" x14ac:dyDescent="0.2">
      <c r="A1350">
        <f t="shared" si="17"/>
        <v>7</v>
      </c>
      <c r="B1350">
        <v>148</v>
      </c>
    </row>
    <row r="1351" spans="1:2" x14ac:dyDescent="0.2">
      <c r="A1351">
        <f t="shared" si="17"/>
        <v>7</v>
      </c>
      <c r="B1351">
        <v>149</v>
      </c>
    </row>
    <row r="1352" spans="1:2" x14ac:dyDescent="0.2">
      <c r="A1352">
        <f t="shared" si="17"/>
        <v>7</v>
      </c>
      <c r="B1352">
        <v>150</v>
      </c>
    </row>
    <row r="1353" spans="1:2" x14ac:dyDescent="0.2">
      <c r="A1353">
        <f t="shared" si="17"/>
        <v>7</v>
      </c>
      <c r="B1353">
        <v>151</v>
      </c>
    </row>
    <row r="1354" spans="1:2" x14ac:dyDescent="0.2">
      <c r="A1354">
        <f t="shared" si="17"/>
        <v>7</v>
      </c>
      <c r="B1354">
        <v>152</v>
      </c>
    </row>
    <row r="1355" spans="1:2" x14ac:dyDescent="0.2">
      <c r="A1355">
        <f t="shared" ref="A1355:A1418" si="18">A1155+1</f>
        <v>7</v>
      </c>
      <c r="B1355">
        <v>153</v>
      </c>
    </row>
    <row r="1356" spans="1:2" x14ac:dyDescent="0.2">
      <c r="A1356">
        <f t="shared" si="18"/>
        <v>7</v>
      </c>
      <c r="B1356">
        <v>154</v>
      </c>
    </row>
    <row r="1357" spans="1:2" x14ac:dyDescent="0.2">
      <c r="A1357">
        <f t="shared" si="18"/>
        <v>7</v>
      </c>
      <c r="B1357">
        <v>155</v>
      </c>
    </row>
    <row r="1358" spans="1:2" x14ac:dyDescent="0.2">
      <c r="A1358">
        <f t="shared" si="18"/>
        <v>7</v>
      </c>
      <c r="B1358">
        <v>156</v>
      </c>
    </row>
    <row r="1359" spans="1:2" x14ac:dyDescent="0.2">
      <c r="A1359">
        <f t="shared" si="18"/>
        <v>7</v>
      </c>
      <c r="B1359">
        <v>157</v>
      </c>
    </row>
    <row r="1360" spans="1:2" x14ac:dyDescent="0.2">
      <c r="A1360">
        <f t="shared" si="18"/>
        <v>7</v>
      </c>
      <c r="B1360">
        <v>158</v>
      </c>
    </row>
    <row r="1361" spans="1:2" x14ac:dyDescent="0.2">
      <c r="A1361">
        <f t="shared" si="18"/>
        <v>7</v>
      </c>
      <c r="B1361">
        <v>159</v>
      </c>
    </row>
    <row r="1362" spans="1:2" x14ac:dyDescent="0.2">
      <c r="A1362">
        <f t="shared" si="18"/>
        <v>7</v>
      </c>
      <c r="B1362">
        <v>160</v>
      </c>
    </row>
    <row r="1363" spans="1:2" x14ac:dyDescent="0.2">
      <c r="A1363">
        <f t="shared" si="18"/>
        <v>7</v>
      </c>
      <c r="B1363">
        <v>161</v>
      </c>
    </row>
    <row r="1364" spans="1:2" x14ac:dyDescent="0.2">
      <c r="A1364">
        <f t="shared" si="18"/>
        <v>7</v>
      </c>
      <c r="B1364">
        <v>162</v>
      </c>
    </row>
    <row r="1365" spans="1:2" x14ac:dyDescent="0.2">
      <c r="A1365">
        <f t="shared" si="18"/>
        <v>7</v>
      </c>
      <c r="B1365">
        <v>163</v>
      </c>
    </row>
    <row r="1366" spans="1:2" x14ac:dyDescent="0.2">
      <c r="A1366">
        <f t="shared" si="18"/>
        <v>7</v>
      </c>
      <c r="B1366">
        <v>164</v>
      </c>
    </row>
    <row r="1367" spans="1:2" x14ac:dyDescent="0.2">
      <c r="A1367">
        <f t="shared" si="18"/>
        <v>7</v>
      </c>
      <c r="B1367">
        <v>165</v>
      </c>
    </row>
    <row r="1368" spans="1:2" x14ac:dyDescent="0.2">
      <c r="A1368">
        <f t="shared" si="18"/>
        <v>7</v>
      </c>
      <c r="B1368">
        <v>166</v>
      </c>
    </row>
    <row r="1369" spans="1:2" x14ac:dyDescent="0.2">
      <c r="A1369">
        <f t="shared" si="18"/>
        <v>7</v>
      </c>
      <c r="B1369">
        <v>167</v>
      </c>
    </row>
    <row r="1370" spans="1:2" x14ac:dyDescent="0.2">
      <c r="A1370">
        <f t="shared" si="18"/>
        <v>7</v>
      </c>
      <c r="B1370">
        <v>168</v>
      </c>
    </row>
    <row r="1371" spans="1:2" x14ac:dyDescent="0.2">
      <c r="A1371">
        <f t="shared" si="18"/>
        <v>7</v>
      </c>
      <c r="B1371">
        <v>169</v>
      </c>
    </row>
    <row r="1372" spans="1:2" x14ac:dyDescent="0.2">
      <c r="A1372">
        <f t="shared" si="18"/>
        <v>7</v>
      </c>
      <c r="B1372">
        <v>170</v>
      </c>
    </row>
    <row r="1373" spans="1:2" x14ac:dyDescent="0.2">
      <c r="A1373">
        <f t="shared" si="18"/>
        <v>7</v>
      </c>
      <c r="B1373">
        <v>171</v>
      </c>
    </row>
    <row r="1374" spans="1:2" x14ac:dyDescent="0.2">
      <c r="A1374">
        <f t="shared" si="18"/>
        <v>7</v>
      </c>
      <c r="B1374">
        <v>172</v>
      </c>
    </row>
    <row r="1375" spans="1:2" x14ac:dyDescent="0.2">
      <c r="A1375">
        <f t="shared" si="18"/>
        <v>7</v>
      </c>
      <c r="B1375">
        <v>173</v>
      </c>
    </row>
    <row r="1376" spans="1:2" x14ac:dyDescent="0.2">
      <c r="A1376">
        <f t="shared" si="18"/>
        <v>7</v>
      </c>
      <c r="B1376">
        <v>174</v>
      </c>
    </row>
    <row r="1377" spans="1:2" x14ac:dyDescent="0.2">
      <c r="A1377">
        <f t="shared" si="18"/>
        <v>7</v>
      </c>
      <c r="B1377">
        <v>175</v>
      </c>
    </row>
    <row r="1378" spans="1:2" x14ac:dyDescent="0.2">
      <c r="A1378">
        <f t="shared" si="18"/>
        <v>7</v>
      </c>
      <c r="B1378">
        <v>176</v>
      </c>
    </row>
    <row r="1379" spans="1:2" x14ac:dyDescent="0.2">
      <c r="A1379">
        <f t="shared" si="18"/>
        <v>7</v>
      </c>
      <c r="B1379">
        <v>177</v>
      </c>
    </row>
    <row r="1380" spans="1:2" x14ac:dyDescent="0.2">
      <c r="A1380">
        <f t="shared" si="18"/>
        <v>7</v>
      </c>
      <c r="B1380">
        <v>178</v>
      </c>
    </row>
    <row r="1381" spans="1:2" x14ac:dyDescent="0.2">
      <c r="A1381">
        <f t="shared" si="18"/>
        <v>7</v>
      </c>
      <c r="B1381">
        <v>179</v>
      </c>
    </row>
    <row r="1382" spans="1:2" x14ac:dyDescent="0.2">
      <c r="A1382">
        <f t="shared" si="18"/>
        <v>7</v>
      </c>
      <c r="B1382">
        <v>180</v>
      </c>
    </row>
    <row r="1383" spans="1:2" x14ac:dyDescent="0.2">
      <c r="A1383">
        <f t="shared" si="18"/>
        <v>7</v>
      </c>
      <c r="B1383">
        <v>181</v>
      </c>
    </row>
    <row r="1384" spans="1:2" x14ac:dyDescent="0.2">
      <c r="A1384">
        <f t="shared" si="18"/>
        <v>7</v>
      </c>
      <c r="B1384">
        <v>182</v>
      </c>
    </row>
    <row r="1385" spans="1:2" x14ac:dyDescent="0.2">
      <c r="A1385">
        <f t="shared" si="18"/>
        <v>7</v>
      </c>
      <c r="B1385">
        <v>183</v>
      </c>
    </row>
    <row r="1386" spans="1:2" x14ac:dyDescent="0.2">
      <c r="A1386">
        <f t="shared" si="18"/>
        <v>7</v>
      </c>
      <c r="B1386">
        <v>184</v>
      </c>
    </row>
    <row r="1387" spans="1:2" x14ac:dyDescent="0.2">
      <c r="A1387">
        <f t="shared" si="18"/>
        <v>7</v>
      </c>
      <c r="B1387">
        <v>185</v>
      </c>
    </row>
    <row r="1388" spans="1:2" x14ac:dyDescent="0.2">
      <c r="A1388">
        <f t="shared" si="18"/>
        <v>7</v>
      </c>
      <c r="B1388">
        <v>186</v>
      </c>
    </row>
    <row r="1389" spans="1:2" x14ac:dyDescent="0.2">
      <c r="A1389">
        <f t="shared" si="18"/>
        <v>7</v>
      </c>
      <c r="B1389">
        <v>187</v>
      </c>
    </row>
    <row r="1390" spans="1:2" x14ac:dyDescent="0.2">
      <c r="A1390">
        <f t="shared" si="18"/>
        <v>7</v>
      </c>
      <c r="B1390">
        <v>188</v>
      </c>
    </row>
    <row r="1391" spans="1:2" x14ac:dyDescent="0.2">
      <c r="A1391">
        <f t="shared" si="18"/>
        <v>7</v>
      </c>
      <c r="B1391">
        <v>189</v>
      </c>
    </row>
    <row r="1392" spans="1:2" x14ac:dyDescent="0.2">
      <c r="A1392">
        <f t="shared" si="18"/>
        <v>7</v>
      </c>
      <c r="B1392">
        <v>190</v>
      </c>
    </row>
    <row r="1393" spans="1:2" x14ac:dyDescent="0.2">
      <c r="A1393">
        <f t="shared" si="18"/>
        <v>7</v>
      </c>
      <c r="B1393">
        <v>191</v>
      </c>
    </row>
    <row r="1394" spans="1:2" x14ac:dyDescent="0.2">
      <c r="A1394">
        <f t="shared" si="18"/>
        <v>7</v>
      </c>
      <c r="B1394">
        <v>192</v>
      </c>
    </row>
    <row r="1395" spans="1:2" x14ac:dyDescent="0.2">
      <c r="A1395">
        <f t="shared" si="18"/>
        <v>7</v>
      </c>
      <c r="B1395">
        <v>193</v>
      </c>
    </row>
    <row r="1396" spans="1:2" x14ac:dyDescent="0.2">
      <c r="A1396">
        <f t="shared" si="18"/>
        <v>7</v>
      </c>
      <c r="B1396">
        <v>194</v>
      </c>
    </row>
    <row r="1397" spans="1:2" x14ac:dyDescent="0.2">
      <c r="A1397">
        <f t="shared" si="18"/>
        <v>7</v>
      </c>
      <c r="B1397">
        <v>195</v>
      </c>
    </row>
    <row r="1398" spans="1:2" x14ac:dyDescent="0.2">
      <c r="A1398">
        <f t="shared" si="18"/>
        <v>7</v>
      </c>
      <c r="B1398">
        <v>196</v>
      </c>
    </row>
    <row r="1399" spans="1:2" x14ac:dyDescent="0.2">
      <c r="A1399">
        <f t="shared" si="18"/>
        <v>7</v>
      </c>
      <c r="B1399">
        <v>197</v>
      </c>
    </row>
    <row r="1400" spans="1:2" x14ac:dyDescent="0.2">
      <c r="A1400">
        <f t="shared" si="18"/>
        <v>7</v>
      </c>
      <c r="B1400">
        <v>198</v>
      </c>
    </row>
    <row r="1401" spans="1:2" x14ac:dyDescent="0.2">
      <c r="A1401">
        <f t="shared" si="18"/>
        <v>7</v>
      </c>
      <c r="B1401">
        <v>199</v>
      </c>
    </row>
    <row r="1402" spans="1:2" x14ac:dyDescent="0.2">
      <c r="A1402">
        <f t="shared" si="18"/>
        <v>7</v>
      </c>
      <c r="B1402">
        <v>200</v>
      </c>
    </row>
    <row r="1403" spans="1:2" x14ac:dyDescent="0.2">
      <c r="A1403">
        <f t="shared" si="18"/>
        <v>8</v>
      </c>
      <c r="B1403">
        <v>1</v>
      </c>
    </row>
    <row r="1404" spans="1:2" x14ac:dyDescent="0.2">
      <c r="A1404">
        <f t="shared" si="18"/>
        <v>8</v>
      </c>
      <c r="B1404">
        <v>2</v>
      </c>
    </row>
    <row r="1405" spans="1:2" x14ac:dyDescent="0.2">
      <c r="A1405">
        <f t="shared" si="18"/>
        <v>8</v>
      </c>
      <c r="B1405">
        <v>3</v>
      </c>
    </row>
    <row r="1406" spans="1:2" x14ac:dyDescent="0.2">
      <c r="A1406">
        <f t="shared" si="18"/>
        <v>8</v>
      </c>
      <c r="B1406">
        <v>4</v>
      </c>
    </row>
    <row r="1407" spans="1:2" x14ac:dyDescent="0.2">
      <c r="A1407">
        <f t="shared" si="18"/>
        <v>8</v>
      </c>
      <c r="B1407">
        <v>5</v>
      </c>
    </row>
    <row r="1408" spans="1:2" x14ac:dyDescent="0.2">
      <c r="A1408">
        <f t="shared" si="18"/>
        <v>8</v>
      </c>
      <c r="B1408">
        <v>6</v>
      </c>
    </row>
    <row r="1409" spans="1:2" x14ac:dyDescent="0.2">
      <c r="A1409">
        <f t="shared" si="18"/>
        <v>8</v>
      </c>
      <c r="B1409">
        <v>7</v>
      </c>
    </row>
    <row r="1410" spans="1:2" x14ac:dyDescent="0.2">
      <c r="A1410">
        <f t="shared" si="18"/>
        <v>8</v>
      </c>
      <c r="B1410">
        <v>8</v>
      </c>
    </row>
    <row r="1411" spans="1:2" x14ac:dyDescent="0.2">
      <c r="A1411">
        <f t="shared" si="18"/>
        <v>8</v>
      </c>
      <c r="B1411">
        <v>9</v>
      </c>
    </row>
    <row r="1412" spans="1:2" x14ac:dyDescent="0.2">
      <c r="A1412">
        <f t="shared" si="18"/>
        <v>8</v>
      </c>
      <c r="B1412">
        <v>10</v>
      </c>
    </row>
    <row r="1413" spans="1:2" x14ac:dyDescent="0.2">
      <c r="A1413">
        <f t="shared" si="18"/>
        <v>8</v>
      </c>
      <c r="B1413">
        <v>11</v>
      </c>
    </row>
    <row r="1414" spans="1:2" x14ac:dyDescent="0.2">
      <c r="A1414">
        <f t="shared" si="18"/>
        <v>8</v>
      </c>
      <c r="B1414">
        <v>12</v>
      </c>
    </row>
    <row r="1415" spans="1:2" x14ac:dyDescent="0.2">
      <c r="A1415">
        <f t="shared" si="18"/>
        <v>8</v>
      </c>
      <c r="B1415">
        <v>13</v>
      </c>
    </row>
    <row r="1416" spans="1:2" x14ac:dyDescent="0.2">
      <c r="A1416">
        <f t="shared" si="18"/>
        <v>8</v>
      </c>
      <c r="B1416">
        <v>14</v>
      </c>
    </row>
    <row r="1417" spans="1:2" x14ac:dyDescent="0.2">
      <c r="A1417">
        <f t="shared" si="18"/>
        <v>8</v>
      </c>
      <c r="B1417">
        <v>15</v>
      </c>
    </row>
    <row r="1418" spans="1:2" x14ac:dyDescent="0.2">
      <c r="A1418">
        <f t="shared" si="18"/>
        <v>8</v>
      </c>
      <c r="B1418">
        <v>16</v>
      </c>
    </row>
    <row r="1419" spans="1:2" x14ac:dyDescent="0.2">
      <c r="A1419">
        <f t="shared" ref="A1419:A1482" si="19">A1219+1</f>
        <v>8</v>
      </c>
      <c r="B1419">
        <v>17</v>
      </c>
    </row>
    <row r="1420" spans="1:2" x14ac:dyDescent="0.2">
      <c r="A1420">
        <f t="shared" si="19"/>
        <v>8</v>
      </c>
      <c r="B1420">
        <v>18</v>
      </c>
    </row>
    <row r="1421" spans="1:2" x14ac:dyDescent="0.2">
      <c r="A1421">
        <f t="shared" si="19"/>
        <v>8</v>
      </c>
      <c r="B1421">
        <v>19</v>
      </c>
    </row>
    <row r="1422" spans="1:2" x14ac:dyDescent="0.2">
      <c r="A1422">
        <f t="shared" si="19"/>
        <v>8</v>
      </c>
      <c r="B1422">
        <v>20</v>
      </c>
    </row>
    <row r="1423" spans="1:2" x14ac:dyDescent="0.2">
      <c r="A1423">
        <f t="shared" si="19"/>
        <v>8</v>
      </c>
      <c r="B1423">
        <v>21</v>
      </c>
    </row>
    <row r="1424" spans="1:2" x14ac:dyDescent="0.2">
      <c r="A1424">
        <f t="shared" si="19"/>
        <v>8</v>
      </c>
      <c r="B1424">
        <v>22</v>
      </c>
    </row>
    <row r="1425" spans="1:2" x14ac:dyDescent="0.2">
      <c r="A1425">
        <f t="shared" si="19"/>
        <v>8</v>
      </c>
      <c r="B1425">
        <v>23</v>
      </c>
    </row>
    <row r="1426" spans="1:2" x14ac:dyDescent="0.2">
      <c r="A1426">
        <f t="shared" si="19"/>
        <v>8</v>
      </c>
      <c r="B1426">
        <v>24</v>
      </c>
    </row>
    <row r="1427" spans="1:2" x14ac:dyDescent="0.2">
      <c r="A1427">
        <f t="shared" si="19"/>
        <v>8</v>
      </c>
      <c r="B1427">
        <v>25</v>
      </c>
    </row>
    <row r="1428" spans="1:2" x14ac:dyDescent="0.2">
      <c r="A1428">
        <f t="shared" si="19"/>
        <v>8</v>
      </c>
      <c r="B1428">
        <v>26</v>
      </c>
    </row>
    <row r="1429" spans="1:2" x14ac:dyDescent="0.2">
      <c r="A1429">
        <f t="shared" si="19"/>
        <v>8</v>
      </c>
      <c r="B1429">
        <v>27</v>
      </c>
    </row>
    <row r="1430" spans="1:2" x14ac:dyDescent="0.2">
      <c r="A1430">
        <f t="shared" si="19"/>
        <v>8</v>
      </c>
      <c r="B1430">
        <v>28</v>
      </c>
    </row>
    <row r="1431" spans="1:2" x14ac:dyDescent="0.2">
      <c r="A1431">
        <f t="shared" si="19"/>
        <v>8</v>
      </c>
      <c r="B1431">
        <v>29</v>
      </c>
    </row>
    <row r="1432" spans="1:2" x14ac:dyDescent="0.2">
      <c r="A1432">
        <f t="shared" si="19"/>
        <v>8</v>
      </c>
      <c r="B1432">
        <v>30</v>
      </c>
    </row>
    <row r="1433" spans="1:2" x14ac:dyDescent="0.2">
      <c r="A1433">
        <f t="shared" si="19"/>
        <v>8</v>
      </c>
      <c r="B1433">
        <v>31</v>
      </c>
    </row>
    <row r="1434" spans="1:2" x14ac:dyDescent="0.2">
      <c r="A1434">
        <f t="shared" si="19"/>
        <v>8</v>
      </c>
      <c r="B1434">
        <v>32</v>
      </c>
    </row>
    <row r="1435" spans="1:2" x14ac:dyDescent="0.2">
      <c r="A1435">
        <f t="shared" si="19"/>
        <v>8</v>
      </c>
      <c r="B1435">
        <v>33</v>
      </c>
    </row>
    <row r="1436" spans="1:2" x14ac:dyDescent="0.2">
      <c r="A1436">
        <f t="shared" si="19"/>
        <v>8</v>
      </c>
      <c r="B1436">
        <v>34</v>
      </c>
    </row>
    <row r="1437" spans="1:2" x14ac:dyDescent="0.2">
      <c r="A1437">
        <f t="shared" si="19"/>
        <v>8</v>
      </c>
      <c r="B1437">
        <v>35</v>
      </c>
    </row>
    <row r="1438" spans="1:2" x14ac:dyDescent="0.2">
      <c r="A1438">
        <f t="shared" si="19"/>
        <v>8</v>
      </c>
      <c r="B1438">
        <v>36</v>
      </c>
    </row>
    <row r="1439" spans="1:2" x14ac:dyDescent="0.2">
      <c r="A1439">
        <f t="shared" si="19"/>
        <v>8</v>
      </c>
      <c r="B1439">
        <v>37</v>
      </c>
    </row>
    <row r="1440" spans="1:2" x14ac:dyDescent="0.2">
      <c r="A1440">
        <f t="shared" si="19"/>
        <v>8</v>
      </c>
      <c r="B1440">
        <v>38</v>
      </c>
    </row>
    <row r="1441" spans="1:2" x14ac:dyDescent="0.2">
      <c r="A1441">
        <f t="shared" si="19"/>
        <v>8</v>
      </c>
      <c r="B1441">
        <v>39</v>
      </c>
    </row>
    <row r="1442" spans="1:2" x14ac:dyDescent="0.2">
      <c r="A1442">
        <f t="shared" si="19"/>
        <v>8</v>
      </c>
      <c r="B1442">
        <v>40</v>
      </c>
    </row>
    <row r="1443" spans="1:2" x14ac:dyDescent="0.2">
      <c r="A1443">
        <f t="shared" si="19"/>
        <v>8</v>
      </c>
      <c r="B1443">
        <v>41</v>
      </c>
    </row>
    <row r="1444" spans="1:2" x14ac:dyDescent="0.2">
      <c r="A1444">
        <f t="shared" si="19"/>
        <v>8</v>
      </c>
      <c r="B1444">
        <v>42</v>
      </c>
    </row>
    <row r="1445" spans="1:2" x14ac:dyDescent="0.2">
      <c r="A1445">
        <f t="shared" si="19"/>
        <v>8</v>
      </c>
      <c r="B1445">
        <v>43</v>
      </c>
    </row>
    <row r="1446" spans="1:2" x14ac:dyDescent="0.2">
      <c r="A1446">
        <f t="shared" si="19"/>
        <v>8</v>
      </c>
      <c r="B1446">
        <v>44</v>
      </c>
    </row>
    <row r="1447" spans="1:2" x14ac:dyDescent="0.2">
      <c r="A1447">
        <f t="shared" si="19"/>
        <v>8</v>
      </c>
      <c r="B1447">
        <v>45</v>
      </c>
    </row>
    <row r="1448" spans="1:2" x14ac:dyDescent="0.2">
      <c r="A1448">
        <f t="shared" si="19"/>
        <v>8</v>
      </c>
      <c r="B1448">
        <v>46</v>
      </c>
    </row>
    <row r="1449" spans="1:2" x14ac:dyDescent="0.2">
      <c r="A1449">
        <f t="shared" si="19"/>
        <v>8</v>
      </c>
      <c r="B1449">
        <v>47</v>
      </c>
    </row>
    <row r="1450" spans="1:2" x14ac:dyDescent="0.2">
      <c r="A1450">
        <f t="shared" si="19"/>
        <v>8</v>
      </c>
      <c r="B1450">
        <v>48</v>
      </c>
    </row>
    <row r="1451" spans="1:2" x14ac:dyDescent="0.2">
      <c r="A1451">
        <f t="shared" si="19"/>
        <v>8</v>
      </c>
      <c r="B1451">
        <v>49</v>
      </c>
    </row>
    <row r="1452" spans="1:2" x14ac:dyDescent="0.2">
      <c r="A1452">
        <f t="shared" si="19"/>
        <v>8</v>
      </c>
      <c r="B1452">
        <v>50</v>
      </c>
    </row>
    <row r="1453" spans="1:2" x14ac:dyDescent="0.2">
      <c r="A1453">
        <f t="shared" si="19"/>
        <v>8</v>
      </c>
      <c r="B1453">
        <v>51</v>
      </c>
    </row>
    <row r="1454" spans="1:2" x14ac:dyDescent="0.2">
      <c r="A1454">
        <f t="shared" si="19"/>
        <v>8</v>
      </c>
      <c r="B1454">
        <v>52</v>
      </c>
    </row>
    <row r="1455" spans="1:2" x14ac:dyDescent="0.2">
      <c r="A1455">
        <f t="shared" si="19"/>
        <v>8</v>
      </c>
      <c r="B1455">
        <v>53</v>
      </c>
    </row>
    <row r="1456" spans="1:2" x14ac:dyDescent="0.2">
      <c r="A1456">
        <f t="shared" si="19"/>
        <v>8</v>
      </c>
      <c r="B1456">
        <v>54</v>
      </c>
    </row>
    <row r="1457" spans="1:2" x14ac:dyDescent="0.2">
      <c r="A1457">
        <f t="shared" si="19"/>
        <v>8</v>
      </c>
      <c r="B1457">
        <v>55</v>
      </c>
    </row>
    <row r="1458" spans="1:2" x14ac:dyDescent="0.2">
      <c r="A1458">
        <f t="shared" si="19"/>
        <v>8</v>
      </c>
      <c r="B1458">
        <v>56</v>
      </c>
    </row>
    <row r="1459" spans="1:2" x14ac:dyDescent="0.2">
      <c r="A1459">
        <f t="shared" si="19"/>
        <v>8</v>
      </c>
      <c r="B1459">
        <v>57</v>
      </c>
    </row>
    <row r="1460" spans="1:2" x14ac:dyDescent="0.2">
      <c r="A1460">
        <f t="shared" si="19"/>
        <v>8</v>
      </c>
      <c r="B1460">
        <v>58</v>
      </c>
    </row>
    <row r="1461" spans="1:2" x14ac:dyDescent="0.2">
      <c r="A1461">
        <f t="shared" si="19"/>
        <v>8</v>
      </c>
      <c r="B1461">
        <v>59</v>
      </c>
    </row>
    <row r="1462" spans="1:2" x14ac:dyDescent="0.2">
      <c r="A1462">
        <f t="shared" si="19"/>
        <v>8</v>
      </c>
      <c r="B1462">
        <v>60</v>
      </c>
    </row>
    <row r="1463" spans="1:2" x14ac:dyDescent="0.2">
      <c r="A1463">
        <f t="shared" si="19"/>
        <v>8</v>
      </c>
      <c r="B1463">
        <v>61</v>
      </c>
    </row>
    <row r="1464" spans="1:2" x14ac:dyDescent="0.2">
      <c r="A1464">
        <f t="shared" si="19"/>
        <v>8</v>
      </c>
      <c r="B1464">
        <v>62</v>
      </c>
    </row>
    <row r="1465" spans="1:2" x14ac:dyDescent="0.2">
      <c r="A1465">
        <f t="shared" si="19"/>
        <v>8</v>
      </c>
      <c r="B1465">
        <v>63</v>
      </c>
    </row>
    <row r="1466" spans="1:2" x14ac:dyDescent="0.2">
      <c r="A1466">
        <f t="shared" si="19"/>
        <v>8</v>
      </c>
      <c r="B1466">
        <v>64</v>
      </c>
    </row>
    <row r="1467" spans="1:2" x14ac:dyDescent="0.2">
      <c r="A1467">
        <f t="shared" si="19"/>
        <v>8</v>
      </c>
      <c r="B1467">
        <v>65</v>
      </c>
    </row>
    <row r="1468" spans="1:2" x14ac:dyDescent="0.2">
      <c r="A1468">
        <f t="shared" si="19"/>
        <v>8</v>
      </c>
      <c r="B1468">
        <v>66</v>
      </c>
    </row>
    <row r="1469" spans="1:2" x14ac:dyDescent="0.2">
      <c r="A1469">
        <f t="shared" si="19"/>
        <v>8</v>
      </c>
      <c r="B1469">
        <v>67</v>
      </c>
    </row>
    <row r="1470" spans="1:2" x14ac:dyDescent="0.2">
      <c r="A1470">
        <f t="shared" si="19"/>
        <v>8</v>
      </c>
      <c r="B1470">
        <v>68</v>
      </c>
    </row>
    <row r="1471" spans="1:2" x14ac:dyDescent="0.2">
      <c r="A1471">
        <f t="shared" si="19"/>
        <v>8</v>
      </c>
      <c r="B1471">
        <v>69</v>
      </c>
    </row>
    <row r="1472" spans="1:2" x14ac:dyDescent="0.2">
      <c r="A1472">
        <f t="shared" si="19"/>
        <v>8</v>
      </c>
      <c r="B1472">
        <v>70</v>
      </c>
    </row>
    <row r="1473" spans="1:2" x14ac:dyDescent="0.2">
      <c r="A1473">
        <f t="shared" si="19"/>
        <v>8</v>
      </c>
      <c r="B1473">
        <v>71</v>
      </c>
    </row>
    <row r="1474" spans="1:2" x14ac:dyDescent="0.2">
      <c r="A1474">
        <f t="shared" si="19"/>
        <v>8</v>
      </c>
      <c r="B1474">
        <v>72</v>
      </c>
    </row>
    <row r="1475" spans="1:2" x14ac:dyDescent="0.2">
      <c r="A1475">
        <f t="shared" si="19"/>
        <v>8</v>
      </c>
      <c r="B1475">
        <v>73</v>
      </c>
    </row>
    <row r="1476" spans="1:2" x14ac:dyDescent="0.2">
      <c r="A1476">
        <f t="shared" si="19"/>
        <v>8</v>
      </c>
      <c r="B1476">
        <v>74</v>
      </c>
    </row>
    <row r="1477" spans="1:2" x14ac:dyDescent="0.2">
      <c r="A1477">
        <f t="shared" si="19"/>
        <v>8</v>
      </c>
      <c r="B1477">
        <v>75</v>
      </c>
    </row>
    <row r="1478" spans="1:2" x14ac:dyDescent="0.2">
      <c r="A1478">
        <f t="shared" si="19"/>
        <v>8</v>
      </c>
      <c r="B1478">
        <v>76</v>
      </c>
    </row>
    <row r="1479" spans="1:2" x14ac:dyDescent="0.2">
      <c r="A1479">
        <f t="shared" si="19"/>
        <v>8</v>
      </c>
      <c r="B1479">
        <v>77</v>
      </c>
    </row>
    <row r="1480" spans="1:2" x14ac:dyDescent="0.2">
      <c r="A1480">
        <f t="shared" si="19"/>
        <v>8</v>
      </c>
      <c r="B1480">
        <v>78</v>
      </c>
    </row>
    <row r="1481" spans="1:2" x14ac:dyDescent="0.2">
      <c r="A1481">
        <f t="shared" si="19"/>
        <v>8</v>
      </c>
      <c r="B1481">
        <v>79</v>
      </c>
    </row>
    <row r="1482" spans="1:2" x14ac:dyDescent="0.2">
      <c r="A1482">
        <f t="shared" si="19"/>
        <v>8</v>
      </c>
      <c r="B1482">
        <v>80</v>
      </c>
    </row>
    <row r="1483" spans="1:2" x14ac:dyDescent="0.2">
      <c r="A1483">
        <f t="shared" ref="A1483:A1546" si="20">A1283+1</f>
        <v>8</v>
      </c>
      <c r="B1483">
        <v>81</v>
      </c>
    </row>
    <row r="1484" spans="1:2" x14ac:dyDescent="0.2">
      <c r="A1484">
        <f t="shared" si="20"/>
        <v>8</v>
      </c>
      <c r="B1484">
        <v>82</v>
      </c>
    </row>
    <row r="1485" spans="1:2" x14ac:dyDescent="0.2">
      <c r="A1485">
        <f t="shared" si="20"/>
        <v>8</v>
      </c>
      <c r="B1485">
        <v>83</v>
      </c>
    </row>
    <row r="1486" spans="1:2" x14ac:dyDescent="0.2">
      <c r="A1486">
        <f t="shared" si="20"/>
        <v>8</v>
      </c>
      <c r="B1486">
        <v>84</v>
      </c>
    </row>
    <row r="1487" spans="1:2" x14ac:dyDescent="0.2">
      <c r="A1487">
        <f t="shared" si="20"/>
        <v>8</v>
      </c>
      <c r="B1487">
        <v>85</v>
      </c>
    </row>
    <row r="1488" spans="1:2" x14ac:dyDescent="0.2">
      <c r="A1488">
        <f t="shared" si="20"/>
        <v>8</v>
      </c>
      <c r="B1488">
        <v>86</v>
      </c>
    </row>
    <row r="1489" spans="1:2" x14ac:dyDescent="0.2">
      <c r="A1489">
        <f t="shared" si="20"/>
        <v>8</v>
      </c>
      <c r="B1489">
        <v>87</v>
      </c>
    </row>
    <row r="1490" spans="1:2" x14ac:dyDescent="0.2">
      <c r="A1490">
        <f t="shared" si="20"/>
        <v>8</v>
      </c>
      <c r="B1490">
        <v>88</v>
      </c>
    </row>
    <row r="1491" spans="1:2" x14ac:dyDescent="0.2">
      <c r="A1491">
        <f t="shared" si="20"/>
        <v>8</v>
      </c>
      <c r="B1491">
        <v>89</v>
      </c>
    </row>
    <row r="1492" spans="1:2" x14ac:dyDescent="0.2">
      <c r="A1492">
        <f t="shared" si="20"/>
        <v>8</v>
      </c>
      <c r="B1492">
        <v>90</v>
      </c>
    </row>
    <row r="1493" spans="1:2" x14ac:dyDescent="0.2">
      <c r="A1493">
        <f t="shared" si="20"/>
        <v>8</v>
      </c>
      <c r="B1493">
        <v>91</v>
      </c>
    </row>
    <row r="1494" spans="1:2" x14ac:dyDescent="0.2">
      <c r="A1494">
        <f t="shared" si="20"/>
        <v>8</v>
      </c>
      <c r="B1494">
        <v>92</v>
      </c>
    </row>
    <row r="1495" spans="1:2" x14ac:dyDescent="0.2">
      <c r="A1495">
        <f t="shared" si="20"/>
        <v>8</v>
      </c>
      <c r="B1495">
        <v>93</v>
      </c>
    </row>
    <row r="1496" spans="1:2" x14ac:dyDescent="0.2">
      <c r="A1496">
        <f t="shared" si="20"/>
        <v>8</v>
      </c>
      <c r="B1496">
        <v>94</v>
      </c>
    </row>
    <row r="1497" spans="1:2" x14ac:dyDescent="0.2">
      <c r="A1497">
        <f t="shared" si="20"/>
        <v>8</v>
      </c>
      <c r="B1497">
        <v>95</v>
      </c>
    </row>
    <row r="1498" spans="1:2" x14ac:dyDescent="0.2">
      <c r="A1498">
        <f t="shared" si="20"/>
        <v>8</v>
      </c>
      <c r="B1498">
        <v>96</v>
      </c>
    </row>
    <row r="1499" spans="1:2" x14ac:dyDescent="0.2">
      <c r="A1499">
        <f t="shared" si="20"/>
        <v>8</v>
      </c>
      <c r="B1499">
        <v>97</v>
      </c>
    </row>
    <row r="1500" spans="1:2" x14ac:dyDescent="0.2">
      <c r="A1500">
        <f t="shared" si="20"/>
        <v>8</v>
      </c>
      <c r="B1500">
        <v>98</v>
      </c>
    </row>
    <row r="1501" spans="1:2" x14ac:dyDescent="0.2">
      <c r="A1501">
        <f t="shared" si="20"/>
        <v>8</v>
      </c>
      <c r="B1501">
        <v>99</v>
      </c>
    </row>
    <row r="1502" spans="1:2" x14ac:dyDescent="0.2">
      <c r="A1502">
        <f t="shared" si="20"/>
        <v>8</v>
      </c>
      <c r="B1502">
        <v>100</v>
      </c>
    </row>
    <row r="1503" spans="1:2" x14ac:dyDescent="0.2">
      <c r="A1503">
        <f t="shared" si="20"/>
        <v>8</v>
      </c>
      <c r="B1503">
        <v>101</v>
      </c>
    </row>
    <row r="1504" spans="1:2" x14ac:dyDescent="0.2">
      <c r="A1504">
        <f t="shared" si="20"/>
        <v>8</v>
      </c>
      <c r="B1504">
        <v>102</v>
      </c>
    </row>
    <row r="1505" spans="1:2" x14ac:dyDescent="0.2">
      <c r="A1505">
        <f t="shared" si="20"/>
        <v>8</v>
      </c>
      <c r="B1505">
        <v>103</v>
      </c>
    </row>
    <row r="1506" spans="1:2" x14ac:dyDescent="0.2">
      <c r="A1506">
        <f t="shared" si="20"/>
        <v>8</v>
      </c>
      <c r="B1506">
        <v>104</v>
      </c>
    </row>
    <row r="1507" spans="1:2" x14ac:dyDescent="0.2">
      <c r="A1507">
        <f t="shared" si="20"/>
        <v>8</v>
      </c>
      <c r="B1507">
        <v>105</v>
      </c>
    </row>
    <row r="1508" spans="1:2" x14ac:dyDescent="0.2">
      <c r="A1508">
        <f t="shared" si="20"/>
        <v>8</v>
      </c>
      <c r="B1508">
        <v>106</v>
      </c>
    </row>
    <row r="1509" spans="1:2" x14ac:dyDescent="0.2">
      <c r="A1509">
        <f t="shared" si="20"/>
        <v>8</v>
      </c>
      <c r="B1509">
        <v>107</v>
      </c>
    </row>
    <row r="1510" spans="1:2" x14ac:dyDescent="0.2">
      <c r="A1510">
        <f t="shared" si="20"/>
        <v>8</v>
      </c>
      <c r="B1510">
        <v>108</v>
      </c>
    </row>
    <row r="1511" spans="1:2" x14ac:dyDescent="0.2">
      <c r="A1511">
        <f t="shared" si="20"/>
        <v>8</v>
      </c>
      <c r="B1511">
        <v>109</v>
      </c>
    </row>
    <row r="1512" spans="1:2" x14ac:dyDescent="0.2">
      <c r="A1512">
        <f t="shared" si="20"/>
        <v>8</v>
      </c>
      <c r="B1512">
        <v>110</v>
      </c>
    </row>
    <row r="1513" spans="1:2" x14ac:dyDescent="0.2">
      <c r="A1513">
        <f t="shared" si="20"/>
        <v>8</v>
      </c>
      <c r="B1513">
        <v>111</v>
      </c>
    </row>
    <row r="1514" spans="1:2" x14ac:dyDescent="0.2">
      <c r="A1514">
        <f t="shared" si="20"/>
        <v>8</v>
      </c>
      <c r="B1514">
        <v>112</v>
      </c>
    </row>
    <row r="1515" spans="1:2" x14ac:dyDescent="0.2">
      <c r="A1515">
        <f t="shared" si="20"/>
        <v>8</v>
      </c>
      <c r="B1515">
        <v>113</v>
      </c>
    </row>
    <row r="1516" spans="1:2" x14ac:dyDescent="0.2">
      <c r="A1516">
        <f t="shared" si="20"/>
        <v>8</v>
      </c>
      <c r="B1516">
        <v>114</v>
      </c>
    </row>
    <row r="1517" spans="1:2" x14ac:dyDescent="0.2">
      <c r="A1517">
        <f t="shared" si="20"/>
        <v>8</v>
      </c>
      <c r="B1517">
        <v>115</v>
      </c>
    </row>
    <row r="1518" spans="1:2" x14ac:dyDescent="0.2">
      <c r="A1518">
        <f t="shared" si="20"/>
        <v>8</v>
      </c>
      <c r="B1518">
        <v>116</v>
      </c>
    </row>
    <row r="1519" spans="1:2" x14ac:dyDescent="0.2">
      <c r="A1519">
        <f t="shared" si="20"/>
        <v>8</v>
      </c>
      <c r="B1519">
        <v>117</v>
      </c>
    </row>
    <row r="1520" spans="1:2" x14ac:dyDescent="0.2">
      <c r="A1520">
        <f t="shared" si="20"/>
        <v>8</v>
      </c>
      <c r="B1520">
        <v>118</v>
      </c>
    </row>
    <row r="1521" spans="1:2" x14ac:dyDescent="0.2">
      <c r="A1521">
        <f t="shared" si="20"/>
        <v>8</v>
      </c>
      <c r="B1521">
        <v>119</v>
      </c>
    </row>
    <row r="1522" spans="1:2" x14ac:dyDescent="0.2">
      <c r="A1522">
        <f t="shared" si="20"/>
        <v>8</v>
      </c>
      <c r="B1522">
        <v>120</v>
      </c>
    </row>
    <row r="1523" spans="1:2" x14ac:dyDescent="0.2">
      <c r="A1523">
        <f t="shared" si="20"/>
        <v>8</v>
      </c>
      <c r="B1523">
        <v>121</v>
      </c>
    </row>
    <row r="1524" spans="1:2" x14ac:dyDescent="0.2">
      <c r="A1524">
        <f t="shared" si="20"/>
        <v>8</v>
      </c>
      <c r="B1524">
        <v>122</v>
      </c>
    </row>
    <row r="1525" spans="1:2" x14ac:dyDescent="0.2">
      <c r="A1525">
        <f t="shared" si="20"/>
        <v>8</v>
      </c>
      <c r="B1525">
        <v>123</v>
      </c>
    </row>
    <row r="1526" spans="1:2" x14ac:dyDescent="0.2">
      <c r="A1526">
        <f t="shared" si="20"/>
        <v>8</v>
      </c>
      <c r="B1526">
        <v>124</v>
      </c>
    </row>
    <row r="1527" spans="1:2" x14ac:dyDescent="0.2">
      <c r="A1527">
        <f t="shared" si="20"/>
        <v>8</v>
      </c>
      <c r="B1527">
        <v>125</v>
      </c>
    </row>
    <row r="1528" spans="1:2" x14ac:dyDescent="0.2">
      <c r="A1528">
        <f t="shared" si="20"/>
        <v>8</v>
      </c>
      <c r="B1528">
        <v>126</v>
      </c>
    </row>
    <row r="1529" spans="1:2" x14ac:dyDescent="0.2">
      <c r="A1529">
        <f t="shared" si="20"/>
        <v>8</v>
      </c>
      <c r="B1529">
        <v>127</v>
      </c>
    </row>
    <row r="1530" spans="1:2" x14ac:dyDescent="0.2">
      <c r="A1530">
        <f t="shared" si="20"/>
        <v>8</v>
      </c>
      <c r="B1530">
        <v>128</v>
      </c>
    </row>
    <row r="1531" spans="1:2" x14ac:dyDescent="0.2">
      <c r="A1531">
        <f t="shared" si="20"/>
        <v>8</v>
      </c>
      <c r="B1531">
        <v>129</v>
      </c>
    </row>
    <row r="1532" spans="1:2" x14ac:dyDescent="0.2">
      <c r="A1532">
        <f t="shared" si="20"/>
        <v>8</v>
      </c>
      <c r="B1532">
        <v>130</v>
      </c>
    </row>
    <row r="1533" spans="1:2" x14ac:dyDescent="0.2">
      <c r="A1533">
        <f t="shared" si="20"/>
        <v>8</v>
      </c>
      <c r="B1533">
        <v>131</v>
      </c>
    </row>
    <row r="1534" spans="1:2" x14ac:dyDescent="0.2">
      <c r="A1534">
        <f t="shared" si="20"/>
        <v>8</v>
      </c>
      <c r="B1534">
        <v>132</v>
      </c>
    </row>
    <row r="1535" spans="1:2" x14ac:dyDescent="0.2">
      <c r="A1535">
        <f t="shared" si="20"/>
        <v>8</v>
      </c>
      <c r="B1535">
        <v>133</v>
      </c>
    </row>
    <row r="1536" spans="1:2" x14ac:dyDescent="0.2">
      <c r="A1536">
        <f t="shared" si="20"/>
        <v>8</v>
      </c>
      <c r="B1536">
        <v>134</v>
      </c>
    </row>
    <row r="1537" spans="1:2" x14ac:dyDescent="0.2">
      <c r="A1537">
        <f t="shared" si="20"/>
        <v>8</v>
      </c>
      <c r="B1537">
        <v>135</v>
      </c>
    </row>
    <row r="1538" spans="1:2" x14ac:dyDescent="0.2">
      <c r="A1538">
        <f t="shared" si="20"/>
        <v>8</v>
      </c>
      <c r="B1538">
        <v>136</v>
      </c>
    </row>
    <row r="1539" spans="1:2" x14ac:dyDescent="0.2">
      <c r="A1539">
        <f t="shared" si="20"/>
        <v>8</v>
      </c>
      <c r="B1539">
        <v>137</v>
      </c>
    </row>
    <row r="1540" spans="1:2" x14ac:dyDescent="0.2">
      <c r="A1540">
        <f t="shared" si="20"/>
        <v>8</v>
      </c>
      <c r="B1540">
        <v>138</v>
      </c>
    </row>
    <row r="1541" spans="1:2" x14ac:dyDescent="0.2">
      <c r="A1541">
        <f t="shared" si="20"/>
        <v>8</v>
      </c>
      <c r="B1541">
        <v>139</v>
      </c>
    </row>
    <row r="1542" spans="1:2" x14ac:dyDescent="0.2">
      <c r="A1542">
        <f t="shared" si="20"/>
        <v>8</v>
      </c>
      <c r="B1542">
        <v>140</v>
      </c>
    </row>
    <row r="1543" spans="1:2" x14ac:dyDescent="0.2">
      <c r="A1543">
        <f t="shared" si="20"/>
        <v>8</v>
      </c>
      <c r="B1543">
        <v>141</v>
      </c>
    </row>
    <row r="1544" spans="1:2" x14ac:dyDescent="0.2">
      <c r="A1544">
        <f t="shared" si="20"/>
        <v>8</v>
      </c>
      <c r="B1544">
        <v>142</v>
      </c>
    </row>
    <row r="1545" spans="1:2" x14ac:dyDescent="0.2">
      <c r="A1545">
        <f t="shared" si="20"/>
        <v>8</v>
      </c>
      <c r="B1545">
        <v>143</v>
      </c>
    </row>
    <row r="1546" spans="1:2" x14ac:dyDescent="0.2">
      <c r="A1546">
        <f t="shared" si="20"/>
        <v>8</v>
      </c>
      <c r="B1546">
        <v>144</v>
      </c>
    </row>
    <row r="1547" spans="1:2" x14ac:dyDescent="0.2">
      <c r="A1547">
        <f t="shared" ref="A1547:A1610" si="21">A1347+1</f>
        <v>8</v>
      </c>
      <c r="B1547">
        <v>145</v>
      </c>
    </row>
    <row r="1548" spans="1:2" x14ac:dyDescent="0.2">
      <c r="A1548">
        <f t="shared" si="21"/>
        <v>8</v>
      </c>
      <c r="B1548">
        <v>146</v>
      </c>
    </row>
    <row r="1549" spans="1:2" x14ac:dyDescent="0.2">
      <c r="A1549">
        <f t="shared" si="21"/>
        <v>8</v>
      </c>
      <c r="B1549">
        <v>147</v>
      </c>
    </row>
    <row r="1550" spans="1:2" x14ac:dyDescent="0.2">
      <c r="A1550">
        <f t="shared" si="21"/>
        <v>8</v>
      </c>
      <c r="B1550">
        <v>148</v>
      </c>
    </row>
    <row r="1551" spans="1:2" x14ac:dyDescent="0.2">
      <c r="A1551">
        <f t="shared" si="21"/>
        <v>8</v>
      </c>
      <c r="B1551">
        <v>149</v>
      </c>
    </row>
    <row r="1552" spans="1:2" x14ac:dyDescent="0.2">
      <c r="A1552">
        <f t="shared" si="21"/>
        <v>8</v>
      </c>
      <c r="B1552">
        <v>150</v>
      </c>
    </row>
    <row r="1553" spans="1:2" x14ac:dyDescent="0.2">
      <c r="A1553">
        <f t="shared" si="21"/>
        <v>8</v>
      </c>
      <c r="B1553">
        <v>151</v>
      </c>
    </row>
    <row r="1554" spans="1:2" x14ac:dyDescent="0.2">
      <c r="A1554">
        <f t="shared" si="21"/>
        <v>8</v>
      </c>
      <c r="B1554">
        <v>152</v>
      </c>
    </row>
    <row r="1555" spans="1:2" x14ac:dyDescent="0.2">
      <c r="A1555">
        <f t="shared" si="21"/>
        <v>8</v>
      </c>
      <c r="B1555">
        <v>153</v>
      </c>
    </row>
    <row r="1556" spans="1:2" x14ac:dyDescent="0.2">
      <c r="A1556">
        <f t="shared" si="21"/>
        <v>8</v>
      </c>
      <c r="B1556">
        <v>154</v>
      </c>
    </row>
    <row r="1557" spans="1:2" x14ac:dyDescent="0.2">
      <c r="A1557">
        <f t="shared" si="21"/>
        <v>8</v>
      </c>
      <c r="B1557">
        <v>155</v>
      </c>
    </row>
    <row r="1558" spans="1:2" x14ac:dyDescent="0.2">
      <c r="A1558">
        <f t="shared" si="21"/>
        <v>8</v>
      </c>
      <c r="B1558">
        <v>156</v>
      </c>
    </row>
    <row r="1559" spans="1:2" x14ac:dyDescent="0.2">
      <c r="A1559">
        <f t="shared" si="21"/>
        <v>8</v>
      </c>
      <c r="B1559">
        <v>157</v>
      </c>
    </row>
    <row r="1560" spans="1:2" x14ac:dyDescent="0.2">
      <c r="A1560">
        <f t="shared" si="21"/>
        <v>8</v>
      </c>
      <c r="B1560">
        <v>158</v>
      </c>
    </row>
    <row r="1561" spans="1:2" x14ac:dyDescent="0.2">
      <c r="A1561">
        <f t="shared" si="21"/>
        <v>8</v>
      </c>
      <c r="B1561">
        <v>159</v>
      </c>
    </row>
    <row r="1562" spans="1:2" x14ac:dyDescent="0.2">
      <c r="A1562">
        <f t="shared" si="21"/>
        <v>8</v>
      </c>
      <c r="B1562">
        <v>160</v>
      </c>
    </row>
    <row r="1563" spans="1:2" x14ac:dyDescent="0.2">
      <c r="A1563">
        <f t="shared" si="21"/>
        <v>8</v>
      </c>
      <c r="B1563">
        <v>161</v>
      </c>
    </row>
    <row r="1564" spans="1:2" x14ac:dyDescent="0.2">
      <c r="A1564">
        <f t="shared" si="21"/>
        <v>8</v>
      </c>
      <c r="B1564">
        <v>162</v>
      </c>
    </row>
    <row r="1565" spans="1:2" x14ac:dyDescent="0.2">
      <c r="A1565">
        <f t="shared" si="21"/>
        <v>8</v>
      </c>
      <c r="B1565">
        <v>163</v>
      </c>
    </row>
    <row r="1566" spans="1:2" x14ac:dyDescent="0.2">
      <c r="A1566">
        <f t="shared" si="21"/>
        <v>8</v>
      </c>
      <c r="B1566">
        <v>164</v>
      </c>
    </row>
    <row r="1567" spans="1:2" x14ac:dyDescent="0.2">
      <c r="A1567">
        <f t="shared" si="21"/>
        <v>8</v>
      </c>
      <c r="B1567">
        <v>165</v>
      </c>
    </row>
    <row r="1568" spans="1:2" x14ac:dyDescent="0.2">
      <c r="A1568">
        <f t="shared" si="21"/>
        <v>8</v>
      </c>
      <c r="B1568">
        <v>166</v>
      </c>
    </row>
    <row r="1569" spans="1:2" x14ac:dyDescent="0.2">
      <c r="A1569">
        <f t="shared" si="21"/>
        <v>8</v>
      </c>
      <c r="B1569">
        <v>167</v>
      </c>
    </row>
    <row r="1570" spans="1:2" x14ac:dyDescent="0.2">
      <c r="A1570">
        <f t="shared" si="21"/>
        <v>8</v>
      </c>
      <c r="B1570">
        <v>168</v>
      </c>
    </row>
    <row r="1571" spans="1:2" x14ac:dyDescent="0.2">
      <c r="A1571">
        <f t="shared" si="21"/>
        <v>8</v>
      </c>
      <c r="B1571">
        <v>169</v>
      </c>
    </row>
    <row r="1572" spans="1:2" x14ac:dyDescent="0.2">
      <c r="A1572">
        <f t="shared" si="21"/>
        <v>8</v>
      </c>
      <c r="B1572">
        <v>170</v>
      </c>
    </row>
    <row r="1573" spans="1:2" x14ac:dyDescent="0.2">
      <c r="A1573">
        <f t="shared" si="21"/>
        <v>8</v>
      </c>
      <c r="B1573">
        <v>171</v>
      </c>
    </row>
    <row r="1574" spans="1:2" x14ac:dyDescent="0.2">
      <c r="A1574">
        <f t="shared" si="21"/>
        <v>8</v>
      </c>
      <c r="B1574">
        <v>172</v>
      </c>
    </row>
    <row r="1575" spans="1:2" x14ac:dyDescent="0.2">
      <c r="A1575">
        <f t="shared" si="21"/>
        <v>8</v>
      </c>
      <c r="B1575">
        <v>173</v>
      </c>
    </row>
    <row r="1576" spans="1:2" x14ac:dyDescent="0.2">
      <c r="A1576">
        <f t="shared" si="21"/>
        <v>8</v>
      </c>
      <c r="B1576">
        <v>174</v>
      </c>
    </row>
    <row r="1577" spans="1:2" x14ac:dyDescent="0.2">
      <c r="A1577">
        <f t="shared" si="21"/>
        <v>8</v>
      </c>
      <c r="B1577">
        <v>175</v>
      </c>
    </row>
    <row r="1578" spans="1:2" x14ac:dyDescent="0.2">
      <c r="A1578">
        <f t="shared" si="21"/>
        <v>8</v>
      </c>
      <c r="B1578">
        <v>176</v>
      </c>
    </row>
    <row r="1579" spans="1:2" x14ac:dyDescent="0.2">
      <c r="A1579">
        <f t="shared" si="21"/>
        <v>8</v>
      </c>
      <c r="B1579">
        <v>177</v>
      </c>
    </row>
    <row r="1580" spans="1:2" x14ac:dyDescent="0.2">
      <c r="A1580">
        <f t="shared" si="21"/>
        <v>8</v>
      </c>
      <c r="B1580">
        <v>178</v>
      </c>
    </row>
    <row r="1581" spans="1:2" x14ac:dyDescent="0.2">
      <c r="A1581">
        <f t="shared" si="21"/>
        <v>8</v>
      </c>
      <c r="B1581">
        <v>179</v>
      </c>
    </row>
    <row r="1582" spans="1:2" x14ac:dyDescent="0.2">
      <c r="A1582">
        <f t="shared" si="21"/>
        <v>8</v>
      </c>
      <c r="B1582">
        <v>180</v>
      </c>
    </row>
    <row r="1583" spans="1:2" x14ac:dyDescent="0.2">
      <c r="A1583">
        <f t="shared" si="21"/>
        <v>8</v>
      </c>
      <c r="B1583">
        <v>181</v>
      </c>
    </row>
    <row r="1584" spans="1:2" x14ac:dyDescent="0.2">
      <c r="A1584">
        <f t="shared" si="21"/>
        <v>8</v>
      </c>
      <c r="B1584">
        <v>182</v>
      </c>
    </row>
    <row r="1585" spans="1:2" x14ac:dyDescent="0.2">
      <c r="A1585">
        <f t="shared" si="21"/>
        <v>8</v>
      </c>
      <c r="B1585">
        <v>183</v>
      </c>
    </row>
    <row r="1586" spans="1:2" x14ac:dyDescent="0.2">
      <c r="A1586">
        <f t="shared" si="21"/>
        <v>8</v>
      </c>
      <c r="B1586">
        <v>184</v>
      </c>
    </row>
    <row r="1587" spans="1:2" x14ac:dyDescent="0.2">
      <c r="A1587">
        <f t="shared" si="21"/>
        <v>8</v>
      </c>
      <c r="B1587">
        <v>185</v>
      </c>
    </row>
    <row r="1588" spans="1:2" x14ac:dyDescent="0.2">
      <c r="A1588">
        <f t="shared" si="21"/>
        <v>8</v>
      </c>
      <c r="B1588">
        <v>186</v>
      </c>
    </row>
    <row r="1589" spans="1:2" x14ac:dyDescent="0.2">
      <c r="A1589">
        <f t="shared" si="21"/>
        <v>8</v>
      </c>
      <c r="B1589">
        <v>187</v>
      </c>
    </row>
    <row r="1590" spans="1:2" x14ac:dyDescent="0.2">
      <c r="A1590">
        <f t="shared" si="21"/>
        <v>8</v>
      </c>
      <c r="B1590">
        <v>188</v>
      </c>
    </row>
    <row r="1591" spans="1:2" x14ac:dyDescent="0.2">
      <c r="A1591">
        <f t="shared" si="21"/>
        <v>8</v>
      </c>
      <c r="B1591">
        <v>189</v>
      </c>
    </row>
    <row r="1592" spans="1:2" x14ac:dyDescent="0.2">
      <c r="A1592">
        <f t="shared" si="21"/>
        <v>8</v>
      </c>
      <c r="B1592">
        <v>190</v>
      </c>
    </row>
    <row r="1593" spans="1:2" x14ac:dyDescent="0.2">
      <c r="A1593">
        <f t="shared" si="21"/>
        <v>8</v>
      </c>
      <c r="B1593">
        <v>191</v>
      </c>
    </row>
    <row r="1594" spans="1:2" x14ac:dyDescent="0.2">
      <c r="A1594">
        <f t="shared" si="21"/>
        <v>8</v>
      </c>
      <c r="B1594">
        <v>192</v>
      </c>
    </row>
    <row r="1595" spans="1:2" x14ac:dyDescent="0.2">
      <c r="A1595">
        <f t="shared" si="21"/>
        <v>8</v>
      </c>
      <c r="B1595">
        <v>193</v>
      </c>
    </row>
    <row r="1596" spans="1:2" x14ac:dyDescent="0.2">
      <c r="A1596">
        <f t="shared" si="21"/>
        <v>8</v>
      </c>
      <c r="B1596">
        <v>194</v>
      </c>
    </row>
    <row r="1597" spans="1:2" x14ac:dyDescent="0.2">
      <c r="A1597">
        <f t="shared" si="21"/>
        <v>8</v>
      </c>
      <c r="B1597">
        <v>195</v>
      </c>
    </row>
    <row r="1598" spans="1:2" x14ac:dyDescent="0.2">
      <c r="A1598">
        <f t="shared" si="21"/>
        <v>8</v>
      </c>
      <c r="B1598">
        <v>196</v>
      </c>
    </row>
    <row r="1599" spans="1:2" x14ac:dyDescent="0.2">
      <c r="A1599">
        <f t="shared" si="21"/>
        <v>8</v>
      </c>
      <c r="B1599">
        <v>197</v>
      </c>
    </row>
    <row r="1600" spans="1:2" x14ac:dyDescent="0.2">
      <c r="A1600">
        <f t="shared" si="21"/>
        <v>8</v>
      </c>
      <c r="B1600">
        <v>198</v>
      </c>
    </row>
    <row r="1601" spans="1:2" x14ac:dyDescent="0.2">
      <c r="A1601">
        <f t="shared" si="21"/>
        <v>8</v>
      </c>
      <c r="B1601">
        <v>199</v>
      </c>
    </row>
    <row r="1602" spans="1:2" x14ac:dyDescent="0.2">
      <c r="A1602">
        <f t="shared" si="21"/>
        <v>8</v>
      </c>
      <c r="B1602">
        <v>200</v>
      </c>
    </row>
    <row r="1603" spans="1:2" x14ac:dyDescent="0.2">
      <c r="A1603">
        <f t="shared" si="21"/>
        <v>9</v>
      </c>
      <c r="B1603">
        <v>1</v>
      </c>
    </row>
    <row r="1604" spans="1:2" x14ac:dyDescent="0.2">
      <c r="A1604">
        <f t="shared" si="21"/>
        <v>9</v>
      </c>
      <c r="B1604">
        <v>2</v>
      </c>
    </row>
    <row r="1605" spans="1:2" x14ac:dyDescent="0.2">
      <c r="A1605">
        <f t="shared" si="21"/>
        <v>9</v>
      </c>
      <c r="B1605">
        <v>3</v>
      </c>
    </row>
    <row r="1606" spans="1:2" x14ac:dyDescent="0.2">
      <c r="A1606">
        <f t="shared" si="21"/>
        <v>9</v>
      </c>
      <c r="B1606">
        <v>4</v>
      </c>
    </row>
    <row r="1607" spans="1:2" x14ac:dyDescent="0.2">
      <c r="A1607">
        <f t="shared" si="21"/>
        <v>9</v>
      </c>
      <c r="B1607">
        <v>5</v>
      </c>
    </row>
    <row r="1608" spans="1:2" x14ac:dyDescent="0.2">
      <c r="A1608">
        <f t="shared" si="21"/>
        <v>9</v>
      </c>
      <c r="B1608">
        <v>6</v>
      </c>
    </row>
    <row r="1609" spans="1:2" x14ac:dyDescent="0.2">
      <c r="A1609">
        <f t="shared" si="21"/>
        <v>9</v>
      </c>
      <c r="B1609">
        <v>7</v>
      </c>
    </row>
    <row r="1610" spans="1:2" x14ac:dyDescent="0.2">
      <c r="A1610">
        <f t="shared" si="21"/>
        <v>9</v>
      </c>
      <c r="B1610">
        <v>8</v>
      </c>
    </row>
    <row r="1611" spans="1:2" x14ac:dyDescent="0.2">
      <c r="A1611">
        <f t="shared" ref="A1611:A1674" si="22">A1411+1</f>
        <v>9</v>
      </c>
      <c r="B1611">
        <v>9</v>
      </c>
    </row>
    <row r="1612" spans="1:2" x14ac:dyDescent="0.2">
      <c r="A1612">
        <f t="shared" si="22"/>
        <v>9</v>
      </c>
      <c r="B1612">
        <v>10</v>
      </c>
    </row>
    <row r="1613" spans="1:2" x14ac:dyDescent="0.2">
      <c r="A1613">
        <f t="shared" si="22"/>
        <v>9</v>
      </c>
      <c r="B1613">
        <v>11</v>
      </c>
    </row>
    <row r="1614" spans="1:2" x14ac:dyDescent="0.2">
      <c r="A1614">
        <f t="shared" si="22"/>
        <v>9</v>
      </c>
      <c r="B1614">
        <v>12</v>
      </c>
    </row>
    <row r="1615" spans="1:2" x14ac:dyDescent="0.2">
      <c r="A1615">
        <f t="shared" si="22"/>
        <v>9</v>
      </c>
      <c r="B1615">
        <v>13</v>
      </c>
    </row>
    <row r="1616" spans="1:2" x14ac:dyDescent="0.2">
      <c r="A1616">
        <f t="shared" si="22"/>
        <v>9</v>
      </c>
      <c r="B1616">
        <v>14</v>
      </c>
    </row>
    <row r="1617" spans="1:2" x14ac:dyDescent="0.2">
      <c r="A1617">
        <f t="shared" si="22"/>
        <v>9</v>
      </c>
      <c r="B1617">
        <v>15</v>
      </c>
    </row>
    <row r="1618" spans="1:2" x14ac:dyDescent="0.2">
      <c r="A1618">
        <f t="shared" si="22"/>
        <v>9</v>
      </c>
      <c r="B1618">
        <v>16</v>
      </c>
    </row>
    <row r="1619" spans="1:2" x14ac:dyDescent="0.2">
      <c r="A1619">
        <f t="shared" si="22"/>
        <v>9</v>
      </c>
      <c r="B1619">
        <v>17</v>
      </c>
    </row>
    <row r="1620" spans="1:2" x14ac:dyDescent="0.2">
      <c r="A1620">
        <f t="shared" si="22"/>
        <v>9</v>
      </c>
      <c r="B1620">
        <v>18</v>
      </c>
    </row>
    <row r="1621" spans="1:2" x14ac:dyDescent="0.2">
      <c r="A1621">
        <f t="shared" si="22"/>
        <v>9</v>
      </c>
      <c r="B1621">
        <v>19</v>
      </c>
    </row>
    <row r="1622" spans="1:2" x14ac:dyDescent="0.2">
      <c r="A1622">
        <f t="shared" si="22"/>
        <v>9</v>
      </c>
      <c r="B1622">
        <v>20</v>
      </c>
    </row>
    <row r="1623" spans="1:2" x14ac:dyDescent="0.2">
      <c r="A1623">
        <f t="shared" si="22"/>
        <v>9</v>
      </c>
      <c r="B1623">
        <v>21</v>
      </c>
    </row>
    <row r="1624" spans="1:2" x14ac:dyDescent="0.2">
      <c r="A1624">
        <f t="shared" si="22"/>
        <v>9</v>
      </c>
      <c r="B1624">
        <v>22</v>
      </c>
    </row>
    <row r="1625" spans="1:2" x14ac:dyDescent="0.2">
      <c r="A1625">
        <f t="shared" si="22"/>
        <v>9</v>
      </c>
      <c r="B1625">
        <v>23</v>
      </c>
    </row>
    <row r="1626" spans="1:2" x14ac:dyDescent="0.2">
      <c r="A1626">
        <f t="shared" si="22"/>
        <v>9</v>
      </c>
      <c r="B1626">
        <v>24</v>
      </c>
    </row>
    <row r="1627" spans="1:2" x14ac:dyDescent="0.2">
      <c r="A1627">
        <f t="shared" si="22"/>
        <v>9</v>
      </c>
      <c r="B1627">
        <v>25</v>
      </c>
    </row>
    <row r="1628" spans="1:2" x14ac:dyDescent="0.2">
      <c r="A1628">
        <f t="shared" si="22"/>
        <v>9</v>
      </c>
      <c r="B1628">
        <v>26</v>
      </c>
    </row>
    <row r="1629" spans="1:2" x14ac:dyDescent="0.2">
      <c r="A1629">
        <f t="shared" si="22"/>
        <v>9</v>
      </c>
      <c r="B1629">
        <v>27</v>
      </c>
    </row>
    <row r="1630" spans="1:2" x14ac:dyDescent="0.2">
      <c r="A1630">
        <f t="shared" si="22"/>
        <v>9</v>
      </c>
      <c r="B1630">
        <v>28</v>
      </c>
    </row>
    <row r="1631" spans="1:2" x14ac:dyDescent="0.2">
      <c r="A1631">
        <f t="shared" si="22"/>
        <v>9</v>
      </c>
      <c r="B1631">
        <v>29</v>
      </c>
    </row>
    <row r="1632" spans="1:2" x14ac:dyDescent="0.2">
      <c r="A1632">
        <f t="shared" si="22"/>
        <v>9</v>
      </c>
      <c r="B1632">
        <v>30</v>
      </c>
    </row>
    <row r="1633" spans="1:2" x14ac:dyDescent="0.2">
      <c r="A1633">
        <f t="shared" si="22"/>
        <v>9</v>
      </c>
      <c r="B1633">
        <v>31</v>
      </c>
    </row>
    <row r="1634" spans="1:2" x14ac:dyDescent="0.2">
      <c r="A1634">
        <f t="shared" si="22"/>
        <v>9</v>
      </c>
      <c r="B1634">
        <v>32</v>
      </c>
    </row>
    <row r="1635" spans="1:2" x14ac:dyDescent="0.2">
      <c r="A1635">
        <f t="shared" si="22"/>
        <v>9</v>
      </c>
      <c r="B1635">
        <v>33</v>
      </c>
    </row>
    <row r="1636" spans="1:2" x14ac:dyDescent="0.2">
      <c r="A1636">
        <f t="shared" si="22"/>
        <v>9</v>
      </c>
      <c r="B1636">
        <v>34</v>
      </c>
    </row>
    <row r="1637" spans="1:2" x14ac:dyDescent="0.2">
      <c r="A1637">
        <f t="shared" si="22"/>
        <v>9</v>
      </c>
      <c r="B1637">
        <v>35</v>
      </c>
    </row>
    <row r="1638" spans="1:2" x14ac:dyDescent="0.2">
      <c r="A1638">
        <f t="shared" si="22"/>
        <v>9</v>
      </c>
      <c r="B1638">
        <v>36</v>
      </c>
    </row>
    <row r="1639" spans="1:2" x14ac:dyDescent="0.2">
      <c r="A1639">
        <f t="shared" si="22"/>
        <v>9</v>
      </c>
      <c r="B1639">
        <v>37</v>
      </c>
    </row>
    <row r="1640" spans="1:2" x14ac:dyDescent="0.2">
      <c r="A1640">
        <f t="shared" si="22"/>
        <v>9</v>
      </c>
      <c r="B1640">
        <v>38</v>
      </c>
    </row>
    <row r="1641" spans="1:2" x14ac:dyDescent="0.2">
      <c r="A1641">
        <f t="shared" si="22"/>
        <v>9</v>
      </c>
      <c r="B1641">
        <v>39</v>
      </c>
    </row>
    <row r="1642" spans="1:2" x14ac:dyDescent="0.2">
      <c r="A1642">
        <f t="shared" si="22"/>
        <v>9</v>
      </c>
      <c r="B1642">
        <v>40</v>
      </c>
    </row>
    <row r="1643" spans="1:2" x14ac:dyDescent="0.2">
      <c r="A1643">
        <f t="shared" si="22"/>
        <v>9</v>
      </c>
      <c r="B1643">
        <v>41</v>
      </c>
    </row>
    <row r="1644" spans="1:2" x14ac:dyDescent="0.2">
      <c r="A1644">
        <f t="shared" si="22"/>
        <v>9</v>
      </c>
      <c r="B1644">
        <v>42</v>
      </c>
    </row>
    <row r="1645" spans="1:2" x14ac:dyDescent="0.2">
      <c r="A1645">
        <f t="shared" si="22"/>
        <v>9</v>
      </c>
      <c r="B1645">
        <v>43</v>
      </c>
    </row>
    <row r="1646" spans="1:2" x14ac:dyDescent="0.2">
      <c r="A1646">
        <f t="shared" si="22"/>
        <v>9</v>
      </c>
      <c r="B1646">
        <v>44</v>
      </c>
    </row>
    <row r="1647" spans="1:2" x14ac:dyDescent="0.2">
      <c r="A1647">
        <f t="shared" si="22"/>
        <v>9</v>
      </c>
      <c r="B1647">
        <v>45</v>
      </c>
    </row>
    <row r="1648" spans="1:2" x14ac:dyDescent="0.2">
      <c r="A1648">
        <f t="shared" si="22"/>
        <v>9</v>
      </c>
      <c r="B1648">
        <v>46</v>
      </c>
    </row>
    <row r="1649" spans="1:2" x14ac:dyDescent="0.2">
      <c r="A1649">
        <f t="shared" si="22"/>
        <v>9</v>
      </c>
      <c r="B1649">
        <v>47</v>
      </c>
    </row>
    <row r="1650" spans="1:2" x14ac:dyDescent="0.2">
      <c r="A1650">
        <f t="shared" si="22"/>
        <v>9</v>
      </c>
      <c r="B1650">
        <v>48</v>
      </c>
    </row>
    <row r="1651" spans="1:2" x14ac:dyDescent="0.2">
      <c r="A1651">
        <f t="shared" si="22"/>
        <v>9</v>
      </c>
      <c r="B1651">
        <v>49</v>
      </c>
    </row>
    <row r="1652" spans="1:2" x14ac:dyDescent="0.2">
      <c r="A1652">
        <f t="shared" si="22"/>
        <v>9</v>
      </c>
      <c r="B1652">
        <v>50</v>
      </c>
    </row>
    <row r="1653" spans="1:2" x14ac:dyDescent="0.2">
      <c r="A1653">
        <f t="shared" si="22"/>
        <v>9</v>
      </c>
      <c r="B1653">
        <v>51</v>
      </c>
    </row>
    <row r="1654" spans="1:2" x14ac:dyDescent="0.2">
      <c r="A1654">
        <f t="shared" si="22"/>
        <v>9</v>
      </c>
      <c r="B1654">
        <v>52</v>
      </c>
    </row>
    <row r="1655" spans="1:2" x14ac:dyDescent="0.2">
      <c r="A1655">
        <f t="shared" si="22"/>
        <v>9</v>
      </c>
      <c r="B1655">
        <v>53</v>
      </c>
    </row>
    <row r="1656" spans="1:2" x14ac:dyDescent="0.2">
      <c r="A1656">
        <f t="shared" si="22"/>
        <v>9</v>
      </c>
      <c r="B1656">
        <v>54</v>
      </c>
    </row>
    <row r="1657" spans="1:2" x14ac:dyDescent="0.2">
      <c r="A1657">
        <f t="shared" si="22"/>
        <v>9</v>
      </c>
      <c r="B1657">
        <v>55</v>
      </c>
    </row>
    <row r="1658" spans="1:2" x14ac:dyDescent="0.2">
      <c r="A1658">
        <f t="shared" si="22"/>
        <v>9</v>
      </c>
      <c r="B1658">
        <v>56</v>
      </c>
    </row>
    <row r="1659" spans="1:2" x14ac:dyDescent="0.2">
      <c r="A1659">
        <f t="shared" si="22"/>
        <v>9</v>
      </c>
      <c r="B1659">
        <v>57</v>
      </c>
    </row>
    <row r="1660" spans="1:2" x14ac:dyDescent="0.2">
      <c r="A1660">
        <f t="shared" si="22"/>
        <v>9</v>
      </c>
      <c r="B1660">
        <v>58</v>
      </c>
    </row>
    <row r="1661" spans="1:2" x14ac:dyDescent="0.2">
      <c r="A1661">
        <f t="shared" si="22"/>
        <v>9</v>
      </c>
      <c r="B1661">
        <v>59</v>
      </c>
    </row>
    <row r="1662" spans="1:2" x14ac:dyDescent="0.2">
      <c r="A1662">
        <f t="shared" si="22"/>
        <v>9</v>
      </c>
      <c r="B1662">
        <v>60</v>
      </c>
    </row>
    <row r="1663" spans="1:2" x14ac:dyDescent="0.2">
      <c r="A1663">
        <f t="shared" si="22"/>
        <v>9</v>
      </c>
      <c r="B1663">
        <v>61</v>
      </c>
    </row>
    <row r="1664" spans="1:2" x14ac:dyDescent="0.2">
      <c r="A1664">
        <f t="shared" si="22"/>
        <v>9</v>
      </c>
      <c r="B1664">
        <v>62</v>
      </c>
    </row>
    <row r="1665" spans="1:2" x14ac:dyDescent="0.2">
      <c r="A1665">
        <f t="shared" si="22"/>
        <v>9</v>
      </c>
      <c r="B1665">
        <v>63</v>
      </c>
    </row>
    <row r="1666" spans="1:2" x14ac:dyDescent="0.2">
      <c r="A1666">
        <f t="shared" si="22"/>
        <v>9</v>
      </c>
      <c r="B1666">
        <v>64</v>
      </c>
    </row>
    <row r="1667" spans="1:2" x14ac:dyDescent="0.2">
      <c r="A1667">
        <f t="shared" si="22"/>
        <v>9</v>
      </c>
      <c r="B1667">
        <v>65</v>
      </c>
    </row>
    <row r="1668" spans="1:2" x14ac:dyDescent="0.2">
      <c r="A1668">
        <f t="shared" si="22"/>
        <v>9</v>
      </c>
      <c r="B1668">
        <v>66</v>
      </c>
    </row>
    <row r="1669" spans="1:2" x14ac:dyDescent="0.2">
      <c r="A1669">
        <f t="shared" si="22"/>
        <v>9</v>
      </c>
      <c r="B1669">
        <v>67</v>
      </c>
    </row>
    <row r="1670" spans="1:2" x14ac:dyDescent="0.2">
      <c r="A1670">
        <f t="shared" si="22"/>
        <v>9</v>
      </c>
      <c r="B1670">
        <v>68</v>
      </c>
    </row>
    <row r="1671" spans="1:2" x14ac:dyDescent="0.2">
      <c r="A1671">
        <f t="shared" si="22"/>
        <v>9</v>
      </c>
      <c r="B1671">
        <v>69</v>
      </c>
    </row>
    <row r="1672" spans="1:2" x14ac:dyDescent="0.2">
      <c r="A1672">
        <f t="shared" si="22"/>
        <v>9</v>
      </c>
      <c r="B1672">
        <v>70</v>
      </c>
    </row>
    <row r="1673" spans="1:2" x14ac:dyDescent="0.2">
      <c r="A1673">
        <f t="shared" si="22"/>
        <v>9</v>
      </c>
      <c r="B1673">
        <v>71</v>
      </c>
    </row>
    <row r="1674" spans="1:2" x14ac:dyDescent="0.2">
      <c r="A1674">
        <f t="shared" si="22"/>
        <v>9</v>
      </c>
      <c r="B1674">
        <v>72</v>
      </c>
    </row>
    <row r="1675" spans="1:2" x14ac:dyDescent="0.2">
      <c r="A1675">
        <f t="shared" ref="A1675:A1738" si="23">A1475+1</f>
        <v>9</v>
      </c>
      <c r="B1675">
        <v>73</v>
      </c>
    </row>
    <row r="1676" spans="1:2" x14ac:dyDescent="0.2">
      <c r="A1676">
        <f t="shared" si="23"/>
        <v>9</v>
      </c>
      <c r="B1676">
        <v>74</v>
      </c>
    </row>
    <row r="1677" spans="1:2" x14ac:dyDescent="0.2">
      <c r="A1677">
        <f t="shared" si="23"/>
        <v>9</v>
      </c>
      <c r="B1677">
        <v>75</v>
      </c>
    </row>
    <row r="1678" spans="1:2" x14ac:dyDescent="0.2">
      <c r="A1678">
        <f t="shared" si="23"/>
        <v>9</v>
      </c>
      <c r="B1678">
        <v>76</v>
      </c>
    </row>
    <row r="1679" spans="1:2" x14ac:dyDescent="0.2">
      <c r="A1679">
        <f t="shared" si="23"/>
        <v>9</v>
      </c>
      <c r="B1679">
        <v>77</v>
      </c>
    </row>
    <row r="1680" spans="1:2" x14ac:dyDescent="0.2">
      <c r="A1680">
        <f t="shared" si="23"/>
        <v>9</v>
      </c>
      <c r="B1680">
        <v>78</v>
      </c>
    </row>
    <row r="1681" spans="1:2" x14ac:dyDescent="0.2">
      <c r="A1681">
        <f t="shared" si="23"/>
        <v>9</v>
      </c>
      <c r="B1681">
        <v>79</v>
      </c>
    </row>
    <row r="1682" spans="1:2" x14ac:dyDescent="0.2">
      <c r="A1682">
        <f t="shared" si="23"/>
        <v>9</v>
      </c>
      <c r="B1682">
        <v>80</v>
      </c>
    </row>
    <row r="1683" spans="1:2" x14ac:dyDescent="0.2">
      <c r="A1683">
        <f t="shared" si="23"/>
        <v>9</v>
      </c>
      <c r="B1683">
        <v>81</v>
      </c>
    </row>
    <row r="1684" spans="1:2" x14ac:dyDescent="0.2">
      <c r="A1684">
        <f t="shared" si="23"/>
        <v>9</v>
      </c>
      <c r="B1684">
        <v>82</v>
      </c>
    </row>
    <row r="1685" spans="1:2" x14ac:dyDescent="0.2">
      <c r="A1685">
        <f t="shared" si="23"/>
        <v>9</v>
      </c>
      <c r="B1685">
        <v>83</v>
      </c>
    </row>
    <row r="1686" spans="1:2" x14ac:dyDescent="0.2">
      <c r="A1686">
        <f t="shared" si="23"/>
        <v>9</v>
      </c>
      <c r="B1686">
        <v>84</v>
      </c>
    </row>
    <row r="1687" spans="1:2" x14ac:dyDescent="0.2">
      <c r="A1687">
        <f t="shared" si="23"/>
        <v>9</v>
      </c>
      <c r="B1687">
        <v>85</v>
      </c>
    </row>
    <row r="1688" spans="1:2" x14ac:dyDescent="0.2">
      <c r="A1688">
        <f t="shared" si="23"/>
        <v>9</v>
      </c>
      <c r="B1688">
        <v>86</v>
      </c>
    </row>
    <row r="1689" spans="1:2" x14ac:dyDescent="0.2">
      <c r="A1689">
        <f t="shared" si="23"/>
        <v>9</v>
      </c>
      <c r="B1689">
        <v>87</v>
      </c>
    </row>
    <row r="1690" spans="1:2" x14ac:dyDescent="0.2">
      <c r="A1690">
        <f t="shared" si="23"/>
        <v>9</v>
      </c>
      <c r="B1690">
        <v>88</v>
      </c>
    </row>
    <row r="1691" spans="1:2" x14ac:dyDescent="0.2">
      <c r="A1691">
        <f t="shared" si="23"/>
        <v>9</v>
      </c>
      <c r="B1691">
        <v>89</v>
      </c>
    </row>
    <row r="1692" spans="1:2" x14ac:dyDescent="0.2">
      <c r="A1692">
        <f t="shared" si="23"/>
        <v>9</v>
      </c>
      <c r="B1692">
        <v>90</v>
      </c>
    </row>
    <row r="1693" spans="1:2" x14ac:dyDescent="0.2">
      <c r="A1693">
        <f t="shared" si="23"/>
        <v>9</v>
      </c>
      <c r="B1693">
        <v>91</v>
      </c>
    </row>
    <row r="1694" spans="1:2" x14ac:dyDescent="0.2">
      <c r="A1694">
        <f t="shared" si="23"/>
        <v>9</v>
      </c>
      <c r="B1694">
        <v>92</v>
      </c>
    </row>
    <row r="1695" spans="1:2" x14ac:dyDescent="0.2">
      <c r="A1695">
        <f t="shared" si="23"/>
        <v>9</v>
      </c>
      <c r="B1695">
        <v>93</v>
      </c>
    </row>
    <row r="1696" spans="1:2" x14ac:dyDescent="0.2">
      <c r="A1696">
        <f t="shared" si="23"/>
        <v>9</v>
      </c>
      <c r="B1696">
        <v>94</v>
      </c>
    </row>
    <row r="1697" spans="1:2" x14ac:dyDescent="0.2">
      <c r="A1697">
        <f t="shared" si="23"/>
        <v>9</v>
      </c>
      <c r="B1697">
        <v>95</v>
      </c>
    </row>
    <row r="1698" spans="1:2" x14ac:dyDescent="0.2">
      <c r="A1698">
        <f t="shared" si="23"/>
        <v>9</v>
      </c>
      <c r="B1698">
        <v>96</v>
      </c>
    </row>
    <row r="1699" spans="1:2" x14ac:dyDescent="0.2">
      <c r="A1699">
        <f t="shared" si="23"/>
        <v>9</v>
      </c>
      <c r="B1699">
        <v>97</v>
      </c>
    </row>
    <row r="1700" spans="1:2" x14ac:dyDescent="0.2">
      <c r="A1700">
        <f t="shared" si="23"/>
        <v>9</v>
      </c>
      <c r="B1700">
        <v>98</v>
      </c>
    </row>
    <row r="1701" spans="1:2" x14ac:dyDescent="0.2">
      <c r="A1701">
        <f t="shared" si="23"/>
        <v>9</v>
      </c>
      <c r="B1701">
        <v>99</v>
      </c>
    </row>
    <row r="1702" spans="1:2" x14ac:dyDescent="0.2">
      <c r="A1702">
        <f t="shared" si="23"/>
        <v>9</v>
      </c>
      <c r="B1702">
        <v>100</v>
      </c>
    </row>
    <row r="1703" spans="1:2" x14ac:dyDescent="0.2">
      <c r="A1703">
        <f t="shared" si="23"/>
        <v>9</v>
      </c>
      <c r="B1703">
        <v>101</v>
      </c>
    </row>
    <row r="1704" spans="1:2" x14ac:dyDescent="0.2">
      <c r="A1704">
        <f t="shared" si="23"/>
        <v>9</v>
      </c>
      <c r="B1704">
        <v>102</v>
      </c>
    </row>
    <row r="1705" spans="1:2" x14ac:dyDescent="0.2">
      <c r="A1705">
        <f t="shared" si="23"/>
        <v>9</v>
      </c>
      <c r="B1705">
        <v>103</v>
      </c>
    </row>
    <row r="1706" spans="1:2" x14ac:dyDescent="0.2">
      <c r="A1706">
        <f t="shared" si="23"/>
        <v>9</v>
      </c>
      <c r="B1706">
        <v>104</v>
      </c>
    </row>
    <row r="1707" spans="1:2" x14ac:dyDescent="0.2">
      <c r="A1707">
        <f t="shared" si="23"/>
        <v>9</v>
      </c>
      <c r="B1707">
        <v>105</v>
      </c>
    </row>
    <row r="1708" spans="1:2" x14ac:dyDescent="0.2">
      <c r="A1708">
        <f t="shared" si="23"/>
        <v>9</v>
      </c>
      <c r="B1708">
        <v>106</v>
      </c>
    </row>
    <row r="1709" spans="1:2" x14ac:dyDescent="0.2">
      <c r="A1709">
        <f t="shared" si="23"/>
        <v>9</v>
      </c>
      <c r="B1709">
        <v>107</v>
      </c>
    </row>
    <row r="1710" spans="1:2" x14ac:dyDescent="0.2">
      <c r="A1710">
        <f t="shared" si="23"/>
        <v>9</v>
      </c>
      <c r="B1710">
        <v>108</v>
      </c>
    </row>
    <row r="1711" spans="1:2" x14ac:dyDescent="0.2">
      <c r="A1711">
        <f t="shared" si="23"/>
        <v>9</v>
      </c>
      <c r="B1711">
        <v>109</v>
      </c>
    </row>
    <row r="1712" spans="1:2" x14ac:dyDescent="0.2">
      <c r="A1712">
        <f t="shared" si="23"/>
        <v>9</v>
      </c>
      <c r="B1712">
        <v>110</v>
      </c>
    </row>
    <row r="1713" spans="1:2" x14ac:dyDescent="0.2">
      <c r="A1713">
        <f t="shared" si="23"/>
        <v>9</v>
      </c>
      <c r="B1713">
        <v>111</v>
      </c>
    </row>
    <row r="1714" spans="1:2" x14ac:dyDescent="0.2">
      <c r="A1714">
        <f t="shared" si="23"/>
        <v>9</v>
      </c>
      <c r="B1714">
        <v>112</v>
      </c>
    </row>
    <row r="1715" spans="1:2" x14ac:dyDescent="0.2">
      <c r="A1715">
        <f t="shared" si="23"/>
        <v>9</v>
      </c>
      <c r="B1715">
        <v>113</v>
      </c>
    </row>
    <row r="1716" spans="1:2" x14ac:dyDescent="0.2">
      <c r="A1716">
        <f t="shared" si="23"/>
        <v>9</v>
      </c>
      <c r="B1716">
        <v>114</v>
      </c>
    </row>
    <row r="1717" spans="1:2" x14ac:dyDescent="0.2">
      <c r="A1717">
        <f t="shared" si="23"/>
        <v>9</v>
      </c>
      <c r="B1717">
        <v>115</v>
      </c>
    </row>
    <row r="1718" spans="1:2" x14ac:dyDescent="0.2">
      <c r="A1718">
        <f t="shared" si="23"/>
        <v>9</v>
      </c>
      <c r="B1718">
        <v>116</v>
      </c>
    </row>
    <row r="1719" spans="1:2" x14ac:dyDescent="0.2">
      <c r="A1719">
        <f t="shared" si="23"/>
        <v>9</v>
      </c>
      <c r="B1719">
        <v>117</v>
      </c>
    </row>
    <row r="1720" spans="1:2" x14ac:dyDescent="0.2">
      <c r="A1720">
        <f t="shared" si="23"/>
        <v>9</v>
      </c>
      <c r="B1720">
        <v>118</v>
      </c>
    </row>
    <row r="1721" spans="1:2" x14ac:dyDescent="0.2">
      <c r="A1721">
        <f t="shared" si="23"/>
        <v>9</v>
      </c>
      <c r="B1721">
        <v>119</v>
      </c>
    </row>
    <row r="1722" spans="1:2" x14ac:dyDescent="0.2">
      <c r="A1722">
        <f t="shared" si="23"/>
        <v>9</v>
      </c>
      <c r="B1722">
        <v>120</v>
      </c>
    </row>
    <row r="1723" spans="1:2" x14ac:dyDescent="0.2">
      <c r="A1723">
        <f t="shared" si="23"/>
        <v>9</v>
      </c>
      <c r="B1723">
        <v>121</v>
      </c>
    </row>
    <row r="1724" spans="1:2" x14ac:dyDescent="0.2">
      <c r="A1724">
        <f t="shared" si="23"/>
        <v>9</v>
      </c>
      <c r="B1724">
        <v>122</v>
      </c>
    </row>
    <row r="1725" spans="1:2" x14ac:dyDescent="0.2">
      <c r="A1725">
        <f t="shared" si="23"/>
        <v>9</v>
      </c>
      <c r="B1725">
        <v>123</v>
      </c>
    </row>
    <row r="1726" spans="1:2" x14ac:dyDescent="0.2">
      <c r="A1726">
        <f t="shared" si="23"/>
        <v>9</v>
      </c>
      <c r="B1726">
        <v>124</v>
      </c>
    </row>
    <row r="1727" spans="1:2" x14ac:dyDescent="0.2">
      <c r="A1727">
        <f t="shared" si="23"/>
        <v>9</v>
      </c>
      <c r="B1727">
        <v>125</v>
      </c>
    </row>
    <row r="1728" spans="1:2" x14ac:dyDescent="0.2">
      <c r="A1728">
        <f t="shared" si="23"/>
        <v>9</v>
      </c>
      <c r="B1728">
        <v>126</v>
      </c>
    </row>
    <row r="1729" spans="1:2" x14ac:dyDescent="0.2">
      <c r="A1729">
        <f t="shared" si="23"/>
        <v>9</v>
      </c>
      <c r="B1729">
        <v>127</v>
      </c>
    </row>
    <row r="1730" spans="1:2" x14ac:dyDescent="0.2">
      <c r="A1730">
        <f t="shared" si="23"/>
        <v>9</v>
      </c>
      <c r="B1730">
        <v>128</v>
      </c>
    </row>
    <row r="1731" spans="1:2" x14ac:dyDescent="0.2">
      <c r="A1731">
        <f t="shared" si="23"/>
        <v>9</v>
      </c>
      <c r="B1731">
        <v>129</v>
      </c>
    </row>
    <row r="1732" spans="1:2" x14ac:dyDescent="0.2">
      <c r="A1732">
        <f t="shared" si="23"/>
        <v>9</v>
      </c>
      <c r="B1732">
        <v>130</v>
      </c>
    </row>
    <row r="1733" spans="1:2" x14ac:dyDescent="0.2">
      <c r="A1733">
        <f t="shared" si="23"/>
        <v>9</v>
      </c>
      <c r="B1733">
        <v>131</v>
      </c>
    </row>
    <row r="1734" spans="1:2" x14ac:dyDescent="0.2">
      <c r="A1734">
        <f t="shared" si="23"/>
        <v>9</v>
      </c>
      <c r="B1734">
        <v>132</v>
      </c>
    </row>
    <row r="1735" spans="1:2" x14ac:dyDescent="0.2">
      <c r="A1735">
        <f t="shared" si="23"/>
        <v>9</v>
      </c>
      <c r="B1735">
        <v>133</v>
      </c>
    </row>
    <row r="1736" spans="1:2" x14ac:dyDescent="0.2">
      <c r="A1736">
        <f t="shared" si="23"/>
        <v>9</v>
      </c>
      <c r="B1736">
        <v>134</v>
      </c>
    </row>
    <row r="1737" spans="1:2" x14ac:dyDescent="0.2">
      <c r="A1737">
        <f t="shared" si="23"/>
        <v>9</v>
      </c>
      <c r="B1737">
        <v>135</v>
      </c>
    </row>
    <row r="1738" spans="1:2" x14ac:dyDescent="0.2">
      <c r="A1738">
        <f t="shared" si="23"/>
        <v>9</v>
      </c>
      <c r="B1738">
        <v>136</v>
      </c>
    </row>
    <row r="1739" spans="1:2" x14ac:dyDescent="0.2">
      <c r="A1739">
        <f t="shared" ref="A1739:A1802" si="24">A1539+1</f>
        <v>9</v>
      </c>
      <c r="B1739">
        <v>137</v>
      </c>
    </row>
    <row r="1740" spans="1:2" x14ac:dyDescent="0.2">
      <c r="A1740">
        <f t="shared" si="24"/>
        <v>9</v>
      </c>
      <c r="B1740">
        <v>138</v>
      </c>
    </row>
    <row r="1741" spans="1:2" x14ac:dyDescent="0.2">
      <c r="A1741">
        <f t="shared" si="24"/>
        <v>9</v>
      </c>
      <c r="B1741">
        <v>139</v>
      </c>
    </row>
    <row r="1742" spans="1:2" x14ac:dyDescent="0.2">
      <c r="A1742">
        <f t="shared" si="24"/>
        <v>9</v>
      </c>
      <c r="B1742">
        <v>140</v>
      </c>
    </row>
    <row r="1743" spans="1:2" x14ac:dyDescent="0.2">
      <c r="A1743">
        <f t="shared" si="24"/>
        <v>9</v>
      </c>
      <c r="B1743">
        <v>141</v>
      </c>
    </row>
    <row r="1744" spans="1:2" x14ac:dyDescent="0.2">
      <c r="A1744">
        <f t="shared" si="24"/>
        <v>9</v>
      </c>
      <c r="B1744">
        <v>142</v>
      </c>
    </row>
    <row r="1745" spans="1:2" x14ac:dyDescent="0.2">
      <c r="A1745">
        <f t="shared" si="24"/>
        <v>9</v>
      </c>
      <c r="B1745">
        <v>143</v>
      </c>
    </row>
    <row r="1746" spans="1:2" x14ac:dyDescent="0.2">
      <c r="A1746">
        <f t="shared" si="24"/>
        <v>9</v>
      </c>
      <c r="B1746">
        <v>144</v>
      </c>
    </row>
    <row r="1747" spans="1:2" x14ac:dyDescent="0.2">
      <c r="A1747">
        <f t="shared" si="24"/>
        <v>9</v>
      </c>
      <c r="B1747">
        <v>145</v>
      </c>
    </row>
    <row r="1748" spans="1:2" x14ac:dyDescent="0.2">
      <c r="A1748">
        <f t="shared" si="24"/>
        <v>9</v>
      </c>
      <c r="B1748">
        <v>146</v>
      </c>
    </row>
    <row r="1749" spans="1:2" x14ac:dyDescent="0.2">
      <c r="A1749">
        <f t="shared" si="24"/>
        <v>9</v>
      </c>
      <c r="B1749">
        <v>147</v>
      </c>
    </row>
    <row r="1750" spans="1:2" x14ac:dyDescent="0.2">
      <c r="A1750">
        <f t="shared" si="24"/>
        <v>9</v>
      </c>
      <c r="B1750">
        <v>148</v>
      </c>
    </row>
    <row r="1751" spans="1:2" x14ac:dyDescent="0.2">
      <c r="A1751">
        <f t="shared" si="24"/>
        <v>9</v>
      </c>
      <c r="B1751">
        <v>149</v>
      </c>
    </row>
    <row r="1752" spans="1:2" x14ac:dyDescent="0.2">
      <c r="A1752">
        <f t="shared" si="24"/>
        <v>9</v>
      </c>
      <c r="B1752">
        <v>150</v>
      </c>
    </row>
    <row r="1753" spans="1:2" x14ac:dyDescent="0.2">
      <c r="A1753">
        <f t="shared" si="24"/>
        <v>9</v>
      </c>
      <c r="B1753">
        <v>151</v>
      </c>
    </row>
    <row r="1754" spans="1:2" x14ac:dyDescent="0.2">
      <c r="A1754">
        <f t="shared" si="24"/>
        <v>9</v>
      </c>
      <c r="B1754">
        <v>152</v>
      </c>
    </row>
    <row r="1755" spans="1:2" x14ac:dyDescent="0.2">
      <c r="A1755">
        <f t="shared" si="24"/>
        <v>9</v>
      </c>
      <c r="B1755">
        <v>153</v>
      </c>
    </row>
    <row r="1756" spans="1:2" x14ac:dyDescent="0.2">
      <c r="A1756">
        <f t="shared" si="24"/>
        <v>9</v>
      </c>
      <c r="B1756">
        <v>154</v>
      </c>
    </row>
    <row r="1757" spans="1:2" x14ac:dyDescent="0.2">
      <c r="A1757">
        <f t="shared" si="24"/>
        <v>9</v>
      </c>
      <c r="B1757">
        <v>155</v>
      </c>
    </row>
    <row r="1758" spans="1:2" x14ac:dyDescent="0.2">
      <c r="A1758">
        <f t="shared" si="24"/>
        <v>9</v>
      </c>
      <c r="B1758">
        <v>156</v>
      </c>
    </row>
    <row r="1759" spans="1:2" x14ac:dyDescent="0.2">
      <c r="A1759">
        <f t="shared" si="24"/>
        <v>9</v>
      </c>
      <c r="B1759">
        <v>157</v>
      </c>
    </row>
    <row r="1760" spans="1:2" x14ac:dyDescent="0.2">
      <c r="A1760">
        <f t="shared" si="24"/>
        <v>9</v>
      </c>
      <c r="B1760">
        <v>158</v>
      </c>
    </row>
    <row r="1761" spans="1:2" x14ac:dyDescent="0.2">
      <c r="A1761">
        <f t="shared" si="24"/>
        <v>9</v>
      </c>
      <c r="B1761">
        <v>159</v>
      </c>
    </row>
    <row r="1762" spans="1:2" x14ac:dyDescent="0.2">
      <c r="A1762">
        <f t="shared" si="24"/>
        <v>9</v>
      </c>
      <c r="B1762">
        <v>160</v>
      </c>
    </row>
    <row r="1763" spans="1:2" x14ac:dyDescent="0.2">
      <c r="A1763">
        <f t="shared" si="24"/>
        <v>9</v>
      </c>
      <c r="B1763">
        <v>161</v>
      </c>
    </row>
    <row r="1764" spans="1:2" x14ac:dyDescent="0.2">
      <c r="A1764">
        <f t="shared" si="24"/>
        <v>9</v>
      </c>
      <c r="B1764">
        <v>162</v>
      </c>
    </row>
    <row r="1765" spans="1:2" x14ac:dyDescent="0.2">
      <c r="A1765">
        <f t="shared" si="24"/>
        <v>9</v>
      </c>
      <c r="B1765">
        <v>163</v>
      </c>
    </row>
    <row r="1766" spans="1:2" x14ac:dyDescent="0.2">
      <c r="A1766">
        <f t="shared" si="24"/>
        <v>9</v>
      </c>
      <c r="B1766">
        <v>164</v>
      </c>
    </row>
    <row r="1767" spans="1:2" x14ac:dyDescent="0.2">
      <c r="A1767">
        <f t="shared" si="24"/>
        <v>9</v>
      </c>
      <c r="B1767">
        <v>165</v>
      </c>
    </row>
    <row r="1768" spans="1:2" x14ac:dyDescent="0.2">
      <c r="A1768">
        <f t="shared" si="24"/>
        <v>9</v>
      </c>
      <c r="B1768">
        <v>166</v>
      </c>
    </row>
    <row r="1769" spans="1:2" x14ac:dyDescent="0.2">
      <c r="A1769">
        <f t="shared" si="24"/>
        <v>9</v>
      </c>
      <c r="B1769">
        <v>167</v>
      </c>
    </row>
    <row r="1770" spans="1:2" x14ac:dyDescent="0.2">
      <c r="A1770">
        <f t="shared" si="24"/>
        <v>9</v>
      </c>
      <c r="B1770">
        <v>168</v>
      </c>
    </row>
    <row r="1771" spans="1:2" x14ac:dyDescent="0.2">
      <c r="A1771">
        <f t="shared" si="24"/>
        <v>9</v>
      </c>
      <c r="B1771">
        <v>169</v>
      </c>
    </row>
    <row r="1772" spans="1:2" x14ac:dyDescent="0.2">
      <c r="A1772">
        <f t="shared" si="24"/>
        <v>9</v>
      </c>
      <c r="B1772">
        <v>170</v>
      </c>
    </row>
    <row r="1773" spans="1:2" x14ac:dyDescent="0.2">
      <c r="A1773">
        <f t="shared" si="24"/>
        <v>9</v>
      </c>
      <c r="B1773">
        <v>171</v>
      </c>
    </row>
    <row r="1774" spans="1:2" x14ac:dyDescent="0.2">
      <c r="A1774">
        <f t="shared" si="24"/>
        <v>9</v>
      </c>
      <c r="B1774">
        <v>172</v>
      </c>
    </row>
    <row r="1775" spans="1:2" x14ac:dyDescent="0.2">
      <c r="A1775">
        <f t="shared" si="24"/>
        <v>9</v>
      </c>
      <c r="B1775">
        <v>173</v>
      </c>
    </row>
    <row r="1776" spans="1:2" x14ac:dyDescent="0.2">
      <c r="A1776">
        <f t="shared" si="24"/>
        <v>9</v>
      </c>
      <c r="B1776">
        <v>174</v>
      </c>
    </row>
    <row r="1777" spans="1:2" x14ac:dyDescent="0.2">
      <c r="A1777">
        <f t="shared" si="24"/>
        <v>9</v>
      </c>
      <c r="B1777">
        <v>175</v>
      </c>
    </row>
    <row r="1778" spans="1:2" x14ac:dyDescent="0.2">
      <c r="A1778">
        <f t="shared" si="24"/>
        <v>9</v>
      </c>
      <c r="B1778">
        <v>176</v>
      </c>
    </row>
    <row r="1779" spans="1:2" x14ac:dyDescent="0.2">
      <c r="A1779">
        <f t="shared" si="24"/>
        <v>9</v>
      </c>
      <c r="B1779">
        <v>177</v>
      </c>
    </row>
    <row r="1780" spans="1:2" x14ac:dyDescent="0.2">
      <c r="A1780">
        <f t="shared" si="24"/>
        <v>9</v>
      </c>
      <c r="B1780">
        <v>178</v>
      </c>
    </row>
    <row r="1781" spans="1:2" x14ac:dyDescent="0.2">
      <c r="A1781">
        <f t="shared" si="24"/>
        <v>9</v>
      </c>
      <c r="B1781">
        <v>179</v>
      </c>
    </row>
    <row r="1782" spans="1:2" x14ac:dyDescent="0.2">
      <c r="A1782">
        <f t="shared" si="24"/>
        <v>9</v>
      </c>
      <c r="B1782">
        <v>180</v>
      </c>
    </row>
    <row r="1783" spans="1:2" x14ac:dyDescent="0.2">
      <c r="A1783">
        <f t="shared" si="24"/>
        <v>9</v>
      </c>
      <c r="B1783">
        <v>181</v>
      </c>
    </row>
    <row r="1784" spans="1:2" x14ac:dyDescent="0.2">
      <c r="A1784">
        <f t="shared" si="24"/>
        <v>9</v>
      </c>
      <c r="B1784">
        <v>182</v>
      </c>
    </row>
    <row r="1785" spans="1:2" x14ac:dyDescent="0.2">
      <c r="A1785">
        <f t="shared" si="24"/>
        <v>9</v>
      </c>
      <c r="B1785">
        <v>183</v>
      </c>
    </row>
    <row r="1786" spans="1:2" x14ac:dyDescent="0.2">
      <c r="A1786">
        <f t="shared" si="24"/>
        <v>9</v>
      </c>
      <c r="B1786">
        <v>184</v>
      </c>
    </row>
    <row r="1787" spans="1:2" x14ac:dyDescent="0.2">
      <c r="A1787">
        <f t="shared" si="24"/>
        <v>9</v>
      </c>
      <c r="B1787">
        <v>185</v>
      </c>
    </row>
    <row r="1788" spans="1:2" x14ac:dyDescent="0.2">
      <c r="A1788">
        <f t="shared" si="24"/>
        <v>9</v>
      </c>
      <c r="B1788">
        <v>186</v>
      </c>
    </row>
    <row r="1789" spans="1:2" x14ac:dyDescent="0.2">
      <c r="A1789">
        <f t="shared" si="24"/>
        <v>9</v>
      </c>
      <c r="B1789">
        <v>187</v>
      </c>
    </row>
    <row r="1790" spans="1:2" x14ac:dyDescent="0.2">
      <c r="A1790">
        <f t="shared" si="24"/>
        <v>9</v>
      </c>
      <c r="B1790">
        <v>188</v>
      </c>
    </row>
    <row r="1791" spans="1:2" x14ac:dyDescent="0.2">
      <c r="A1791">
        <f t="shared" si="24"/>
        <v>9</v>
      </c>
      <c r="B1791">
        <v>189</v>
      </c>
    </row>
    <row r="1792" spans="1:2" x14ac:dyDescent="0.2">
      <c r="A1792">
        <f t="shared" si="24"/>
        <v>9</v>
      </c>
      <c r="B1792">
        <v>190</v>
      </c>
    </row>
    <row r="1793" spans="1:2" x14ac:dyDescent="0.2">
      <c r="A1793">
        <f t="shared" si="24"/>
        <v>9</v>
      </c>
      <c r="B1793">
        <v>191</v>
      </c>
    </row>
    <row r="1794" spans="1:2" x14ac:dyDescent="0.2">
      <c r="A1794">
        <f t="shared" si="24"/>
        <v>9</v>
      </c>
      <c r="B1794">
        <v>192</v>
      </c>
    </row>
    <row r="1795" spans="1:2" x14ac:dyDescent="0.2">
      <c r="A1795">
        <f t="shared" si="24"/>
        <v>9</v>
      </c>
      <c r="B1795">
        <v>193</v>
      </c>
    </row>
    <row r="1796" spans="1:2" x14ac:dyDescent="0.2">
      <c r="A1796">
        <f t="shared" si="24"/>
        <v>9</v>
      </c>
      <c r="B1796">
        <v>194</v>
      </c>
    </row>
    <row r="1797" spans="1:2" x14ac:dyDescent="0.2">
      <c r="A1797">
        <f t="shared" si="24"/>
        <v>9</v>
      </c>
      <c r="B1797">
        <v>195</v>
      </c>
    </row>
    <row r="1798" spans="1:2" x14ac:dyDescent="0.2">
      <c r="A1798">
        <f t="shared" si="24"/>
        <v>9</v>
      </c>
      <c r="B1798">
        <v>196</v>
      </c>
    </row>
    <row r="1799" spans="1:2" x14ac:dyDescent="0.2">
      <c r="A1799">
        <f t="shared" si="24"/>
        <v>9</v>
      </c>
      <c r="B1799">
        <v>197</v>
      </c>
    </row>
    <row r="1800" spans="1:2" x14ac:dyDescent="0.2">
      <c r="A1800">
        <f t="shared" si="24"/>
        <v>9</v>
      </c>
      <c r="B1800">
        <v>198</v>
      </c>
    </row>
    <row r="1801" spans="1:2" x14ac:dyDescent="0.2">
      <c r="A1801">
        <f t="shared" si="24"/>
        <v>9</v>
      </c>
      <c r="B1801">
        <v>199</v>
      </c>
    </row>
    <row r="1802" spans="1:2" x14ac:dyDescent="0.2">
      <c r="A1802">
        <f t="shared" si="24"/>
        <v>9</v>
      </c>
      <c r="B1802">
        <v>200</v>
      </c>
    </row>
    <row r="1803" spans="1:2" x14ac:dyDescent="0.2">
      <c r="A1803">
        <f t="shared" ref="A1803:A1866" si="25">A1603+1</f>
        <v>10</v>
      </c>
      <c r="B1803">
        <v>1</v>
      </c>
    </row>
    <row r="1804" spans="1:2" x14ac:dyDescent="0.2">
      <c r="A1804">
        <f t="shared" si="25"/>
        <v>10</v>
      </c>
      <c r="B1804">
        <v>2</v>
      </c>
    </row>
    <row r="1805" spans="1:2" x14ac:dyDescent="0.2">
      <c r="A1805">
        <f t="shared" si="25"/>
        <v>10</v>
      </c>
      <c r="B1805">
        <v>3</v>
      </c>
    </row>
    <row r="1806" spans="1:2" x14ac:dyDescent="0.2">
      <c r="A1806">
        <f t="shared" si="25"/>
        <v>10</v>
      </c>
      <c r="B1806">
        <v>4</v>
      </c>
    </row>
    <row r="1807" spans="1:2" x14ac:dyDescent="0.2">
      <c r="A1807">
        <f t="shared" si="25"/>
        <v>10</v>
      </c>
      <c r="B1807">
        <v>5</v>
      </c>
    </row>
    <row r="1808" spans="1:2" x14ac:dyDescent="0.2">
      <c r="A1808">
        <f t="shared" si="25"/>
        <v>10</v>
      </c>
      <c r="B1808">
        <v>6</v>
      </c>
    </row>
    <row r="1809" spans="1:2" x14ac:dyDescent="0.2">
      <c r="A1809">
        <f t="shared" si="25"/>
        <v>10</v>
      </c>
      <c r="B1809">
        <v>7</v>
      </c>
    </row>
    <row r="1810" spans="1:2" x14ac:dyDescent="0.2">
      <c r="A1810">
        <f t="shared" si="25"/>
        <v>10</v>
      </c>
      <c r="B1810">
        <v>8</v>
      </c>
    </row>
    <row r="1811" spans="1:2" x14ac:dyDescent="0.2">
      <c r="A1811">
        <f t="shared" si="25"/>
        <v>10</v>
      </c>
      <c r="B1811">
        <v>9</v>
      </c>
    </row>
    <row r="1812" spans="1:2" x14ac:dyDescent="0.2">
      <c r="A1812">
        <f t="shared" si="25"/>
        <v>10</v>
      </c>
      <c r="B1812">
        <v>10</v>
      </c>
    </row>
    <row r="1813" spans="1:2" x14ac:dyDescent="0.2">
      <c r="A1813">
        <f t="shared" si="25"/>
        <v>10</v>
      </c>
      <c r="B1813">
        <v>11</v>
      </c>
    </row>
    <row r="1814" spans="1:2" x14ac:dyDescent="0.2">
      <c r="A1814">
        <f t="shared" si="25"/>
        <v>10</v>
      </c>
      <c r="B1814">
        <v>12</v>
      </c>
    </row>
    <row r="1815" spans="1:2" x14ac:dyDescent="0.2">
      <c r="A1815">
        <f t="shared" si="25"/>
        <v>10</v>
      </c>
      <c r="B1815">
        <v>13</v>
      </c>
    </row>
    <row r="1816" spans="1:2" x14ac:dyDescent="0.2">
      <c r="A1816">
        <f t="shared" si="25"/>
        <v>10</v>
      </c>
      <c r="B1816">
        <v>14</v>
      </c>
    </row>
    <row r="1817" spans="1:2" x14ac:dyDescent="0.2">
      <c r="A1817">
        <f t="shared" si="25"/>
        <v>10</v>
      </c>
      <c r="B1817">
        <v>15</v>
      </c>
    </row>
    <row r="1818" spans="1:2" x14ac:dyDescent="0.2">
      <c r="A1818">
        <f t="shared" si="25"/>
        <v>10</v>
      </c>
      <c r="B1818">
        <v>16</v>
      </c>
    </row>
    <row r="1819" spans="1:2" x14ac:dyDescent="0.2">
      <c r="A1819">
        <f t="shared" si="25"/>
        <v>10</v>
      </c>
      <c r="B1819">
        <v>17</v>
      </c>
    </row>
    <row r="1820" spans="1:2" x14ac:dyDescent="0.2">
      <c r="A1820">
        <f t="shared" si="25"/>
        <v>10</v>
      </c>
      <c r="B1820">
        <v>18</v>
      </c>
    </row>
    <row r="1821" spans="1:2" x14ac:dyDescent="0.2">
      <c r="A1821">
        <f t="shared" si="25"/>
        <v>10</v>
      </c>
      <c r="B1821">
        <v>19</v>
      </c>
    </row>
    <row r="1822" spans="1:2" x14ac:dyDescent="0.2">
      <c r="A1822">
        <f t="shared" si="25"/>
        <v>10</v>
      </c>
      <c r="B1822">
        <v>20</v>
      </c>
    </row>
    <row r="1823" spans="1:2" x14ac:dyDescent="0.2">
      <c r="A1823">
        <f t="shared" si="25"/>
        <v>10</v>
      </c>
      <c r="B1823">
        <v>21</v>
      </c>
    </row>
    <row r="1824" spans="1:2" x14ac:dyDescent="0.2">
      <c r="A1824">
        <f t="shared" si="25"/>
        <v>10</v>
      </c>
      <c r="B1824">
        <v>22</v>
      </c>
    </row>
    <row r="1825" spans="1:2" x14ac:dyDescent="0.2">
      <c r="A1825">
        <f t="shared" si="25"/>
        <v>10</v>
      </c>
      <c r="B1825">
        <v>23</v>
      </c>
    </row>
    <row r="1826" spans="1:2" x14ac:dyDescent="0.2">
      <c r="A1826">
        <f t="shared" si="25"/>
        <v>10</v>
      </c>
      <c r="B1826">
        <v>24</v>
      </c>
    </row>
    <row r="1827" spans="1:2" x14ac:dyDescent="0.2">
      <c r="A1827">
        <f t="shared" si="25"/>
        <v>10</v>
      </c>
      <c r="B1827">
        <v>25</v>
      </c>
    </row>
    <row r="1828" spans="1:2" x14ac:dyDescent="0.2">
      <c r="A1828">
        <f t="shared" si="25"/>
        <v>10</v>
      </c>
      <c r="B1828">
        <v>26</v>
      </c>
    </row>
    <row r="1829" spans="1:2" x14ac:dyDescent="0.2">
      <c r="A1829">
        <f t="shared" si="25"/>
        <v>10</v>
      </c>
      <c r="B1829">
        <v>27</v>
      </c>
    </row>
    <row r="1830" spans="1:2" x14ac:dyDescent="0.2">
      <c r="A1830">
        <f t="shared" si="25"/>
        <v>10</v>
      </c>
      <c r="B1830">
        <v>28</v>
      </c>
    </row>
    <row r="1831" spans="1:2" x14ac:dyDescent="0.2">
      <c r="A1831">
        <f t="shared" si="25"/>
        <v>10</v>
      </c>
      <c r="B1831">
        <v>29</v>
      </c>
    </row>
    <row r="1832" spans="1:2" x14ac:dyDescent="0.2">
      <c r="A1832">
        <f t="shared" si="25"/>
        <v>10</v>
      </c>
      <c r="B1832">
        <v>30</v>
      </c>
    </row>
    <row r="1833" spans="1:2" x14ac:dyDescent="0.2">
      <c r="A1833">
        <f t="shared" si="25"/>
        <v>10</v>
      </c>
      <c r="B1833">
        <v>31</v>
      </c>
    </row>
    <row r="1834" spans="1:2" x14ac:dyDescent="0.2">
      <c r="A1834">
        <f t="shared" si="25"/>
        <v>10</v>
      </c>
      <c r="B1834">
        <v>32</v>
      </c>
    </row>
    <row r="1835" spans="1:2" x14ac:dyDescent="0.2">
      <c r="A1835">
        <f t="shared" si="25"/>
        <v>10</v>
      </c>
      <c r="B1835">
        <v>33</v>
      </c>
    </row>
    <row r="1836" spans="1:2" x14ac:dyDescent="0.2">
      <c r="A1836">
        <f t="shared" si="25"/>
        <v>10</v>
      </c>
      <c r="B1836">
        <v>34</v>
      </c>
    </row>
    <row r="1837" spans="1:2" x14ac:dyDescent="0.2">
      <c r="A1837">
        <f t="shared" si="25"/>
        <v>10</v>
      </c>
      <c r="B1837">
        <v>35</v>
      </c>
    </row>
    <row r="1838" spans="1:2" x14ac:dyDescent="0.2">
      <c r="A1838">
        <f t="shared" si="25"/>
        <v>10</v>
      </c>
      <c r="B1838">
        <v>36</v>
      </c>
    </row>
    <row r="1839" spans="1:2" x14ac:dyDescent="0.2">
      <c r="A1839">
        <f t="shared" si="25"/>
        <v>10</v>
      </c>
      <c r="B1839">
        <v>37</v>
      </c>
    </row>
    <row r="1840" spans="1:2" x14ac:dyDescent="0.2">
      <c r="A1840">
        <f t="shared" si="25"/>
        <v>10</v>
      </c>
      <c r="B1840">
        <v>38</v>
      </c>
    </row>
    <row r="1841" spans="1:2" x14ac:dyDescent="0.2">
      <c r="A1841">
        <f t="shared" si="25"/>
        <v>10</v>
      </c>
      <c r="B1841">
        <v>39</v>
      </c>
    </row>
    <row r="1842" spans="1:2" x14ac:dyDescent="0.2">
      <c r="A1842">
        <f t="shared" si="25"/>
        <v>10</v>
      </c>
      <c r="B1842">
        <v>40</v>
      </c>
    </row>
    <row r="1843" spans="1:2" x14ac:dyDescent="0.2">
      <c r="A1843">
        <f t="shared" si="25"/>
        <v>10</v>
      </c>
      <c r="B1843">
        <v>41</v>
      </c>
    </row>
    <row r="1844" spans="1:2" x14ac:dyDescent="0.2">
      <c r="A1844">
        <f t="shared" si="25"/>
        <v>10</v>
      </c>
      <c r="B1844">
        <v>42</v>
      </c>
    </row>
    <row r="1845" spans="1:2" x14ac:dyDescent="0.2">
      <c r="A1845">
        <f t="shared" si="25"/>
        <v>10</v>
      </c>
      <c r="B1845">
        <v>43</v>
      </c>
    </row>
    <row r="1846" spans="1:2" x14ac:dyDescent="0.2">
      <c r="A1846">
        <f t="shared" si="25"/>
        <v>10</v>
      </c>
      <c r="B1846">
        <v>44</v>
      </c>
    </row>
    <row r="1847" spans="1:2" x14ac:dyDescent="0.2">
      <c r="A1847">
        <f t="shared" si="25"/>
        <v>10</v>
      </c>
      <c r="B1847">
        <v>45</v>
      </c>
    </row>
    <row r="1848" spans="1:2" x14ac:dyDescent="0.2">
      <c r="A1848">
        <f t="shared" si="25"/>
        <v>10</v>
      </c>
      <c r="B1848">
        <v>46</v>
      </c>
    </row>
    <row r="1849" spans="1:2" x14ac:dyDescent="0.2">
      <c r="A1849">
        <f t="shared" si="25"/>
        <v>10</v>
      </c>
      <c r="B1849">
        <v>47</v>
      </c>
    </row>
    <row r="1850" spans="1:2" x14ac:dyDescent="0.2">
      <c r="A1850">
        <f t="shared" si="25"/>
        <v>10</v>
      </c>
      <c r="B1850">
        <v>48</v>
      </c>
    </row>
    <row r="1851" spans="1:2" x14ac:dyDescent="0.2">
      <c r="A1851">
        <f t="shared" si="25"/>
        <v>10</v>
      </c>
      <c r="B1851">
        <v>49</v>
      </c>
    </row>
    <row r="1852" spans="1:2" x14ac:dyDescent="0.2">
      <c r="A1852">
        <f t="shared" si="25"/>
        <v>10</v>
      </c>
      <c r="B1852">
        <v>50</v>
      </c>
    </row>
    <row r="1853" spans="1:2" x14ac:dyDescent="0.2">
      <c r="A1853">
        <f t="shared" si="25"/>
        <v>10</v>
      </c>
      <c r="B1853">
        <v>51</v>
      </c>
    </row>
    <row r="1854" spans="1:2" x14ac:dyDescent="0.2">
      <c r="A1854">
        <f t="shared" si="25"/>
        <v>10</v>
      </c>
      <c r="B1854">
        <v>52</v>
      </c>
    </row>
    <row r="1855" spans="1:2" x14ac:dyDescent="0.2">
      <c r="A1855">
        <f t="shared" si="25"/>
        <v>10</v>
      </c>
      <c r="B1855">
        <v>53</v>
      </c>
    </row>
    <row r="1856" spans="1:2" x14ac:dyDescent="0.2">
      <c r="A1856">
        <f t="shared" si="25"/>
        <v>10</v>
      </c>
      <c r="B1856">
        <v>54</v>
      </c>
    </row>
    <row r="1857" spans="1:2" x14ac:dyDescent="0.2">
      <c r="A1857">
        <f t="shared" si="25"/>
        <v>10</v>
      </c>
      <c r="B1857">
        <v>55</v>
      </c>
    </row>
    <row r="1858" spans="1:2" x14ac:dyDescent="0.2">
      <c r="A1858">
        <f t="shared" si="25"/>
        <v>10</v>
      </c>
      <c r="B1858">
        <v>56</v>
      </c>
    </row>
    <row r="1859" spans="1:2" x14ac:dyDescent="0.2">
      <c r="A1859">
        <f t="shared" si="25"/>
        <v>10</v>
      </c>
      <c r="B1859">
        <v>57</v>
      </c>
    </row>
    <row r="1860" spans="1:2" x14ac:dyDescent="0.2">
      <c r="A1860">
        <f t="shared" si="25"/>
        <v>10</v>
      </c>
      <c r="B1860">
        <v>58</v>
      </c>
    </row>
    <row r="1861" spans="1:2" x14ac:dyDescent="0.2">
      <c r="A1861">
        <f t="shared" si="25"/>
        <v>10</v>
      </c>
      <c r="B1861">
        <v>59</v>
      </c>
    </row>
    <row r="1862" spans="1:2" x14ac:dyDescent="0.2">
      <c r="A1862">
        <f t="shared" si="25"/>
        <v>10</v>
      </c>
      <c r="B1862">
        <v>60</v>
      </c>
    </row>
    <row r="1863" spans="1:2" x14ac:dyDescent="0.2">
      <c r="A1863">
        <f t="shared" si="25"/>
        <v>10</v>
      </c>
      <c r="B1863">
        <v>61</v>
      </c>
    </row>
    <row r="1864" spans="1:2" x14ac:dyDescent="0.2">
      <c r="A1864">
        <f t="shared" si="25"/>
        <v>10</v>
      </c>
      <c r="B1864">
        <v>62</v>
      </c>
    </row>
    <row r="1865" spans="1:2" x14ac:dyDescent="0.2">
      <c r="A1865">
        <f t="shared" si="25"/>
        <v>10</v>
      </c>
      <c r="B1865">
        <v>63</v>
      </c>
    </row>
    <row r="1866" spans="1:2" x14ac:dyDescent="0.2">
      <c r="A1866">
        <f t="shared" si="25"/>
        <v>10</v>
      </c>
      <c r="B1866">
        <v>64</v>
      </c>
    </row>
    <row r="1867" spans="1:2" x14ac:dyDescent="0.2">
      <c r="A1867">
        <f t="shared" ref="A1867:A1930" si="26">A1667+1</f>
        <v>10</v>
      </c>
      <c r="B1867">
        <v>65</v>
      </c>
    </row>
    <row r="1868" spans="1:2" x14ac:dyDescent="0.2">
      <c r="A1868">
        <f t="shared" si="26"/>
        <v>10</v>
      </c>
      <c r="B1868">
        <v>66</v>
      </c>
    </row>
    <row r="1869" spans="1:2" x14ac:dyDescent="0.2">
      <c r="A1869">
        <f t="shared" si="26"/>
        <v>10</v>
      </c>
      <c r="B1869">
        <v>67</v>
      </c>
    </row>
    <row r="1870" spans="1:2" x14ac:dyDescent="0.2">
      <c r="A1870">
        <f t="shared" si="26"/>
        <v>10</v>
      </c>
      <c r="B1870">
        <v>68</v>
      </c>
    </row>
    <row r="1871" spans="1:2" x14ac:dyDescent="0.2">
      <c r="A1871">
        <f t="shared" si="26"/>
        <v>10</v>
      </c>
      <c r="B1871">
        <v>69</v>
      </c>
    </row>
    <row r="1872" spans="1:2" x14ac:dyDescent="0.2">
      <c r="A1872">
        <f t="shared" si="26"/>
        <v>10</v>
      </c>
      <c r="B1872">
        <v>70</v>
      </c>
    </row>
    <row r="1873" spans="1:2" x14ac:dyDescent="0.2">
      <c r="A1873">
        <f t="shared" si="26"/>
        <v>10</v>
      </c>
      <c r="B1873">
        <v>71</v>
      </c>
    </row>
    <row r="1874" spans="1:2" x14ac:dyDescent="0.2">
      <c r="A1874">
        <f t="shared" si="26"/>
        <v>10</v>
      </c>
      <c r="B1874">
        <v>72</v>
      </c>
    </row>
    <row r="1875" spans="1:2" x14ac:dyDescent="0.2">
      <c r="A1875">
        <f t="shared" si="26"/>
        <v>10</v>
      </c>
      <c r="B1875">
        <v>73</v>
      </c>
    </row>
    <row r="1876" spans="1:2" x14ac:dyDescent="0.2">
      <c r="A1876">
        <f t="shared" si="26"/>
        <v>10</v>
      </c>
      <c r="B1876">
        <v>74</v>
      </c>
    </row>
    <row r="1877" spans="1:2" x14ac:dyDescent="0.2">
      <c r="A1877">
        <f t="shared" si="26"/>
        <v>10</v>
      </c>
      <c r="B1877">
        <v>75</v>
      </c>
    </row>
    <row r="1878" spans="1:2" x14ac:dyDescent="0.2">
      <c r="A1878">
        <f t="shared" si="26"/>
        <v>10</v>
      </c>
      <c r="B1878">
        <v>76</v>
      </c>
    </row>
    <row r="1879" spans="1:2" x14ac:dyDescent="0.2">
      <c r="A1879">
        <f t="shared" si="26"/>
        <v>10</v>
      </c>
      <c r="B1879">
        <v>77</v>
      </c>
    </row>
    <row r="1880" spans="1:2" x14ac:dyDescent="0.2">
      <c r="A1880">
        <f t="shared" si="26"/>
        <v>10</v>
      </c>
      <c r="B1880">
        <v>78</v>
      </c>
    </row>
    <row r="1881" spans="1:2" x14ac:dyDescent="0.2">
      <c r="A1881">
        <f t="shared" si="26"/>
        <v>10</v>
      </c>
      <c r="B1881">
        <v>79</v>
      </c>
    </row>
    <row r="1882" spans="1:2" x14ac:dyDescent="0.2">
      <c r="A1882">
        <f t="shared" si="26"/>
        <v>10</v>
      </c>
      <c r="B1882">
        <v>80</v>
      </c>
    </row>
    <row r="1883" spans="1:2" x14ac:dyDescent="0.2">
      <c r="A1883">
        <f t="shared" si="26"/>
        <v>10</v>
      </c>
      <c r="B1883">
        <v>81</v>
      </c>
    </row>
    <row r="1884" spans="1:2" x14ac:dyDescent="0.2">
      <c r="A1884">
        <f t="shared" si="26"/>
        <v>10</v>
      </c>
      <c r="B1884">
        <v>82</v>
      </c>
    </row>
    <row r="1885" spans="1:2" x14ac:dyDescent="0.2">
      <c r="A1885">
        <f t="shared" si="26"/>
        <v>10</v>
      </c>
      <c r="B1885">
        <v>83</v>
      </c>
    </row>
    <row r="1886" spans="1:2" x14ac:dyDescent="0.2">
      <c r="A1886">
        <f t="shared" si="26"/>
        <v>10</v>
      </c>
      <c r="B1886">
        <v>84</v>
      </c>
    </row>
    <row r="1887" spans="1:2" x14ac:dyDescent="0.2">
      <c r="A1887">
        <f t="shared" si="26"/>
        <v>10</v>
      </c>
      <c r="B1887">
        <v>85</v>
      </c>
    </row>
    <row r="1888" spans="1:2" x14ac:dyDescent="0.2">
      <c r="A1888">
        <f t="shared" si="26"/>
        <v>10</v>
      </c>
      <c r="B1888">
        <v>86</v>
      </c>
    </row>
    <row r="1889" spans="1:2" x14ac:dyDescent="0.2">
      <c r="A1889">
        <f t="shared" si="26"/>
        <v>10</v>
      </c>
      <c r="B1889">
        <v>87</v>
      </c>
    </row>
    <row r="1890" spans="1:2" x14ac:dyDescent="0.2">
      <c r="A1890">
        <f t="shared" si="26"/>
        <v>10</v>
      </c>
      <c r="B1890">
        <v>88</v>
      </c>
    </row>
    <row r="1891" spans="1:2" x14ac:dyDescent="0.2">
      <c r="A1891">
        <f t="shared" si="26"/>
        <v>10</v>
      </c>
      <c r="B1891">
        <v>89</v>
      </c>
    </row>
    <row r="1892" spans="1:2" x14ac:dyDescent="0.2">
      <c r="A1892">
        <f t="shared" si="26"/>
        <v>10</v>
      </c>
      <c r="B1892">
        <v>90</v>
      </c>
    </row>
    <row r="1893" spans="1:2" x14ac:dyDescent="0.2">
      <c r="A1893">
        <f t="shared" si="26"/>
        <v>10</v>
      </c>
      <c r="B1893">
        <v>91</v>
      </c>
    </row>
    <row r="1894" spans="1:2" x14ac:dyDescent="0.2">
      <c r="A1894">
        <f t="shared" si="26"/>
        <v>10</v>
      </c>
      <c r="B1894">
        <v>92</v>
      </c>
    </row>
    <row r="1895" spans="1:2" x14ac:dyDescent="0.2">
      <c r="A1895">
        <f t="shared" si="26"/>
        <v>10</v>
      </c>
      <c r="B1895">
        <v>93</v>
      </c>
    </row>
    <row r="1896" spans="1:2" x14ac:dyDescent="0.2">
      <c r="A1896">
        <f t="shared" si="26"/>
        <v>10</v>
      </c>
      <c r="B1896">
        <v>94</v>
      </c>
    </row>
    <row r="1897" spans="1:2" x14ac:dyDescent="0.2">
      <c r="A1897">
        <f t="shared" si="26"/>
        <v>10</v>
      </c>
      <c r="B1897">
        <v>95</v>
      </c>
    </row>
    <row r="1898" spans="1:2" x14ac:dyDescent="0.2">
      <c r="A1898">
        <f t="shared" si="26"/>
        <v>10</v>
      </c>
      <c r="B1898">
        <v>96</v>
      </c>
    </row>
    <row r="1899" spans="1:2" x14ac:dyDescent="0.2">
      <c r="A1899">
        <f t="shared" si="26"/>
        <v>10</v>
      </c>
      <c r="B1899">
        <v>97</v>
      </c>
    </row>
    <row r="1900" spans="1:2" x14ac:dyDescent="0.2">
      <c r="A1900">
        <f t="shared" si="26"/>
        <v>10</v>
      </c>
      <c r="B1900">
        <v>98</v>
      </c>
    </row>
    <row r="1901" spans="1:2" x14ac:dyDescent="0.2">
      <c r="A1901">
        <f t="shared" si="26"/>
        <v>10</v>
      </c>
      <c r="B1901">
        <v>99</v>
      </c>
    </row>
    <row r="1902" spans="1:2" x14ac:dyDescent="0.2">
      <c r="A1902">
        <f t="shared" si="26"/>
        <v>10</v>
      </c>
      <c r="B1902">
        <v>100</v>
      </c>
    </row>
    <row r="1903" spans="1:2" x14ac:dyDescent="0.2">
      <c r="A1903">
        <f t="shared" si="26"/>
        <v>10</v>
      </c>
      <c r="B1903">
        <v>101</v>
      </c>
    </row>
    <row r="1904" spans="1:2" x14ac:dyDescent="0.2">
      <c r="A1904">
        <f t="shared" si="26"/>
        <v>10</v>
      </c>
      <c r="B1904">
        <v>102</v>
      </c>
    </row>
    <row r="1905" spans="1:2" x14ac:dyDescent="0.2">
      <c r="A1905">
        <f t="shared" si="26"/>
        <v>10</v>
      </c>
      <c r="B1905">
        <v>103</v>
      </c>
    </row>
    <row r="1906" spans="1:2" x14ac:dyDescent="0.2">
      <c r="A1906">
        <f t="shared" si="26"/>
        <v>10</v>
      </c>
      <c r="B1906">
        <v>104</v>
      </c>
    </row>
    <row r="1907" spans="1:2" x14ac:dyDescent="0.2">
      <c r="A1907">
        <f t="shared" si="26"/>
        <v>10</v>
      </c>
      <c r="B1907">
        <v>105</v>
      </c>
    </row>
    <row r="1908" spans="1:2" x14ac:dyDescent="0.2">
      <c r="A1908">
        <f t="shared" si="26"/>
        <v>10</v>
      </c>
      <c r="B1908">
        <v>106</v>
      </c>
    </row>
    <row r="1909" spans="1:2" x14ac:dyDescent="0.2">
      <c r="A1909">
        <f t="shared" si="26"/>
        <v>10</v>
      </c>
      <c r="B1909">
        <v>107</v>
      </c>
    </row>
    <row r="1910" spans="1:2" x14ac:dyDescent="0.2">
      <c r="A1910">
        <f t="shared" si="26"/>
        <v>10</v>
      </c>
      <c r="B1910">
        <v>108</v>
      </c>
    </row>
    <row r="1911" spans="1:2" x14ac:dyDescent="0.2">
      <c r="A1911">
        <f t="shared" si="26"/>
        <v>10</v>
      </c>
      <c r="B1911">
        <v>109</v>
      </c>
    </row>
    <row r="1912" spans="1:2" x14ac:dyDescent="0.2">
      <c r="A1912">
        <f t="shared" si="26"/>
        <v>10</v>
      </c>
      <c r="B1912">
        <v>110</v>
      </c>
    </row>
    <row r="1913" spans="1:2" x14ac:dyDescent="0.2">
      <c r="A1913">
        <f t="shared" si="26"/>
        <v>10</v>
      </c>
      <c r="B1913">
        <v>111</v>
      </c>
    </row>
    <row r="1914" spans="1:2" x14ac:dyDescent="0.2">
      <c r="A1914">
        <f t="shared" si="26"/>
        <v>10</v>
      </c>
      <c r="B1914">
        <v>112</v>
      </c>
    </row>
    <row r="1915" spans="1:2" x14ac:dyDescent="0.2">
      <c r="A1915">
        <f t="shared" si="26"/>
        <v>10</v>
      </c>
      <c r="B1915">
        <v>113</v>
      </c>
    </row>
    <row r="1916" spans="1:2" x14ac:dyDescent="0.2">
      <c r="A1916">
        <f t="shared" si="26"/>
        <v>10</v>
      </c>
      <c r="B1916">
        <v>114</v>
      </c>
    </row>
    <row r="1917" spans="1:2" x14ac:dyDescent="0.2">
      <c r="A1917">
        <f t="shared" si="26"/>
        <v>10</v>
      </c>
      <c r="B1917">
        <v>115</v>
      </c>
    </row>
    <row r="1918" spans="1:2" x14ac:dyDescent="0.2">
      <c r="A1918">
        <f t="shared" si="26"/>
        <v>10</v>
      </c>
      <c r="B1918">
        <v>116</v>
      </c>
    </row>
    <row r="1919" spans="1:2" x14ac:dyDescent="0.2">
      <c r="A1919">
        <f t="shared" si="26"/>
        <v>10</v>
      </c>
      <c r="B1919">
        <v>117</v>
      </c>
    </row>
    <row r="1920" spans="1:2" x14ac:dyDescent="0.2">
      <c r="A1920">
        <f t="shared" si="26"/>
        <v>10</v>
      </c>
      <c r="B1920">
        <v>118</v>
      </c>
    </row>
    <row r="1921" spans="1:2" x14ac:dyDescent="0.2">
      <c r="A1921">
        <f t="shared" si="26"/>
        <v>10</v>
      </c>
      <c r="B1921">
        <v>119</v>
      </c>
    </row>
    <row r="1922" spans="1:2" x14ac:dyDescent="0.2">
      <c r="A1922">
        <f t="shared" si="26"/>
        <v>10</v>
      </c>
      <c r="B1922">
        <v>120</v>
      </c>
    </row>
    <row r="1923" spans="1:2" x14ac:dyDescent="0.2">
      <c r="A1923">
        <f t="shared" si="26"/>
        <v>10</v>
      </c>
      <c r="B1923">
        <v>121</v>
      </c>
    </row>
    <row r="1924" spans="1:2" x14ac:dyDescent="0.2">
      <c r="A1924">
        <f t="shared" si="26"/>
        <v>10</v>
      </c>
      <c r="B1924">
        <v>122</v>
      </c>
    </row>
    <row r="1925" spans="1:2" x14ac:dyDescent="0.2">
      <c r="A1925">
        <f t="shared" si="26"/>
        <v>10</v>
      </c>
      <c r="B1925">
        <v>123</v>
      </c>
    </row>
    <row r="1926" spans="1:2" x14ac:dyDescent="0.2">
      <c r="A1926">
        <f t="shared" si="26"/>
        <v>10</v>
      </c>
      <c r="B1926">
        <v>124</v>
      </c>
    </row>
    <row r="1927" spans="1:2" x14ac:dyDescent="0.2">
      <c r="A1927">
        <f t="shared" si="26"/>
        <v>10</v>
      </c>
      <c r="B1927">
        <v>125</v>
      </c>
    </row>
    <row r="1928" spans="1:2" x14ac:dyDescent="0.2">
      <c r="A1928">
        <f t="shared" si="26"/>
        <v>10</v>
      </c>
      <c r="B1928">
        <v>126</v>
      </c>
    </row>
    <row r="1929" spans="1:2" x14ac:dyDescent="0.2">
      <c r="A1929">
        <f t="shared" si="26"/>
        <v>10</v>
      </c>
      <c r="B1929">
        <v>127</v>
      </c>
    </row>
    <row r="1930" spans="1:2" x14ac:dyDescent="0.2">
      <c r="A1930">
        <f t="shared" si="26"/>
        <v>10</v>
      </c>
      <c r="B1930">
        <v>128</v>
      </c>
    </row>
    <row r="1931" spans="1:2" x14ac:dyDescent="0.2">
      <c r="A1931">
        <f t="shared" ref="A1931:A1994" si="27">A1731+1</f>
        <v>10</v>
      </c>
      <c r="B1931">
        <v>129</v>
      </c>
    </row>
    <row r="1932" spans="1:2" x14ac:dyDescent="0.2">
      <c r="A1932">
        <f t="shared" si="27"/>
        <v>10</v>
      </c>
      <c r="B1932">
        <v>130</v>
      </c>
    </row>
    <row r="1933" spans="1:2" x14ac:dyDescent="0.2">
      <c r="A1933">
        <f t="shared" si="27"/>
        <v>10</v>
      </c>
      <c r="B1933">
        <v>131</v>
      </c>
    </row>
    <row r="1934" spans="1:2" x14ac:dyDescent="0.2">
      <c r="A1934">
        <f t="shared" si="27"/>
        <v>10</v>
      </c>
      <c r="B1934">
        <v>132</v>
      </c>
    </row>
    <row r="1935" spans="1:2" x14ac:dyDescent="0.2">
      <c r="A1935">
        <f t="shared" si="27"/>
        <v>10</v>
      </c>
      <c r="B1935">
        <v>133</v>
      </c>
    </row>
    <row r="1936" spans="1:2" x14ac:dyDescent="0.2">
      <c r="A1936">
        <f t="shared" si="27"/>
        <v>10</v>
      </c>
      <c r="B1936">
        <v>134</v>
      </c>
    </row>
    <row r="1937" spans="1:2" x14ac:dyDescent="0.2">
      <c r="A1937">
        <f t="shared" si="27"/>
        <v>10</v>
      </c>
      <c r="B1937">
        <v>135</v>
      </c>
    </row>
    <row r="1938" spans="1:2" x14ac:dyDescent="0.2">
      <c r="A1938">
        <f t="shared" si="27"/>
        <v>10</v>
      </c>
      <c r="B1938">
        <v>136</v>
      </c>
    </row>
    <row r="1939" spans="1:2" x14ac:dyDescent="0.2">
      <c r="A1939">
        <f t="shared" si="27"/>
        <v>10</v>
      </c>
      <c r="B1939">
        <v>137</v>
      </c>
    </row>
    <row r="1940" spans="1:2" x14ac:dyDescent="0.2">
      <c r="A1940">
        <f t="shared" si="27"/>
        <v>10</v>
      </c>
      <c r="B1940">
        <v>138</v>
      </c>
    </row>
    <row r="1941" spans="1:2" x14ac:dyDescent="0.2">
      <c r="A1941">
        <f t="shared" si="27"/>
        <v>10</v>
      </c>
      <c r="B1941">
        <v>139</v>
      </c>
    </row>
    <row r="1942" spans="1:2" x14ac:dyDescent="0.2">
      <c r="A1942">
        <f t="shared" si="27"/>
        <v>10</v>
      </c>
      <c r="B1942">
        <v>140</v>
      </c>
    </row>
    <row r="1943" spans="1:2" x14ac:dyDescent="0.2">
      <c r="A1943">
        <f t="shared" si="27"/>
        <v>10</v>
      </c>
      <c r="B1943">
        <v>141</v>
      </c>
    </row>
    <row r="1944" spans="1:2" x14ac:dyDescent="0.2">
      <c r="A1944">
        <f t="shared" si="27"/>
        <v>10</v>
      </c>
      <c r="B1944">
        <v>142</v>
      </c>
    </row>
    <row r="1945" spans="1:2" x14ac:dyDescent="0.2">
      <c r="A1945">
        <f t="shared" si="27"/>
        <v>10</v>
      </c>
      <c r="B1945">
        <v>143</v>
      </c>
    </row>
    <row r="1946" spans="1:2" x14ac:dyDescent="0.2">
      <c r="A1946">
        <f t="shared" si="27"/>
        <v>10</v>
      </c>
      <c r="B1946">
        <v>144</v>
      </c>
    </row>
    <row r="1947" spans="1:2" x14ac:dyDescent="0.2">
      <c r="A1947">
        <f t="shared" si="27"/>
        <v>10</v>
      </c>
      <c r="B1947">
        <v>145</v>
      </c>
    </row>
    <row r="1948" spans="1:2" x14ac:dyDescent="0.2">
      <c r="A1948">
        <f t="shared" si="27"/>
        <v>10</v>
      </c>
      <c r="B1948">
        <v>146</v>
      </c>
    </row>
    <row r="1949" spans="1:2" x14ac:dyDescent="0.2">
      <c r="A1949">
        <f t="shared" si="27"/>
        <v>10</v>
      </c>
      <c r="B1949">
        <v>147</v>
      </c>
    </row>
    <row r="1950" spans="1:2" x14ac:dyDescent="0.2">
      <c r="A1950">
        <f t="shared" si="27"/>
        <v>10</v>
      </c>
      <c r="B1950">
        <v>148</v>
      </c>
    </row>
    <row r="1951" spans="1:2" x14ac:dyDescent="0.2">
      <c r="A1951">
        <f t="shared" si="27"/>
        <v>10</v>
      </c>
      <c r="B1951">
        <v>149</v>
      </c>
    </row>
    <row r="1952" spans="1:2" x14ac:dyDescent="0.2">
      <c r="A1952">
        <f t="shared" si="27"/>
        <v>10</v>
      </c>
      <c r="B1952">
        <v>150</v>
      </c>
    </row>
    <row r="1953" spans="1:2" x14ac:dyDescent="0.2">
      <c r="A1953">
        <f t="shared" si="27"/>
        <v>10</v>
      </c>
      <c r="B1953">
        <v>151</v>
      </c>
    </row>
    <row r="1954" spans="1:2" x14ac:dyDescent="0.2">
      <c r="A1954">
        <f t="shared" si="27"/>
        <v>10</v>
      </c>
      <c r="B1954">
        <v>152</v>
      </c>
    </row>
    <row r="1955" spans="1:2" x14ac:dyDescent="0.2">
      <c r="A1955">
        <f t="shared" si="27"/>
        <v>10</v>
      </c>
      <c r="B1955">
        <v>153</v>
      </c>
    </row>
    <row r="1956" spans="1:2" x14ac:dyDescent="0.2">
      <c r="A1956">
        <f t="shared" si="27"/>
        <v>10</v>
      </c>
      <c r="B1956">
        <v>154</v>
      </c>
    </row>
    <row r="1957" spans="1:2" x14ac:dyDescent="0.2">
      <c r="A1957">
        <f t="shared" si="27"/>
        <v>10</v>
      </c>
      <c r="B1957">
        <v>155</v>
      </c>
    </row>
    <row r="1958" spans="1:2" x14ac:dyDescent="0.2">
      <c r="A1958">
        <f t="shared" si="27"/>
        <v>10</v>
      </c>
      <c r="B1958">
        <v>156</v>
      </c>
    </row>
    <row r="1959" spans="1:2" x14ac:dyDescent="0.2">
      <c r="A1959">
        <f t="shared" si="27"/>
        <v>10</v>
      </c>
      <c r="B1959">
        <v>157</v>
      </c>
    </row>
    <row r="1960" spans="1:2" x14ac:dyDescent="0.2">
      <c r="A1960">
        <f t="shared" si="27"/>
        <v>10</v>
      </c>
      <c r="B1960">
        <v>158</v>
      </c>
    </row>
    <row r="1961" spans="1:2" x14ac:dyDescent="0.2">
      <c r="A1961">
        <f t="shared" si="27"/>
        <v>10</v>
      </c>
      <c r="B1961">
        <v>159</v>
      </c>
    </row>
    <row r="1962" spans="1:2" x14ac:dyDescent="0.2">
      <c r="A1962">
        <f t="shared" si="27"/>
        <v>10</v>
      </c>
      <c r="B1962">
        <v>160</v>
      </c>
    </row>
    <row r="1963" spans="1:2" x14ac:dyDescent="0.2">
      <c r="A1963">
        <f t="shared" si="27"/>
        <v>10</v>
      </c>
      <c r="B1963">
        <v>161</v>
      </c>
    </row>
    <row r="1964" spans="1:2" x14ac:dyDescent="0.2">
      <c r="A1964">
        <f t="shared" si="27"/>
        <v>10</v>
      </c>
      <c r="B1964">
        <v>162</v>
      </c>
    </row>
    <row r="1965" spans="1:2" x14ac:dyDescent="0.2">
      <c r="A1965">
        <f t="shared" si="27"/>
        <v>10</v>
      </c>
      <c r="B1965">
        <v>163</v>
      </c>
    </row>
    <row r="1966" spans="1:2" x14ac:dyDescent="0.2">
      <c r="A1966">
        <f t="shared" si="27"/>
        <v>10</v>
      </c>
      <c r="B1966">
        <v>164</v>
      </c>
    </row>
    <row r="1967" spans="1:2" x14ac:dyDescent="0.2">
      <c r="A1967">
        <f t="shared" si="27"/>
        <v>10</v>
      </c>
      <c r="B1967">
        <v>165</v>
      </c>
    </row>
    <row r="1968" spans="1:2" x14ac:dyDescent="0.2">
      <c r="A1968">
        <f t="shared" si="27"/>
        <v>10</v>
      </c>
      <c r="B1968">
        <v>166</v>
      </c>
    </row>
    <row r="1969" spans="1:2" x14ac:dyDescent="0.2">
      <c r="A1969">
        <f t="shared" si="27"/>
        <v>10</v>
      </c>
      <c r="B1969">
        <v>167</v>
      </c>
    </row>
    <row r="1970" spans="1:2" x14ac:dyDescent="0.2">
      <c r="A1970">
        <f t="shared" si="27"/>
        <v>10</v>
      </c>
      <c r="B1970">
        <v>168</v>
      </c>
    </row>
    <row r="1971" spans="1:2" x14ac:dyDescent="0.2">
      <c r="A1971">
        <f t="shared" si="27"/>
        <v>10</v>
      </c>
      <c r="B1971">
        <v>169</v>
      </c>
    </row>
    <row r="1972" spans="1:2" x14ac:dyDescent="0.2">
      <c r="A1972">
        <f t="shared" si="27"/>
        <v>10</v>
      </c>
      <c r="B1972">
        <v>170</v>
      </c>
    </row>
    <row r="1973" spans="1:2" x14ac:dyDescent="0.2">
      <c r="A1973">
        <f t="shared" si="27"/>
        <v>10</v>
      </c>
      <c r="B1973">
        <v>171</v>
      </c>
    </row>
    <row r="1974" spans="1:2" x14ac:dyDescent="0.2">
      <c r="A1974">
        <f t="shared" si="27"/>
        <v>10</v>
      </c>
      <c r="B1974">
        <v>172</v>
      </c>
    </row>
    <row r="1975" spans="1:2" x14ac:dyDescent="0.2">
      <c r="A1975">
        <f t="shared" si="27"/>
        <v>10</v>
      </c>
      <c r="B1975">
        <v>173</v>
      </c>
    </row>
    <row r="1976" spans="1:2" x14ac:dyDescent="0.2">
      <c r="A1976">
        <f t="shared" si="27"/>
        <v>10</v>
      </c>
      <c r="B1976">
        <v>174</v>
      </c>
    </row>
    <row r="1977" spans="1:2" x14ac:dyDescent="0.2">
      <c r="A1977">
        <f t="shared" si="27"/>
        <v>10</v>
      </c>
      <c r="B1977">
        <v>175</v>
      </c>
    </row>
    <row r="1978" spans="1:2" x14ac:dyDescent="0.2">
      <c r="A1978">
        <f t="shared" si="27"/>
        <v>10</v>
      </c>
      <c r="B1978">
        <v>176</v>
      </c>
    </row>
    <row r="1979" spans="1:2" x14ac:dyDescent="0.2">
      <c r="A1979">
        <f t="shared" si="27"/>
        <v>10</v>
      </c>
      <c r="B1979">
        <v>177</v>
      </c>
    </row>
    <row r="1980" spans="1:2" x14ac:dyDescent="0.2">
      <c r="A1980">
        <f t="shared" si="27"/>
        <v>10</v>
      </c>
      <c r="B1980">
        <v>178</v>
      </c>
    </row>
    <row r="1981" spans="1:2" x14ac:dyDescent="0.2">
      <c r="A1981">
        <f t="shared" si="27"/>
        <v>10</v>
      </c>
      <c r="B1981">
        <v>179</v>
      </c>
    </row>
    <row r="1982" spans="1:2" x14ac:dyDescent="0.2">
      <c r="A1982">
        <f t="shared" si="27"/>
        <v>10</v>
      </c>
      <c r="B1982">
        <v>180</v>
      </c>
    </row>
    <row r="1983" spans="1:2" x14ac:dyDescent="0.2">
      <c r="A1983">
        <f t="shared" si="27"/>
        <v>10</v>
      </c>
      <c r="B1983">
        <v>181</v>
      </c>
    </row>
    <row r="1984" spans="1:2" x14ac:dyDescent="0.2">
      <c r="A1984">
        <f t="shared" si="27"/>
        <v>10</v>
      </c>
      <c r="B1984">
        <v>182</v>
      </c>
    </row>
    <row r="1985" spans="1:2" x14ac:dyDescent="0.2">
      <c r="A1985">
        <f t="shared" si="27"/>
        <v>10</v>
      </c>
      <c r="B1985">
        <v>183</v>
      </c>
    </row>
    <row r="1986" spans="1:2" x14ac:dyDescent="0.2">
      <c r="A1986">
        <f t="shared" si="27"/>
        <v>10</v>
      </c>
      <c r="B1986">
        <v>184</v>
      </c>
    </row>
    <row r="1987" spans="1:2" x14ac:dyDescent="0.2">
      <c r="A1987">
        <f t="shared" si="27"/>
        <v>10</v>
      </c>
      <c r="B1987">
        <v>185</v>
      </c>
    </row>
    <row r="1988" spans="1:2" x14ac:dyDescent="0.2">
      <c r="A1988">
        <f t="shared" si="27"/>
        <v>10</v>
      </c>
      <c r="B1988">
        <v>186</v>
      </c>
    </row>
    <row r="1989" spans="1:2" x14ac:dyDescent="0.2">
      <c r="A1989">
        <f t="shared" si="27"/>
        <v>10</v>
      </c>
      <c r="B1989">
        <v>187</v>
      </c>
    </row>
    <row r="1990" spans="1:2" x14ac:dyDescent="0.2">
      <c r="A1990">
        <f t="shared" si="27"/>
        <v>10</v>
      </c>
      <c r="B1990">
        <v>188</v>
      </c>
    </row>
    <row r="1991" spans="1:2" x14ac:dyDescent="0.2">
      <c r="A1991">
        <f t="shared" si="27"/>
        <v>10</v>
      </c>
      <c r="B1991">
        <v>189</v>
      </c>
    </row>
    <row r="1992" spans="1:2" x14ac:dyDescent="0.2">
      <c r="A1992">
        <f t="shared" si="27"/>
        <v>10</v>
      </c>
      <c r="B1992">
        <v>190</v>
      </c>
    </row>
    <row r="1993" spans="1:2" x14ac:dyDescent="0.2">
      <c r="A1993">
        <f t="shared" si="27"/>
        <v>10</v>
      </c>
      <c r="B1993">
        <v>191</v>
      </c>
    </row>
    <row r="1994" spans="1:2" x14ac:dyDescent="0.2">
      <c r="A1994">
        <f t="shared" si="27"/>
        <v>10</v>
      </c>
      <c r="B1994">
        <v>192</v>
      </c>
    </row>
    <row r="1995" spans="1:2" x14ac:dyDescent="0.2">
      <c r="A1995">
        <f t="shared" ref="A1995:A2058" si="28">A1795+1</f>
        <v>10</v>
      </c>
      <c r="B1995">
        <v>193</v>
      </c>
    </row>
    <row r="1996" spans="1:2" x14ac:dyDescent="0.2">
      <c r="A1996">
        <f t="shared" si="28"/>
        <v>10</v>
      </c>
      <c r="B1996">
        <v>194</v>
      </c>
    </row>
    <row r="1997" spans="1:2" x14ac:dyDescent="0.2">
      <c r="A1997">
        <f t="shared" si="28"/>
        <v>10</v>
      </c>
      <c r="B1997">
        <v>195</v>
      </c>
    </row>
    <row r="1998" spans="1:2" x14ac:dyDescent="0.2">
      <c r="A1998">
        <f t="shared" si="28"/>
        <v>10</v>
      </c>
      <c r="B1998">
        <v>196</v>
      </c>
    </row>
    <row r="1999" spans="1:2" x14ac:dyDescent="0.2">
      <c r="A1999">
        <f t="shared" si="28"/>
        <v>10</v>
      </c>
      <c r="B1999">
        <v>197</v>
      </c>
    </row>
    <row r="2000" spans="1:2" x14ac:dyDescent="0.2">
      <c r="A2000">
        <f t="shared" si="28"/>
        <v>10</v>
      </c>
      <c r="B2000">
        <v>198</v>
      </c>
    </row>
    <row r="2001" spans="1:2" x14ac:dyDescent="0.2">
      <c r="A2001">
        <f t="shared" si="28"/>
        <v>10</v>
      </c>
      <c r="B2001">
        <v>199</v>
      </c>
    </row>
    <row r="2002" spans="1:2" x14ac:dyDescent="0.2">
      <c r="A2002">
        <f t="shared" si="28"/>
        <v>10</v>
      </c>
      <c r="B2002">
        <v>200</v>
      </c>
    </row>
    <row r="2003" spans="1:2" x14ac:dyDescent="0.2">
      <c r="A2003">
        <f t="shared" si="28"/>
        <v>11</v>
      </c>
      <c r="B2003">
        <v>1</v>
      </c>
    </row>
    <row r="2004" spans="1:2" x14ac:dyDescent="0.2">
      <c r="A2004">
        <f t="shared" si="28"/>
        <v>11</v>
      </c>
      <c r="B2004">
        <v>2</v>
      </c>
    </row>
    <row r="2005" spans="1:2" x14ac:dyDescent="0.2">
      <c r="A2005">
        <f t="shared" si="28"/>
        <v>11</v>
      </c>
      <c r="B2005">
        <v>3</v>
      </c>
    </row>
    <row r="2006" spans="1:2" x14ac:dyDescent="0.2">
      <c r="A2006">
        <f t="shared" si="28"/>
        <v>11</v>
      </c>
      <c r="B2006">
        <v>4</v>
      </c>
    </row>
    <row r="2007" spans="1:2" x14ac:dyDescent="0.2">
      <c r="A2007">
        <f t="shared" si="28"/>
        <v>11</v>
      </c>
      <c r="B2007">
        <v>5</v>
      </c>
    </row>
    <row r="2008" spans="1:2" x14ac:dyDescent="0.2">
      <c r="A2008">
        <f t="shared" si="28"/>
        <v>11</v>
      </c>
      <c r="B2008">
        <v>6</v>
      </c>
    </row>
    <row r="2009" spans="1:2" x14ac:dyDescent="0.2">
      <c r="A2009">
        <f t="shared" si="28"/>
        <v>11</v>
      </c>
      <c r="B2009">
        <v>7</v>
      </c>
    </row>
    <row r="2010" spans="1:2" x14ac:dyDescent="0.2">
      <c r="A2010">
        <f t="shared" si="28"/>
        <v>11</v>
      </c>
      <c r="B2010">
        <v>8</v>
      </c>
    </row>
    <row r="2011" spans="1:2" x14ac:dyDescent="0.2">
      <c r="A2011">
        <f t="shared" si="28"/>
        <v>11</v>
      </c>
      <c r="B2011">
        <v>9</v>
      </c>
    </row>
    <row r="2012" spans="1:2" x14ac:dyDescent="0.2">
      <c r="A2012">
        <f t="shared" si="28"/>
        <v>11</v>
      </c>
      <c r="B2012">
        <v>10</v>
      </c>
    </row>
    <row r="2013" spans="1:2" x14ac:dyDescent="0.2">
      <c r="A2013">
        <f t="shared" si="28"/>
        <v>11</v>
      </c>
      <c r="B2013">
        <v>11</v>
      </c>
    </row>
    <row r="2014" spans="1:2" x14ac:dyDescent="0.2">
      <c r="A2014">
        <f t="shared" si="28"/>
        <v>11</v>
      </c>
      <c r="B2014">
        <v>12</v>
      </c>
    </row>
    <row r="2015" spans="1:2" x14ac:dyDescent="0.2">
      <c r="A2015">
        <f t="shared" si="28"/>
        <v>11</v>
      </c>
      <c r="B2015">
        <v>13</v>
      </c>
    </row>
    <row r="2016" spans="1:2" x14ac:dyDescent="0.2">
      <c r="A2016">
        <f t="shared" si="28"/>
        <v>11</v>
      </c>
      <c r="B2016">
        <v>14</v>
      </c>
    </row>
    <row r="2017" spans="1:2" x14ac:dyDescent="0.2">
      <c r="A2017">
        <f t="shared" si="28"/>
        <v>11</v>
      </c>
      <c r="B2017">
        <v>15</v>
      </c>
    </row>
    <row r="2018" spans="1:2" x14ac:dyDescent="0.2">
      <c r="A2018">
        <f t="shared" si="28"/>
        <v>11</v>
      </c>
      <c r="B2018">
        <v>16</v>
      </c>
    </row>
    <row r="2019" spans="1:2" x14ac:dyDescent="0.2">
      <c r="A2019">
        <f t="shared" si="28"/>
        <v>11</v>
      </c>
      <c r="B2019">
        <v>17</v>
      </c>
    </row>
    <row r="2020" spans="1:2" x14ac:dyDescent="0.2">
      <c r="A2020">
        <f t="shared" si="28"/>
        <v>11</v>
      </c>
      <c r="B2020">
        <v>18</v>
      </c>
    </row>
    <row r="2021" spans="1:2" x14ac:dyDescent="0.2">
      <c r="A2021">
        <f t="shared" si="28"/>
        <v>11</v>
      </c>
      <c r="B2021">
        <v>19</v>
      </c>
    </row>
    <row r="2022" spans="1:2" x14ac:dyDescent="0.2">
      <c r="A2022">
        <f t="shared" si="28"/>
        <v>11</v>
      </c>
      <c r="B2022">
        <v>20</v>
      </c>
    </row>
    <row r="2023" spans="1:2" x14ac:dyDescent="0.2">
      <c r="A2023">
        <f t="shared" si="28"/>
        <v>11</v>
      </c>
      <c r="B2023">
        <v>21</v>
      </c>
    </row>
    <row r="2024" spans="1:2" x14ac:dyDescent="0.2">
      <c r="A2024">
        <f t="shared" si="28"/>
        <v>11</v>
      </c>
      <c r="B2024">
        <v>22</v>
      </c>
    </row>
    <row r="2025" spans="1:2" x14ac:dyDescent="0.2">
      <c r="A2025">
        <f t="shared" si="28"/>
        <v>11</v>
      </c>
      <c r="B2025">
        <v>23</v>
      </c>
    </row>
    <row r="2026" spans="1:2" x14ac:dyDescent="0.2">
      <c r="A2026">
        <f t="shared" si="28"/>
        <v>11</v>
      </c>
      <c r="B2026">
        <v>24</v>
      </c>
    </row>
    <row r="2027" spans="1:2" x14ac:dyDescent="0.2">
      <c r="A2027">
        <f t="shared" si="28"/>
        <v>11</v>
      </c>
      <c r="B2027">
        <v>25</v>
      </c>
    </row>
    <row r="2028" spans="1:2" x14ac:dyDescent="0.2">
      <c r="A2028">
        <f t="shared" si="28"/>
        <v>11</v>
      </c>
      <c r="B2028">
        <v>26</v>
      </c>
    </row>
    <row r="2029" spans="1:2" x14ac:dyDescent="0.2">
      <c r="A2029">
        <f t="shared" si="28"/>
        <v>11</v>
      </c>
      <c r="B2029">
        <v>27</v>
      </c>
    </row>
    <row r="2030" spans="1:2" x14ac:dyDescent="0.2">
      <c r="A2030">
        <f t="shared" si="28"/>
        <v>11</v>
      </c>
      <c r="B2030">
        <v>28</v>
      </c>
    </row>
    <row r="2031" spans="1:2" x14ac:dyDescent="0.2">
      <c r="A2031">
        <f t="shared" si="28"/>
        <v>11</v>
      </c>
      <c r="B2031">
        <v>29</v>
      </c>
    </row>
    <row r="2032" spans="1:2" x14ac:dyDescent="0.2">
      <c r="A2032">
        <f t="shared" si="28"/>
        <v>11</v>
      </c>
      <c r="B2032">
        <v>30</v>
      </c>
    </row>
    <row r="2033" spans="1:2" x14ac:dyDescent="0.2">
      <c r="A2033">
        <f t="shared" si="28"/>
        <v>11</v>
      </c>
      <c r="B2033">
        <v>31</v>
      </c>
    </row>
    <row r="2034" spans="1:2" x14ac:dyDescent="0.2">
      <c r="A2034">
        <f t="shared" si="28"/>
        <v>11</v>
      </c>
      <c r="B2034">
        <v>32</v>
      </c>
    </row>
    <row r="2035" spans="1:2" x14ac:dyDescent="0.2">
      <c r="A2035">
        <f t="shared" si="28"/>
        <v>11</v>
      </c>
      <c r="B2035">
        <v>33</v>
      </c>
    </row>
    <row r="2036" spans="1:2" x14ac:dyDescent="0.2">
      <c r="A2036">
        <f t="shared" si="28"/>
        <v>11</v>
      </c>
      <c r="B2036">
        <v>34</v>
      </c>
    </row>
    <row r="2037" spans="1:2" x14ac:dyDescent="0.2">
      <c r="A2037">
        <f t="shared" si="28"/>
        <v>11</v>
      </c>
      <c r="B2037">
        <v>35</v>
      </c>
    </row>
    <row r="2038" spans="1:2" x14ac:dyDescent="0.2">
      <c r="A2038">
        <f t="shared" si="28"/>
        <v>11</v>
      </c>
      <c r="B2038">
        <v>36</v>
      </c>
    </row>
    <row r="2039" spans="1:2" x14ac:dyDescent="0.2">
      <c r="A2039">
        <f t="shared" si="28"/>
        <v>11</v>
      </c>
      <c r="B2039">
        <v>37</v>
      </c>
    </row>
    <row r="2040" spans="1:2" x14ac:dyDescent="0.2">
      <c r="A2040">
        <f t="shared" si="28"/>
        <v>11</v>
      </c>
      <c r="B2040">
        <v>38</v>
      </c>
    </row>
    <row r="2041" spans="1:2" x14ac:dyDescent="0.2">
      <c r="A2041">
        <f t="shared" si="28"/>
        <v>11</v>
      </c>
      <c r="B2041">
        <v>39</v>
      </c>
    </row>
    <row r="2042" spans="1:2" x14ac:dyDescent="0.2">
      <c r="A2042">
        <f t="shared" si="28"/>
        <v>11</v>
      </c>
      <c r="B2042">
        <v>40</v>
      </c>
    </row>
    <row r="2043" spans="1:2" x14ac:dyDescent="0.2">
      <c r="A2043">
        <f t="shared" si="28"/>
        <v>11</v>
      </c>
      <c r="B2043">
        <v>41</v>
      </c>
    </row>
    <row r="2044" spans="1:2" x14ac:dyDescent="0.2">
      <c r="A2044">
        <f t="shared" si="28"/>
        <v>11</v>
      </c>
      <c r="B2044">
        <v>42</v>
      </c>
    </row>
    <row r="2045" spans="1:2" x14ac:dyDescent="0.2">
      <c r="A2045">
        <f t="shared" si="28"/>
        <v>11</v>
      </c>
      <c r="B2045">
        <v>43</v>
      </c>
    </row>
    <row r="2046" spans="1:2" x14ac:dyDescent="0.2">
      <c r="A2046">
        <f t="shared" si="28"/>
        <v>11</v>
      </c>
      <c r="B2046">
        <v>44</v>
      </c>
    </row>
    <row r="2047" spans="1:2" x14ac:dyDescent="0.2">
      <c r="A2047">
        <f t="shared" si="28"/>
        <v>11</v>
      </c>
      <c r="B2047">
        <v>45</v>
      </c>
    </row>
    <row r="2048" spans="1:2" x14ac:dyDescent="0.2">
      <c r="A2048">
        <f t="shared" si="28"/>
        <v>11</v>
      </c>
      <c r="B2048">
        <v>46</v>
      </c>
    </row>
    <row r="2049" spans="1:2" x14ac:dyDescent="0.2">
      <c r="A2049">
        <f t="shared" si="28"/>
        <v>11</v>
      </c>
      <c r="B2049">
        <v>47</v>
      </c>
    </row>
    <row r="2050" spans="1:2" x14ac:dyDescent="0.2">
      <c r="A2050">
        <f t="shared" si="28"/>
        <v>11</v>
      </c>
      <c r="B2050">
        <v>48</v>
      </c>
    </row>
    <row r="2051" spans="1:2" x14ac:dyDescent="0.2">
      <c r="A2051">
        <f t="shared" si="28"/>
        <v>11</v>
      </c>
      <c r="B2051">
        <v>49</v>
      </c>
    </row>
    <row r="2052" spans="1:2" x14ac:dyDescent="0.2">
      <c r="A2052">
        <f t="shared" si="28"/>
        <v>11</v>
      </c>
      <c r="B2052">
        <v>50</v>
      </c>
    </row>
    <row r="2053" spans="1:2" x14ac:dyDescent="0.2">
      <c r="A2053">
        <f t="shared" si="28"/>
        <v>11</v>
      </c>
      <c r="B2053">
        <v>51</v>
      </c>
    </row>
    <row r="2054" spans="1:2" x14ac:dyDescent="0.2">
      <c r="A2054">
        <f t="shared" si="28"/>
        <v>11</v>
      </c>
      <c r="B2054">
        <v>52</v>
      </c>
    </row>
    <row r="2055" spans="1:2" x14ac:dyDescent="0.2">
      <c r="A2055">
        <f t="shared" si="28"/>
        <v>11</v>
      </c>
      <c r="B2055">
        <v>53</v>
      </c>
    </row>
    <row r="2056" spans="1:2" x14ac:dyDescent="0.2">
      <c r="A2056">
        <f t="shared" si="28"/>
        <v>11</v>
      </c>
      <c r="B2056">
        <v>54</v>
      </c>
    </row>
    <row r="2057" spans="1:2" x14ac:dyDescent="0.2">
      <c r="A2057">
        <f t="shared" si="28"/>
        <v>11</v>
      </c>
      <c r="B2057">
        <v>55</v>
      </c>
    </row>
    <row r="2058" spans="1:2" x14ac:dyDescent="0.2">
      <c r="A2058">
        <f t="shared" si="28"/>
        <v>11</v>
      </c>
      <c r="B2058">
        <v>56</v>
      </c>
    </row>
    <row r="2059" spans="1:2" x14ac:dyDescent="0.2">
      <c r="A2059">
        <f t="shared" ref="A2059:A2122" si="29">A1859+1</f>
        <v>11</v>
      </c>
      <c r="B2059">
        <v>57</v>
      </c>
    </row>
    <row r="2060" spans="1:2" x14ac:dyDescent="0.2">
      <c r="A2060">
        <f t="shared" si="29"/>
        <v>11</v>
      </c>
      <c r="B2060">
        <v>58</v>
      </c>
    </row>
    <row r="2061" spans="1:2" x14ac:dyDescent="0.2">
      <c r="A2061">
        <f t="shared" si="29"/>
        <v>11</v>
      </c>
      <c r="B2061">
        <v>59</v>
      </c>
    </row>
    <row r="2062" spans="1:2" x14ac:dyDescent="0.2">
      <c r="A2062">
        <f t="shared" si="29"/>
        <v>11</v>
      </c>
      <c r="B2062">
        <v>60</v>
      </c>
    </row>
    <row r="2063" spans="1:2" x14ac:dyDescent="0.2">
      <c r="A2063">
        <f t="shared" si="29"/>
        <v>11</v>
      </c>
      <c r="B2063">
        <v>61</v>
      </c>
    </row>
    <row r="2064" spans="1:2" x14ac:dyDescent="0.2">
      <c r="A2064">
        <f t="shared" si="29"/>
        <v>11</v>
      </c>
      <c r="B2064">
        <v>62</v>
      </c>
    </row>
    <row r="2065" spans="1:2" x14ac:dyDescent="0.2">
      <c r="A2065">
        <f t="shared" si="29"/>
        <v>11</v>
      </c>
      <c r="B2065">
        <v>63</v>
      </c>
    </row>
    <row r="2066" spans="1:2" x14ac:dyDescent="0.2">
      <c r="A2066">
        <f t="shared" si="29"/>
        <v>11</v>
      </c>
      <c r="B2066">
        <v>64</v>
      </c>
    </row>
    <row r="2067" spans="1:2" x14ac:dyDescent="0.2">
      <c r="A2067">
        <f t="shared" si="29"/>
        <v>11</v>
      </c>
      <c r="B2067">
        <v>65</v>
      </c>
    </row>
    <row r="2068" spans="1:2" x14ac:dyDescent="0.2">
      <c r="A2068">
        <f t="shared" si="29"/>
        <v>11</v>
      </c>
      <c r="B2068">
        <v>66</v>
      </c>
    </row>
    <row r="2069" spans="1:2" x14ac:dyDescent="0.2">
      <c r="A2069">
        <f t="shared" si="29"/>
        <v>11</v>
      </c>
      <c r="B2069">
        <v>67</v>
      </c>
    </row>
    <row r="2070" spans="1:2" x14ac:dyDescent="0.2">
      <c r="A2070">
        <f t="shared" si="29"/>
        <v>11</v>
      </c>
      <c r="B2070">
        <v>68</v>
      </c>
    </row>
    <row r="2071" spans="1:2" x14ac:dyDescent="0.2">
      <c r="A2071">
        <f t="shared" si="29"/>
        <v>11</v>
      </c>
      <c r="B2071">
        <v>69</v>
      </c>
    </row>
    <row r="2072" spans="1:2" x14ac:dyDescent="0.2">
      <c r="A2072">
        <f t="shared" si="29"/>
        <v>11</v>
      </c>
      <c r="B2072">
        <v>70</v>
      </c>
    </row>
    <row r="2073" spans="1:2" x14ac:dyDescent="0.2">
      <c r="A2073">
        <f t="shared" si="29"/>
        <v>11</v>
      </c>
      <c r="B2073">
        <v>71</v>
      </c>
    </row>
    <row r="2074" spans="1:2" x14ac:dyDescent="0.2">
      <c r="A2074">
        <f t="shared" si="29"/>
        <v>11</v>
      </c>
      <c r="B2074">
        <v>72</v>
      </c>
    </row>
    <row r="2075" spans="1:2" x14ac:dyDescent="0.2">
      <c r="A2075">
        <f t="shared" si="29"/>
        <v>11</v>
      </c>
      <c r="B2075">
        <v>73</v>
      </c>
    </row>
    <row r="2076" spans="1:2" x14ac:dyDescent="0.2">
      <c r="A2076">
        <f t="shared" si="29"/>
        <v>11</v>
      </c>
      <c r="B2076">
        <v>74</v>
      </c>
    </row>
    <row r="2077" spans="1:2" x14ac:dyDescent="0.2">
      <c r="A2077">
        <f t="shared" si="29"/>
        <v>11</v>
      </c>
      <c r="B2077">
        <v>75</v>
      </c>
    </row>
    <row r="2078" spans="1:2" x14ac:dyDescent="0.2">
      <c r="A2078">
        <f t="shared" si="29"/>
        <v>11</v>
      </c>
      <c r="B2078">
        <v>76</v>
      </c>
    </row>
    <row r="2079" spans="1:2" x14ac:dyDescent="0.2">
      <c r="A2079">
        <f t="shared" si="29"/>
        <v>11</v>
      </c>
      <c r="B2079">
        <v>77</v>
      </c>
    </row>
    <row r="2080" spans="1:2" x14ac:dyDescent="0.2">
      <c r="A2080">
        <f t="shared" si="29"/>
        <v>11</v>
      </c>
      <c r="B2080">
        <v>78</v>
      </c>
    </row>
    <row r="2081" spans="1:2" x14ac:dyDescent="0.2">
      <c r="A2081">
        <f t="shared" si="29"/>
        <v>11</v>
      </c>
      <c r="B2081">
        <v>79</v>
      </c>
    </row>
    <row r="2082" spans="1:2" x14ac:dyDescent="0.2">
      <c r="A2082">
        <f t="shared" si="29"/>
        <v>11</v>
      </c>
      <c r="B2082">
        <v>80</v>
      </c>
    </row>
    <row r="2083" spans="1:2" x14ac:dyDescent="0.2">
      <c r="A2083">
        <f t="shared" si="29"/>
        <v>11</v>
      </c>
      <c r="B2083">
        <v>81</v>
      </c>
    </row>
    <row r="2084" spans="1:2" x14ac:dyDescent="0.2">
      <c r="A2084">
        <f t="shared" si="29"/>
        <v>11</v>
      </c>
      <c r="B2084">
        <v>82</v>
      </c>
    </row>
    <row r="2085" spans="1:2" x14ac:dyDescent="0.2">
      <c r="A2085">
        <f t="shared" si="29"/>
        <v>11</v>
      </c>
      <c r="B2085">
        <v>83</v>
      </c>
    </row>
    <row r="2086" spans="1:2" x14ac:dyDescent="0.2">
      <c r="A2086">
        <f t="shared" si="29"/>
        <v>11</v>
      </c>
      <c r="B2086">
        <v>84</v>
      </c>
    </row>
    <row r="2087" spans="1:2" x14ac:dyDescent="0.2">
      <c r="A2087">
        <f t="shared" si="29"/>
        <v>11</v>
      </c>
      <c r="B2087">
        <v>85</v>
      </c>
    </row>
    <row r="2088" spans="1:2" x14ac:dyDescent="0.2">
      <c r="A2088">
        <f t="shared" si="29"/>
        <v>11</v>
      </c>
      <c r="B2088">
        <v>86</v>
      </c>
    </row>
    <row r="2089" spans="1:2" x14ac:dyDescent="0.2">
      <c r="A2089">
        <f t="shared" si="29"/>
        <v>11</v>
      </c>
      <c r="B2089">
        <v>87</v>
      </c>
    </row>
    <row r="2090" spans="1:2" x14ac:dyDescent="0.2">
      <c r="A2090">
        <f t="shared" si="29"/>
        <v>11</v>
      </c>
      <c r="B2090">
        <v>88</v>
      </c>
    </row>
    <row r="2091" spans="1:2" x14ac:dyDescent="0.2">
      <c r="A2091">
        <f t="shared" si="29"/>
        <v>11</v>
      </c>
      <c r="B2091">
        <v>89</v>
      </c>
    </row>
    <row r="2092" spans="1:2" x14ac:dyDescent="0.2">
      <c r="A2092">
        <f t="shared" si="29"/>
        <v>11</v>
      </c>
      <c r="B2092">
        <v>90</v>
      </c>
    </row>
    <row r="2093" spans="1:2" x14ac:dyDescent="0.2">
      <c r="A2093">
        <f t="shared" si="29"/>
        <v>11</v>
      </c>
      <c r="B2093">
        <v>91</v>
      </c>
    </row>
    <row r="2094" spans="1:2" x14ac:dyDescent="0.2">
      <c r="A2094">
        <f t="shared" si="29"/>
        <v>11</v>
      </c>
      <c r="B2094">
        <v>92</v>
      </c>
    </row>
    <row r="2095" spans="1:2" x14ac:dyDescent="0.2">
      <c r="A2095">
        <f t="shared" si="29"/>
        <v>11</v>
      </c>
      <c r="B2095">
        <v>93</v>
      </c>
    </row>
    <row r="2096" spans="1:2" x14ac:dyDescent="0.2">
      <c r="A2096">
        <f t="shared" si="29"/>
        <v>11</v>
      </c>
      <c r="B2096">
        <v>94</v>
      </c>
    </row>
    <row r="2097" spans="1:2" x14ac:dyDescent="0.2">
      <c r="A2097">
        <f t="shared" si="29"/>
        <v>11</v>
      </c>
      <c r="B2097">
        <v>95</v>
      </c>
    </row>
    <row r="2098" spans="1:2" x14ac:dyDescent="0.2">
      <c r="A2098">
        <f t="shared" si="29"/>
        <v>11</v>
      </c>
      <c r="B2098">
        <v>96</v>
      </c>
    </row>
    <row r="2099" spans="1:2" x14ac:dyDescent="0.2">
      <c r="A2099">
        <f t="shared" si="29"/>
        <v>11</v>
      </c>
      <c r="B2099">
        <v>97</v>
      </c>
    </row>
    <row r="2100" spans="1:2" x14ac:dyDescent="0.2">
      <c r="A2100">
        <f t="shared" si="29"/>
        <v>11</v>
      </c>
      <c r="B2100">
        <v>98</v>
      </c>
    </row>
    <row r="2101" spans="1:2" x14ac:dyDescent="0.2">
      <c r="A2101">
        <f t="shared" si="29"/>
        <v>11</v>
      </c>
      <c r="B2101">
        <v>99</v>
      </c>
    </row>
    <row r="2102" spans="1:2" x14ac:dyDescent="0.2">
      <c r="A2102">
        <f t="shared" si="29"/>
        <v>11</v>
      </c>
      <c r="B2102">
        <v>100</v>
      </c>
    </row>
    <row r="2103" spans="1:2" x14ac:dyDescent="0.2">
      <c r="A2103">
        <f t="shared" si="29"/>
        <v>11</v>
      </c>
      <c r="B2103">
        <v>101</v>
      </c>
    </row>
    <row r="2104" spans="1:2" x14ac:dyDescent="0.2">
      <c r="A2104">
        <f t="shared" si="29"/>
        <v>11</v>
      </c>
      <c r="B2104">
        <v>102</v>
      </c>
    </row>
    <row r="2105" spans="1:2" x14ac:dyDescent="0.2">
      <c r="A2105">
        <f t="shared" si="29"/>
        <v>11</v>
      </c>
      <c r="B2105">
        <v>103</v>
      </c>
    </row>
    <row r="2106" spans="1:2" x14ac:dyDescent="0.2">
      <c r="A2106">
        <f t="shared" si="29"/>
        <v>11</v>
      </c>
      <c r="B2106">
        <v>104</v>
      </c>
    </row>
    <row r="2107" spans="1:2" x14ac:dyDescent="0.2">
      <c r="A2107">
        <f t="shared" si="29"/>
        <v>11</v>
      </c>
      <c r="B2107">
        <v>105</v>
      </c>
    </row>
    <row r="2108" spans="1:2" x14ac:dyDescent="0.2">
      <c r="A2108">
        <f t="shared" si="29"/>
        <v>11</v>
      </c>
      <c r="B2108">
        <v>106</v>
      </c>
    </row>
    <row r="2109" spans="1:2" x14ac:dyDescent="0.2">
      <c r="A2109">
        <f t="shared" si="29"/>
        <v>11</v>
      </c>
      <c r="B2109">
        <v>107</v>
      </c>
    </row>
    <row r="2110" spans="1:2" x14ac:dyDescent="0.2">
      <c r="A2110">
        <f t="shared" si="29"/>
        <v>11</v>
      </c>
      <c r="B2110">
        <v>108</v>
      </c>
    </row>
    <row r="2111" spans="1:2" x14ac:dyDescent="0.2">
      <c r="A2111">
        <f t="shared" si="29"/>
        <v>11</v>
      </c>
      <c r="B2111">
        <v>109</v>
      </c>
    </row>
    <row r="2112" spans="1:2" x14ac:dyDescent="0.2">
      <c r="A2112">
        <f t="shared" si="29"/>
        <v>11</v>
      </c>
      <c r="B2112">
        <v>110</v>
      </c>
    </row>
    <row r="2113" spans="1:2" x14ac:dyDescent="0.2">
      <c r="A2113">
        <f t="shared" si="29"/>
        <v>11</v>
      </c>
      <c r="B2113">
        <v>111</v>
      </c>
    </row>
    <row r="2114" spans="1:2" x14ac:dyDescent="0.2">
      <c r="A2114">
        <f t="shared" si="29"/>
        <v>11</v>
      </c>
      <c r="B2114">
        <v>112</v>
      </c>
    </row>
    <row r="2115" spans="1:2" x14ac:dyDescent="0.2">
      <c r="A2115">
        <f t="shared" si="29"/>
        <v>11</v>
      </c>
      <c r="B2115">
        <v>113</v>
      </c>
    </row>
    <row r="2116" spans="1:2" x14ac:dyDescent="0.2">
      <c r="A2116">
        <f t="shared" si="29"/>
        <v>11</v>
      </c>
      <c r="B2116">
        <v>114</v>
      </c>
    </row>
    <row r="2117" spans="1:2" x14ac:dyDescent="0.2">
      <c r="A2117">
        <f t="shared" si="29"/>
        <v>11</v>
      </c>
      <c r="B2117">
        <v>115</v>
      </c>
    </row>
    <row r="2118" spans="1:2" x14ac:dyDescent="0.2">
      <c r="A2118">
        <f t="shared" si="29"/>
        <v>11</v>
      </c>
      <c r="B2118">
        <v>116</v>
      </c>
    </row>
    <row r="2119" spans="1:2" x14ac:dyDescent="0.2">
      <c r="A2119">
        <f t="shared" si="29"/>
        <v>11</v>
      </c>
      <c r="B2119">
        <v>117</v>
      </c>
    </row>
    <row r="2120" spans="1:2" x14ac:dyDescent="0.2">
      <c r="A2120">
        <f t="shared" si="29"/>
        <v>11</v>
      </c>
      <c r="B2120">
        <v>118</v>
      </c>
    </row>
    <row r="2121" spans="1:2" x14ac:dyDescent="0.2">
      <c r="A2121">
        <f t="shared" si="29"/>
        <v>11</v>
      </c>
      <c r="B2121">
        <v>119</v>
      </c>
    </row>
    <row r="2122" spans="1:2" x14ac:dyDescent="0.2">
      <c r="A2122">
        <f t="shared" si="29"/>
        <v>11</v>
      </c>
      <c r="B2122">
        <v>120</v>
      </c>
    </row>
    <row r="2123" spans="1:2" x14ac:dyDescent="0.2">
      <c r="A2123">
        <f t="shared" ref="A2123:A2186" si="30">A1923+1</f>
        <v>11</v>
      </c>
      <c r="B2123">
        <v>121</v>
      </c>
    </row>
    <row r="2124" spans="1:2" x14ac:dyDescent="0.2">
      <c r="A2124">
        <f t="shared" si="30"/>
        <v>11</v>
      </c>
      <c r="B2124">
        <v>122</v>
      </c>
    </row>
    <row r="2125" spans="1:2" x14ac:dyDescent="0.2">
      <c r="A2125">
        <f t="shared" si="30"/>
        <v>11</v>
      </c>
      <c r="B2125">
        <v>123</v>
      </c>
    </row>
    <row r="2126" spans="1:2" x14ac:dyDescent="0.2">
      <c r="A2126">
        <f t="shared" si="30"/>
        <v>11</v>
      </c>
      <c r="B2126">
        <v>124</v>
      </c>
    </row>
    <row r="2127" spans="1:2" x14ac:dyDescent="0.2">
      <c r="A2127">
        <f t="shared" si="30"/>
        <v>11</v>
      </c>
      <c r="B2127">
        <v>125</v>
      </c>
    </row>
    <row r="2128" spans="1:2" x14ac:dyDescent="0.2">
      <c r="A2128">
        <f t="shared" si="30"/>
        <v>11</v>
      </c>
      <c r="B2128">
        <v>126</v>
      </c>
    </row>
    <row r="2129" spans="1:2" x14ac:dyDescent="0.2">
      <c r="A2129">
        <f t="shared" si="30"/>
        <v>11</v>
      </c>
      <c r="B2129">
        <v>127</v>
      </c>
    </row>
    <row r="2130" spans="1:2" x14ac:dyDescent="0.2">
      <c r="A2130">
        <f t="shared" si="30"/>
        <v>11</v>
      </c>
      <c r="B2130">
        <v>128</v>
      </c>
    </row>
    <row r="2131" spans="1:2" x14ac:dyDescent="0.2">
      <c r="A2131">
        <f t="shared" si="30"/>
        <v>11</v>
      </c>
      <c r="B2131">
        <v>129</v>
      </c>
    </row>
    <row r="2132" spans="1:2" x14ac:dyDescent="0.2">
      <c r="A2132">
        <f t="shared" si="30"/>
        <v>11</v>
      </c>
      <c r="B2132">
        <v>130</v>
      </c>
    </row>
    <row r="2133" spans="1:2" x14ac:dyDescent="0.2">
      <c r="A2133">
        <f t="shared" si="30"/>
        <v>11</v>
      </c>
      <c r="B2133">
        <v>131</v>
      </c>
    </row>
    <row r="2134" spans="1:2" x14ac:dyDescent="0.2">
      <c r="A2134">
        <f t="shared" si="30"/>
        <v>11</v>
      </c>
      <c r="B2134">
        <v>132</v>
      </c>
    </row>
    <row r="2135" spans="1:2" x14ac:dyDescent="0.2">
      <c r="A2135">
        <f t="shared" si="30"/>
        <v>11</v>
      </c>
      <c r="B2135">
        <v>133</v>
      </c>
    </row>
    <row r="2136" spans="1:2" x14ac:dyDescent="0.2">
      <c r="A2136">
        <f t="shared" si="30"/>
        <v>11</v>
      </c>
      <c r="B2136">
        <v>134</v>
      </c>
    </row>
    <row r="2137" spans="1:2" x14ac:dyDescent="0.2">
      <c r="A2137">
        <f t="shared" si="30"/>
        <v>11</v>
      </c>
      <c r="B2137">
        <v>135</v>
      </c>
    </row>
    <row r="2138" spans="1:2" x14ac:dyDescent="0.2">
      <c r="A2138">
        <f t="shared" si="30"/>
        <v>11</v>
      </c>
      <c r="B2138">
        <v>136</v>
      </c>
    </row>
    <row r="2139" spans="1:2" x14ac:dyDescent="0.2">
      <c r="A2139">
        <f t="shared" si="30"/>
        <v>11</v>
      </c>
      <c r="B2139">
        <v>137</v>
      </c>
    </row>
    <row r="2140" spans="1:2" x14ac:dyDescent="0.2">
      <c r="A2140">
        <f t="shared" si="30"/>
        <v>11</v>
      </c>
      <c r="B2140">
        <v>138</v>
      </c>
    </row>
    <row r="2141" spans="1:2" x14ac:dyDescent="0.2">
      <c r="A2141">
        <f t="shared" si="30"/>
        <v>11</v>
      </c>
      <c r="B2141">
        <v>139</v>
      </c>
    </row>
    <row r="2142" spans="1:2" x14ac:dyDescent="0.2">
      <c r="A2142">
        <f t="shared" si="30"/>
        <v>11</v>
      </c>
      <c r="B2142">
        <v>140</v>
      </c>
    </row>
    <row r="2143" spans="1:2" x14ac:dyDescent="0.2">
      <c r="A2143">
        <f t="shared" si="30"/>
        <v>11</v>
      </c>
      <c r="B2143">
        <v>141</v>
      </c>
    </row>
    <row r="2144" spans="1:2" x14ac:dyDescent="0.2">
      <c r="A2144">
        <f t="shared" si="30"/>
        <v>11</v>
      </c>
      <c r="B2144">
        <v>142</v>
      </c>
    </row>
    <row r="2145" spans="1:2" x14ac:dyDescent="0.2">
      <c r="A2145">
        <f t="shared" si="30"/>
        <v>11</v>
      </c>
      <c r="B2145">
        <v>143</v>
      </c>
    </row>
    <row r="2146" spans="1:2" x14ac:dyDescent="0.2">
      <c r="A2146">
        <f t="shared" si="30"/>
        <v>11</v>
      </c>
      <c r="B2146">
        <v>144</v>
      </c>
    </row>
    <row r="2147" spans="1:2" x14ac:dyDescent="0.2">
      <c r="A2147">
        <f t="shared" si="30"/>
        <v>11</v>
      </c>
      <c r="B2147">
        <v>145</v>
      </c>
    </row>
    <row r="2148" spans="1:2" x14ac:dyDescent="0.2">
      <c r="A2148">
        <f t="shared" si="30"/>
        <v>11</v>
      </c>
      <c r="B2148">
        <v>146</v>
      </c>
    </row>
    <row r="2149" spans="1:2" x14ac:dyDescent="0.2">
      <c r="A2149">
        <f t="shared" si="30"/>
        <v>11</v>
      </c>
      <c r="B2149">
        <v>147</v>
      </c>
    </row>
    <row r="2150" spans="1:2" x14ac:dyDescent="0.2">
      <c r="A2150">
        <f t="shared" si="30"/>
        <v>11</v>
      </c>
      <c r="B2150">
        <v>148</v>
      </c>
    </row>
    <row r="2151" spans="1:2" x14ac:dyDescent="0.2">
      <c r="A2151">
        <f t="shared" si="30"/>
        <v>11</v>
      </c>
      <c r="B2151">
        <v>149</v>
      </c>
    </row>
    <row r="2152" spans="1:2" x14ac:dyDescent="0.2">
      <c r="A2152">
        <f t="shared" si="30"/>
        <v>11</v>
      </c>
      <c r="B2152">
        <v>150</v>
      </c>
    </row>
    <row r="2153" spans="1:2" x14ac:dyDescent="0.2">
      <c r="A2153">
        <f t="shared" si="30"/>
        <v>11</v>
      </c>
      <c r="B2153">
        <v>151</v>
      </c>
    </row>
    <row r="2154" spans="1:2" x14ac:dyDescent="0.2">
      <c r="A2154">
        <f t="shared" si="30"/>
        <v>11</v>
      </c>
      <c r="B2154">
        <v>152</v>
      </c>
    </row>
    <row r="2155" spans="1:2" x14ac:dyDescent="0.2">
      <c r="A2155">
        <f t="shared" si="30"/>
        <v>11</v>
      </c>
      <c r="B2155">
        <v>153</v>
      </c>
    </row>
    <row r="2156" spans="1:2" x14ac:dyDescent="0.2">
      <c r="A2156">
        <f t="shared" si="30"/>
        <v>11</v>
      </c>
      <c r="B2156">
        <v>154</v>
      </c>
    </row>
    <row r="2157" spans="1:2" x14ac:dyDescent="0.2">
      <c r="A2157">
        <f t="shared" si="30"/>
        <v>11</v>
      </c>
      <c r="B2157">
        <v>155</v>
      </c>
    </row>
    <row r="2158" spans="1:2" x14ac:dyDescent="0.2">
      <c r="A2158">
        <f t="shared" si="30"/>
        <v>11</v>
      </c>
      <c r="B2158">
        <v>156</v>
      </c>
    </row>
    <row r="2159" spans="1:2" x14ac:dyDescent="0.2">
      <c r="A2159">
        <f t="shared" si="30"/>
        <v>11</v>
      </c>
      <c r="B2159">
        <v>157</v>
      </c>
    </row>
    <row r="2160" spans="1:2" x14ac:dyDescent="0.2">
      <c r="A2160">
        <f t="shared" si="30"/>
        <v>11</v>
      </c>
      <c r="B2160">
        <v>158</v>
      </c>
    </row>
    <row r="2161" spans="1:2" x14ac:dyDescent="0.2">
      <c r="A2161">
        <f t="shared" si="30"/>
        <v>11</v>
      </c>
      <c r="B2161">
        <v>159</v>
      </c>
    </row>
    <row r="2162" spans="1:2" x14ac:dyDescent="0.2">
      <c r="A2162">
        <f t="shared" si="30"/>
        <v>11</v>
      </c>
      <c r="B2162">
        <v>160</v>
      </c>
    </row>
    <row r="2163" spans="1:2" x14ac:dyDescent="0.2">
      <c r="A2163">
        <f t="shared" si="30"/>
        <v>11</v>
      </c>
      <c r="B2163">
        <v>161</v>
      </c>
    </row>
    <row r="2164" spans="1:2" x14ac:dyDescent="0.2">
      <c r="A2164">
        <f t="shared" si="30"/>
        <v>11</v>
      </c>
      <c r="B2164">
        <v>162</v>
      </c>
    </row>
    <row r="2165" spans="1:2" x14ac:dyDescent="0.2">
      <c r="A2165">
        <f t="shared" si="30"/>
        <v>11</v>
      </c>
      <c r="B2165">
        <v>163</v>
      </c>
    </row>
    <row r="2166" spans="1:2" x14ac:dyDescent="0.2">
      <c r="A2166">
        <f t="shared" si="30"/>
        <v>11</v>
      </c>
      <c r="B2166">
        <v>164</v>
      </c>
    </row>
    <row r="2167" spans="1:2" x14ac:dyDescent="0.2">
      <c r="A2167">
        <f t="shared" si="30"/>
        <v>11</v>
      </c>
      <c r="B2167">
        <v>165</v>
      </c>
    </row>
    <row r="2168" spans="1:2" x14ac:dyDescent="0.2">
      <c r="A2168">
        <f t="shared" si="30"/>
        <v>11</v>
      </c>
      <c r="B2168">
        <v>166</v>
      </c>
    </row>
    <row r="2169" spans="1:2" x14ac:dyDescent="0.2">
      <c r="A2169">
        <f t="shared" si="30"/>
        <v>11</v>
      </c>
      <c r="B2169">
        <v>167</v>
      </c>
    </row>
    <row r="2170" spans="1:2" x14ac:dyDescent="0.2">
      <c r="A2170">
        <f t="shared" si="30"/>
        <v>11</v>
      </c>
      <c r="B2170">
        <v>168</v>
      </c>
    </row>
    <row r="2171" spans="1:2" x14ac:dyDescent="0.2">
      <c r="A2171">
        <f t="shared" si="30"/>
        <v>11</v>
      </c>
      <c r="B2171">
        <v>169</v>
      </c>
    </row>
    <row r="2172" spans="1:2" x14ac:dyDescent="0.2">
      <c r="A2172">
        <f t="shared" si="30"/>
        <v>11</v>
      </c>
      <c r="B2172">
        <v>170</v>
      </c>
    </row>
    <row r="2173" spans="1:2" x14ac:dyDescent="0.2">
      <c r="A2173">
        <f t="shared" si="30"/>
        <v>11</v>
      </c>
      <c r="B2173">
        <v>171</v>
      </c>
    </row>
    <row r="2174" spans="1:2" x14ac:dyDescent="0.2">
      <c r="A2174">
        <f t="shared" si="30"/>
        <v>11</v>
      </c>
      <c r="B2174">
        <v>172</v>
      </c>
    </row>
    <row r="2175" spans="1:2" x14ac:dyDescent="0.2">
      <c r="A2175">
        <f t="shared" si="30"/>
        <v>11</v>
      </c>
      <c r="B2175">
        <v>173</v>
      </c>
    </row>
    <row r="2176" spans="1:2" x14ac:dyDescent="0.2">
      <c r="A2176">
        <f t="shared" si="30"/>
        <v>11</v>
      </c>
      <c r="B2176">
        <v>174</v>
      </c>
    </row>
    <row r="2177" spans="1:2" x14ac:dyDescent="0.2">
      <c r="A2177">
        <f t="shared" si="30"/>
        <v>11</v>
      </c>
      <c r="B2177">
        <v>175</v>
      </c>
    </row>
    <row r="2178" spans="1:2" x14ac:dyDescent="0.2">
      <c r="A2178">
        <f t="shared" si="30"/>
        <v>11</v>
      </c>
      <c r="B2178">
        <v>176</v>
      </c>
    </row>
    <row r="2179" spans="1:2" x14ac:dyDescent="0.2">
      <c r="A2179">
        <f t="shared" si="30"/>
        <v>11</v>
      </c>
      <c r="B2179">
        <v>177</v>
      </c>
    </row>
    <row r="2180" spans="1:2" x14ac:dyDescent="0.2">
      <c r="A2180">
        <f t="shared" si="30"/>
        <v>11</v>
      </c>
      <c r="B2180">
        <v>178</v>
      </c>
    </row>
    <row r="2181" spans="1:2" x14ac:dyDescent="0.2">
      <c r="A2181">
        <f t="shared" si="30"/>
        <v>11</v>
      </c>
      <c r="B2181">
        <v>179</v>
      </c>
    </row>
    <row r="2182" spans="1:2" x14ac:dyDescent="0.2">
      <c r="A2182">
        <f t="shared" si="30"/>
        <v>11</v>
      </c>
      <c r="B2182">
        <v>180</v>
      </c>
    </row>
    <row r="2183" spans="1:2" x14ac:dyDescent="0.2">
      <c r="A2183">
        <f t="shared" si="30"/>
        <v>11</v>
      </c>
      <c r="B2183">
        <v>181</v>
      </c>
    </row>
    <row r="2184" spans="1:2" x14ac:dyDescent="0.2">
      <c r="A2184">
        <f t="shared" si="30"/>
        <v>11</v>
      </c>
      <c r="B2184">
        <v>182</v>
      </c>
    </row>
    <row r="2185" spans="1:2" x14ac:dyDescent="0.2">
      <c r="A2185">
        <f t="shared" si="30"/>
        <v>11</v>
      </c>
      <c r="B2185">
        <v>183</v>
      </c>
    </row>
    <row r="2186" spans="1:2" x14ac:dyDescent="0.2">
      <c r="A2186">
        <f t="shared" si="30"/>
        <v>11</v>
      </c>
      <c r="B2186">
        <v>184</v>
      </c>
    </row>
    <row r="2187" spans="1:2" x14ac:dyDescent="0.2">
      <c r="A2187">
        <f t="shared" ref="A2187:A2250" si="31">A1987+1</f>
        <v>11</v>
      </c>
      <c r="B2187">
        <v>185</v>
      </c>
    </row>
    <row r="2188" spans="1:2" x14ac:dyDescent="0.2">
      <c r="A2188">
        <f t="shared" si="31"/>
        <v>11</v>
      </c>
      <c r="B2188">
        <v>186</v>
      </c>
    </row>
    <row r="2189" spans="1:2" x14ac:dyDescent="0.2">
      <c r="A2189">
        <f t="shared" si="31"/>
        <v>11</v>
      </c>
      <c r="B2189">
        <v>187</v>
      </c>
    </row>
    <row r="2190" spans="1:2" x14ac:dyDescent="0.2">
      <c r="A2190">
        <f t="shared" si="31"/>
        <v>11</v>
      </c>
      <c r="B2190">
        <v>188</v>
      </c>
    </row>
    <row r="2191" spans="1:2" x14ac:dyDescent="0.2">
      <c r="A2191">
        <f t="shared" si="31"/>
        <v>11</v>
      </c>
      <c r="B2191">
        <v>189</v>
      </c>
    </row>
    <row r="2192" spans="1:2" x14ac:dyDescent="0.2">
      <c r="A2192">
        <f t="shared" si="31"/>
        <v>11</v>
      </c>
      <c r="B2192">
        <v>190</v>
      </c>
    </row>
    <row r="2193" spans="1:2" x14ac:dyDescent="0.2">
      <c r="A2193">
        <f t="shared" si="31"/>
        <v>11</v>
      </c>
      <c r="B2193">
        <v>191</v>
      </c>
    </row>
    <row r="2194" spans="1:2" x14ac:dyDescent="0.2">
      <c r="A2194">
        <f t="shared" si="31"/>
        <v>11</v>
      </c>
      <c r="B2194">
        <v>192</v>
      </c>
    </row>
    <row r="2195" spans="1:2" x14ac:dyDescent="0.2">
      <c r="A2195">
        <f t="shared" si="31"/>
        <v>11</v>
      </c>
      <c r="B2195">
        <v>193</v>
      </c>
    </row>
    <row r="2196" spans="1:2" x14ac:dyDescent="0.2">
      <c r="A2196">
        <f t="shared" si="31"/>
        <v>11</v>
      </c>
      <c r="B2196">
        <v>194</v>
      </c>
    </row>
    <row r="2197" spans="1:2" x14ac:dyDescent="0.2">
      <c r="A2197">
        <f t="shared" si="31"/>
        <v>11</v>
      </c>
      <c r="B2197">
        <v>195</v>
      </c>
    </row>
    <row r="2198" spans="1:2" x14ac:dyDescent="0.2">
      <c r="A2198">
        <f t="shared" si="31"/>
        <v>11</v>
      </c>
      <c r="B2198">
        <v>196</v>
      </c>
    </row>
    <row r="2199" spans="1:2" x14ac:dyDescent="0.2">
      <c r="A2199">
        <f t="shared" si="31"/>
        <v>11</v>
      </c>
      <c r="B2199">
        <v>197</v>
      </c>
    </row>
    <row r="2200" spans="1:2" x14ac:dyDescent="0.2">
      <c r="A2200">
        <f t="shared" si="31"/>
        <v>11</v>
      </c>
      <c r="B2200">
        <v>198</v>
      </c>
    </row>
    <row r="2201" spans="1:2" x14ac:dyDescent="0.2">
      <c r="A2201">
        <f t="shared" si="31"/>
        <v>11</v>
      </c>
      <c r="B2201">
        <v>199</v>
      </c>
    </row>
    <row r="2202" spans="1:2" x14ac:dyDescent="0.2">
      <c r="A2202">
        <f t="shared" si="31"/>
        <v>11</v>
      </c>
      <c r="B2202">
        <v>200</v>
      </c>
    </row>
    <row r="2203" spans="1:2" x14ac:dyDescent="0.2">
      <c r="A2203">
        <f t="shared" si="31"/>
        <v>12</v>
      </c>
      <c r="B2203">
        <v>1</v>
      </c>
    </row>
    <row r="2204" spans="1:2" x14ac:dyDescent="0.2">
      <c r="A2204">
        <f t="shared" si="31"/>
        <v>12</v>
      </c>
      <c r="B2204">
        <v>2</v>
      </c>
    </row>
    <row r="2205" spans="1:2" x14ac:dyDescent="0.2">
      <c r="A2205">
        <f t="shared" si="31"/>
        <v>12</v>
      </c>
      <c r="B2205">
        <v>3</v>
      </c>
    </row>
    <row r="2206" spans="1:2" x14ac:dyDescent="0.2">
      <c r="A2206">
        <f t="shared" si="31"/>
        <v>12</v>
      </c>
      <c r="B2206">
        <v>4</v>
      </c>
    </row>
    <row r="2207" spans="1:2" x14ac:dyDescent="0.2">
      <c r="A2207">
        <f t="shared" si="31"/>
        <v>12</v>
      </c>
      <c r="B2207">
        <v>5</v>
      </c>
    </row>
    <row r="2208" spans="1:2" x14ac:dyDescent="0.2">
      <c r="A2208">
        <f t="shared" si="31"/>
        <v>12</v>
      </c>
      <c r="B2208">
        <v>6</v>
      </c>
    </row>
    <row r="2209" spans="1:2" x14ac:dyDescent="0.2">
      <c r="A2209">
        <f t="shared" si="31"/>
        <v>12</v>
      </c>
      <c r="B2209">
        <v>7</v>
      </c>
    </row>
    <row r="2210" spans="1:2" x14ac:dyDescent="0.2">
      <c r="A2210">
        <f t="shared" si="31"/>
        <v>12</v>
      </c>
      <c r="B2210">
        <v>8</v>
      </c>
    </row>
    <row r="2211" spans="1:2" x14ac:dyDescent="0.2">
      <c r="A2211">
        <f t="shared" si="31"/>
        <v>12</v>
      </c>
      <c r="B2211">
        <v>9</v>
      </c>
    </row>
    <row r="2212" spans="1:2" x14ac:dyDescent="0.2">
      <c r="A2212">
        <f t="shared" si="31"/>
        <v>12</v>
      </c>
      <c r="B2212">
        <v>10</v>
      </c>
    </row>
    <row r="2213" spans="1:2" x14ac:dyDescent="0.2">
      <c r="A2213">
        <f t="shared" si="31"/>
        <v>12</v>
      </c>
      <c r="B2213">
        <v>11</v>
      </c>
    </row>
    <row r="2214" spans="1:2" x14ac:dyDescent="0.2">
      <c r="A2214">
        <f t="shared" si="31"/>
        <v>12</v>
      </c>
      <c r="B2214">
        <v>12</v>
      </c>
    </row>
    <row r="2215" spans="1:2" x14ac:dyDescent="0.2">
      <c r="A2215">
        <f t="shared" si="31"/>
        <v>12</v>
      </c>
      <c r="B2215">
        <v>13</v>
      </c>
    </row>
    <row r="2216" spans="1:2" x14ac:dyDescent="0.2">
      <c r="A2216">
        <f t="shared" si="31"/>
        <v>12</v>
      </c>
      <c r="B2216">
        <v>14</v>
      </c>
    </row>
    <row r="2217" spans="1:2" x14ac:dyDescent="0.2">
      <c r="A2217">
        <f t="shared" si="31"/>
        <v>12</v>
      </c>
      <c r="B2217">
        <v>15</v>
      </c>
    </row>
    <row r="2218" spans="1:2" x14ac:dyDescent="0.2">
      <c r="A2218">
        <f t="shared" si="31"/>
        <v>12</v>
      </c>
      <c r="B2218">
        <v>16</v>
      </c>
    </row>
    <row r="2219" spans="1:2" x14ac:dyDescent="0.2">
      <c r="A2219">
        <f t="shared" si="31"/>
        <v>12</v>
      </c>
      <c r="B2219">
        <v>17</v>
      </c>
    </row>
    <row r="2220" spans="1:2" x14ac:dyDescent="0.2">
      <c r="A2220">
        <f t="shared" si="31"/>
        <v>12</v>
      </c>
      <c r="B2220">
        <v>18</v>
      </c>
    </row>
    <row r="2221" spans="1:2" x14ac:dyDescent="0.2">
      <c r="A2221">
        <f t="shared" si="31"/>
        <v>12</v>
      </c>
      <c r="B2221">
        <v>19</v>
      </c>
    </row>
    <row r="2222" spans="1:2" x14ac:dyDescent="0.2">
      <c r="A2222">
        <f t="shared" si="31"/>
        <v>12</v>
      </c>
      <c r="B2222">
        <v>20</v>
      </c>
    </row>
    <row r="2223" spans="1:2" x14ac:dyDescent="0.2">
      <c r="A2223">
        <f t="shared" si="31"/>
        <v>12</v>
      </c>
      <c r="B2223">
        <v>21</v>
      </c>
    </row>
    <row r="2224" spans="1:2" x14ac:dyDescent="0.2">
      <c r="A2224">
        <f t="shared" si="31"/>
        <v>12</v>
      </c>
      <c r="B2224">
        <v>22</v>
      </c>
    </row>
    <row r="2225" spans="1:2" x14ac:dyDescent="0.2">
      <c r="A2225">
        <f t="shared" si="31"/>
        <v>12</v>
      </c>
      <c r="B2225">
        <v>23</v>
      </c>
    </row>
    <row r="2226" spans="1:2" x14ac:dyDescent="0.2">
      <c r="A2226">
        <f t="shared" si="31"/>
        <v>12</v>
      </c>
      <c r="B2226">
        <v>24</v>
      </c>
    </row>
    <row r="2227" spans="1:2" x14ac:dyDescent="0.2">
      <c r="A2227">
        <f t="shared" si="31"/>
        <v>12</v>
      </c>
      <c r="B2227">
        <v>25</v>
      </c>
    </row>
    <row r="2228" spans="1:2" x14ac:dyDescent="0.2">
      <c r="A2228">
        <f t="shared" si="31"/>
        <v>12</v>
      </c>
      <c r="B2228">
        <v>26</v>
      </c>
    </row>
    <row r="2229" spans="1:2" x14ac:dyDescent="0.2">
      <c r="A2229">
        <f t="shared" si="31"/>
        <v>12</v>
      </c>
      <c r="B2229">
        <v>27</v>
      </c>
    </row>
    <row r="2230" spans="1:2" x14ac:dyDescent="0.2">
      <c r="A2230">
        <f t="shared" si="31"/>
        <v>12</v>
      </c>
      <c r="B2230">
        <v>28</v>
      </c>
    </row>
    <row r="2231" spans="1:2" x14ac:dyDescent="0.2">
      <c r="A2231">
        <f t="shared" si="31"/>
        <v>12</v>
      </c>
      <c r="B2231">
        <v>29</v>
      </c>
    </row>
    <row r="2232" spans="1:2" x14ac:dyDescent="0.2">
      <c r="A2232">
        <f t="shared" si="31"/>
        <v>12</v>
      </c>
      <c r="B2232">
        <v>30</v>
      </c>
    </row>
    <row r="2233" spans="1:2" x14ac:dyDescent="0.2">
      <c r="A2233">
        <f t="shared" si="31"/>
        <v>12</v>
      </c>
      <c r="B2233">
        <v>31</v>
      </c>
    </row>
    <row r="2234" spans="1:2" x14ac:dyDescent="0.2">
      <c r="A2234">
        <f t="shared" si="31"/>
        <v>12</v>
      </c>
      <c r="B2234">
        <v>32</v>
      </c>
    </row>
    <row r="2235" spans="1:2" x14ac:dyDescent="0.2">
      <c r="A2235">
        <f t="shared" si="31"/>
        <v>12</v>
      </c>
      <c r="B2235">
        <v>33</v>
      </c>
    </row>
    <row r="2236" spans="1:2" x14ac:dyDescent="0.2">
      <c r="A2236">
        <f t="shared" si="31"/>
        <v>12</v>
      </c>
      <c r="B2236">
        <v>34</v>
      </c>
    </row>
    <row r="2237" spans="1:2" x14ac:dyDescent="0.2">
      <c r="A2237">
        <f t="shared" si="31"/>
        <v>12</v>
      </c>
      <c r="B2237">
        <v>35</v>
      </c>
    </row>
    <row r="2238" spans="1:2" x14ac:dyDescent="0.2">
      <c r="A2238">
        <f t="shared" si="31"/>
        <v>12</v>
      </c>
      <c r="B2238">
        <v>36</v>
      </c>
    </row>
    <row r="2239" spans="1:2" x14ac:dyDescent="0.2">
      <c r="A2239">
        <f t="shared" si="31"/>
        <v>12</v>
      </c>
      <c r="B2239">
        <v>37</v>
      </c>
    </row>
    <row r="2240" spans="1:2" x14ac:dyDescent="0.2">
      <c r="A2240">
        <f t="shared" si="31"/>
        <v>12</v>
      </c>
      <c r="B2240">
        <v>38</v>
      </c>
    </row>
    <row r="2241" spans="1:2" x14ac:dyDescent="0.2">
      <c r="A2241">
        <f t="shared" si="31"/>
        <v>12</v>
      </c>
      <c r="B2241">
        <v>39</v>
      </c>
    </row>
    <row r="2242" spans="1:2" x14ac:dyDescent="0.2">
      <c r="A2242">
        <f t="shared" si="31"/>
        <v>12</v>
      </c>
      <c r="B2242">
        <v>40</v>
      </c>
    </row>
    <row r="2243" spans="1:2" x14ac:dyDescent="0.2">
      <c r="A2243">
        <f t="shared" si="31"/>
        <v>12</v>
      </c>
      <c r="B2243">
        <v>41</v>
      </c>
    </row>
    <row r="2244" spans="1:2" x14ac:dyDescent="0.2">
      <c r="A2244">
        <f t="shared" si="31"/>
        <v>12</v>
      </c>
      <c r="B2244">
        <v>42</v>
      </c>
    </row>
    <row r="2245" spans="1:2" x14ac:dyDescent="0.2">
      <c r="A2245">
        <f t="shared" si="31"/>
        <v>12</v>
      </c>
      <c r="B2245">
        <v>43</v>
      </c>
    </row>
    <row r="2246" spans="1:2" x14ac:dyDescent="0.2">
      <c r="A2246">
        <f t="shared" si="31"/>
        <v>12</v>
      </c>
      <c r="B2246">
        <v>44</v>
      </c>
    </row>
    <row r="2247" spans="1:2" x14ac:dyDescent="0.2">
      <c r="A2247">
        <f t="shared" si="31"/>
        <v>12</v>
      </c>
      <c r="B2247">
        <v>45</v>
      </c>
    </row>
    <row r="2248" spans="1:2" x14ac:dyDescent="0.2">
      <c r="A2248">
        <f t="shared" si="31"/>
        <v>12</v>
      </c>
      <c r="B2248">
        <v>46</v>
      </c>
    </row>
    <row r="2249" spans="1:2" x14ac:dyDescent="0.2">
      <c r="A2249">
        <f t="shared" si="31"/>
        <v>12</v>
      </c>
      <c r="B2249">
        <v>47</v>
      </c>
    </row>
    <row r="2250" spans="1:2" x14ac:dyDescent="0.2">
      <c r="A2250">
        <f t="shared" si="31"/>
        <v>12</v>
      </c>
      <c r="B2250">
        <v>48</v>
      </c>
    </row>
    <row r="2251" spans="1:2" x14ac:dyDescent="0.2">
      <c r="A2251">
        <f t="shared" ref="A2251:A2314" si="32">A2051+1</f>
        <v>12</v>
      </c>
      <c r="B2251">
        <v>49</v>
      </c>
    </row>
    <row r="2252" spans="1:2" x14ac:dyDescent="0.2">
      <c r="A2252">
        <f t="shared" si="32"/>
        <v>12</v>
      </c>
      <c r="B2252">
        <v>50</v>
      </c>
    </row>
    <row r="2253" spans="1:2" x14ac:dyDescent="0.2">
      <c r="A2253">
        <f t="shared" si="32"/>
        <v>12</v>
      </c>
      <c r="B2253">
        <v>51</v>
      </c>
    </row>
    <row r="2254" spans="1:2" x14ac:dyDescent="0.2">
      <c r="A2254">
        <f t="shared" si="32"/>
        <v>12</v>
      </c>
      <c r="B2254">
        <v>52</v>
      </c>
    </row>
    <row r="2255" spans="1:2" x14ac:dyDescent="0.2">
      <c r="A2255">
        <f t="shared" si="32"/>
        <v>12</v>
      </c>
      <c r="B2255">
        <v>53</v>
      </c>
    </row>
    <row r="2256" spans="1:2" x14ac:dyDescent="0.2">
      <c r="A2256">
        <f t="shared" si="32"/>
        <v>12</v>
      </c>
      <c r="B2256">
        <v>54</v>
      </c>
    </row>
    <row r="2257" spans="1:2" x14ac:dyDescent="0.2">
      <c r="A2257">
        <f t="shared" si="32"/>
        <v>12</v>
      </c>
      <c r="B2257">
        <v>55</v>
      </c>
    </row>
    <row r="2258" spans="1:2" x14ac:dyDescent="0.2">
      <c r="A2258">
        <f t="shared" si="32"/>
        <v>12</v>
      </c>
      <c r="B2258">
        <v>56</v>
      </c>
    </row>
    <row r="2259" spans="1:2" x14ac:dyDescent="0.2">
      <c r="A2259">
        <f t="shared" si="32"/>
        <v>12</v>
      </c>
      <c r="B2259">
        <v>57</v>
      </c>
    </row>
    <row r="2260" spans="1:2" x14ac:dyDescent="0.2">
      <c r="A2260">
        <f t="shared" si="32"/>
        <v>12</v>
      </c>
      <c r="B2260">
        <v>58</v>
      </c>
    </row>
    <row r="2261" spans="1:2" x14ac:dyDescent="0.2">
      <c r="A2261">
        <f t="shared" si="32"/>
        <v>12</v>
      </c>
      <c r="B2261">
        <v>59</v>
      </c>
    </row>
    <row r="2262" spans="1:2" x14ac:dyDescent="0.2">
      <c r="A2262">
        <f t="shared" si="32"/>
        <v>12</v>
      </c>
      <c r="B2262">
        <v>60</v>
      </c>
    </row>
    <row r="2263" spans="1:2" x14ac:dyDescent="0.2">
      <c r="A2263">
        <f t="shared" si="32"/>
        <v>12</v>
      </c>
      <c r="B2263">
        <v>61</v>
      </c>
    </row>
    <row r="2264" spans="1:2" x14ac:dyDescent="0.2">
      <c r="A2264">
        <f t="shared" si="32"/>
        <v>12</v>
      </c>
      <c r="B2264">
        <v>62</v>
      </c>
    </row>
    <row r="2265" spans="1:2" x14ac:dyDescent="0.2">
      <c r="A2265">
        <f t="shared" si="32"/>
        <v>12</v>
      </c>
      <c r="B2265">
        <v>63</v>
      </c>
    </row>
    <row r="2266" spans="1:2" x14ac:dyDescent="0.2">
      <c r="A2266">
        <f t="shared" si="32"/>
        <v>12</v>
      </c>
      <c r="B2266">
        <v>64</v>
      </c>
    </row>
    <row r="2267" spans="1:2" x14ac:dyDescent="0.2">
      <c r="A2267">
        <f t="shared" si="32"/>
        <v>12</v>
      </c>
      <c r="B2267">
        <v>65</v>
      </c>
    </row>
    <row r="2268" spans="1:2" x14ac:dyDescent="0.2">
      <c r="A2268">
        <f t="shared" si="32"/>
        <v>12</v>
      </c>
      <c r="B2268">
        <v>66</v>
      </c>
    </row>
    <row r="2269" spans="1:2" x14ac:dyDescent="0.2">
      <c r="A2269">
        <f t="shared" si="32"/>
        <v>12</v>
      </c>
      <c r="B2269">
        <v>67</v>
      </c>
    </row>
    <row r="2270" spans="1:2" x14ac:dyDescent="0.2">
      <c r="A2270">
        <f t="shared" si="32"/>
        <v>12</v>
      </c>
      <c r="B2270">
        <v>68</v>
      </c>
    </row>
    <row r="2271" spans="1:2" x14ac:dyDescent="0.2">
      <c r="A2271">
        <f t="shared" si="32"/>
        <v>12</v>
      </c>
      <c r="B2271">
        <v>69</v>
      </c>
    </row>
    <row r="2272" spans="1:2" x14ac:dyDescent="0.2">
      <c r="A2272">
        <f t="shared" si="32"/>
        <v>12</v>
      </c>
      <c r="B2272">
        <v>70</v>
      </c>
    </row>
    <row r="2273" spans="1:2" x14ac:dyDescent="0.2">
      <c r="A2273">
        <f t="shared" si="32"/>
        <v>12</v>
      </c>
      <c r="B2273">
        <v>71</v>
      </c>
    </row>
    <row r="2274" spans="1:2" x14ac:dyDescent="0.2">
      <c r="A2274">
        <f t="shared" si="32"/>
        <v>12</v>
      </c>
      <c r="B2274">
        <v>72</v>
      </c>
    </row>
    <row r="2275" spans="1:2" x14ac:dyDescent="0.2">
      <c r="A2275">
        <f t="shared" si="32"/>
        <v>12</v>
      </c>
      <c r="B2275">
        <v>73</v>
      </c>
    </row>
    <row r="2276" spans="1:2" x14ac:dyDescent="0.2">
      <c r="A2276">
        <f t="shared" si="32"/>
        <v>12</v>
      </c>
      <c r="B2276">
        <v>74</v>
      </c>
    </row>
    <row r="2277" spans="1:2" x14ac:dyDescent="0.2">
      <c r="A2277">
        <f t="shared" si="32"/>
        <v>12</v>
      </c>
      <c r="B2277">
        <v>75</v>
      </c>
    </row>
    <row r="2278" spans="1:2" x14ac:dyDescent="0.2">
      <c r="A2278">
        <f t="shared" si="32"/>
        <v>12</v>
      </c>
      <c r="B2278">
        <v>76</v>
      </c>
    </row>
    <row r="2279" spans="1:2" x14ac:dyDescent="0.2">
      <c r="A2279">
        <f t="shared" si="32"/>
        <v>12</v>
      </c>
      <c r="B2279">
        <v>77</v>
      </c>
    </row>
    <row r="2280" spans="1:2" x14ac:dyDescent="0.2">
      <c r="A2280">
        <f t="shared" si="32"/>
        <v>12</v>
      </c>
      <c r="B2280">
        <v>78</v>
      </c>
    </row>
    <row r="2281" spans="1:2" x14ac:dyDescent="0.2">
      <c r="A2281">
        <f t="shared" si="32"/>
        <v>12</v>
      </c>
      <c r="B2281">
        <v>79</v>
      </c>
    </row>
    <row r="2282" spans="1:2" x14ac:dyDescent="0.2">
      <c r="A2282">
        <f t="shared" si="32"/>
        <v>12</v>
      </c>
      <c r="B2282">
        <v>80</v>
      </c>
    </row>
    <row r="2283" spans="1:2" x14ac:dyDescent="0.2">
      <c r="A2283">
        <f t="shared" si="32"/>
        <v>12</v>
      </c>
      <c r="B2283">
        <v>81</v>
      </c>
    </row>
    <row r="2284" spans="1:2" x14ac:dyDescent="0.2">
      <c r="A2284">
        <f t="shared" si="32"/>
        <v>12</v>
      </c>
      <c r="B2284">
        <v>82</v>
      </c>
    </row>
    <row r="2285" spans="1:2" x14ac:dyDescent="0.2">
      <c r="A2285">
        <f t="shared" si="32"/>
        <v>12</v>
      </c>
      <c r="B2285">
        <v>83</v>
      </c>
    </row>
    <row r="2286" spans="1:2" x14ac:dyDescent="0.2">
      <c r="A2286">
        <f t="shared" si="32"/>
        <v>12</v>
      </c>
      <c r="B2286">
        <v>84</v>
      </c>
    </row>
    <row r="2287" spans="1:2" x14ac:dyDescent="0.2">
      <c r="A2287">
        <f t="shared" si="32"/>
        <v>12</v>
      </c>
      <c r="B2287">
        <v>85</v>
      </c>
    </row>
    <row r="2288" spans="1:2" x14ac:dyDescent="0.2">
      <c r="A2288">
        <f t="shared" si="32"/>
        <v>12</v>
      </c>
      <c r="B2288">
        <v>86</v>
      </c>
    </row>
    <row r="2289" spans="1:2" x14ac:dyDescent="0.2">
      <c r="A2289">
        <f t="shared" si="32"/>
        <v>12</v>
      </c>
      <c r="B2289">
        <v>87</v>
      </c>
    </row>
    <row r="2290" spans="1:2" x14ac:dyDescent="0.2">
      <c r="A2290">
        <f t="shared" si="32"/>
        <v>12</v>
      </c>
      <c r="B2290">
        <v>88</v>
      </c>
    </row>
    <row r="2291" spans="1:2" x14ac:dyDescent="0.2">
      <c r="A2291">
        <f t="shared" si="32"/>
        <v>12</v>
      </c>
      <c r="B2291">
        <v>89</v>
      </c>
    </row>
    <row r="2292" spans="1:2" x14ac:dyDescent="0.2">
      <c r="A2292">
        <f t="shared" si="32"/>
        <v>12</v>
      </c>
      <c r="B2292">
        <v>90</v>
      </c>
    </row>
    <row r="2293" spans="1:2" x14ac:dyDescent="0.2">
      <c r="A2293">
        <f t="shared" si="32"/>
        <v>12</v>
      </c>
      <c r="B2293">
        <v>91</v>
      </c>
    </row>
    <row r="2294" spans="1:2" x14ac:dyDescent="0.2">
      <c r="A2294">
        <f t="shared" si="32"/>
        <v>12</v>
      </c>
      <c r="B2294">
        <v>92</v>
      </c>
    </row>
    <row r="2295" spans="1:2" x14ac:dyDescent="0.2">
      <c r="A2295">
        <f t="shared" si="32"/>
        <v>12</v>
      </c>
      <c r="B2295">
        <v>93</v>
      </c>
    </row>
    <row r="2296" spans="1:2" x14ac:dyDescent="0.2">
      <c r="A2296">
        <f t="shared" si="32"/>
        <v>12</v>
      </c>
      <c r="B2296">
        <v>94</v>
      </c>
    </row>
    <row r="2297" spans="1:2" x14ac:dyDescent="0.2">
      <c r="A2297">
        <f t="shared" si="32"/>
        <v>12</v>
      </c>
      <c r="B2297">
        <v>95</v>
      </c>
    </row>
    <row r="2298" spans="1:2" x14ac:dyDescent="0.2">
      <c r="A2298">
        <f t="shared" si="32"/>
        <v>12</v>
      </c>
      <c r="B2298">
        <v>96</v>
      </c>
    </row>
    <row r="2299" spans="1:2" x14ac:dyDescent="0.2">
      <c r="A2299">
        <f t="shared" si="32"/>
        <v>12</v>
      </c>
      <c r="B2299">
        <v>97</v>
      </c>
    </row>
    <row r="2300" spans="1:2" x14ac:dyDescent="0.2">
      <c r="A2300">
        <f t="shared" si="32"/>
        <v>12</v>
      </c>
      <c r="B2300">
        <v>98</v>
      </c>
    </row>
    <row r="2301" spans="1:2" x14ac:dyDescent="0.2">
      <c r="A2301">
        <f t="shared" si="32"/>
        <v>12</v>
      </c>
      <c r="B2301">
        <v>99</v>
      </c>
    </row>
    <row r="2302" spans="1:2" x14ac:dyDescent="0.2">
      <c r="A2302">
        <f t="shared" si="32"/>
        <v>12</v>
      </c>
      <c r="B2302">
        <v>100</v>
      </c>
    </row>
    <row r="2303" spans="1:2" x14ac:dyDescent="0.2">
      <c r="A2303">
        <f t="shared" si="32"/>
        <v>12</v>
      </c>
      <c r="B2303">
        <v>101</v>
      </c>
    </row>
    <row r="2304" spans="1:2" x14ac:dyDescent="0.2">
      <c r="A2304">
        <f t="shared" si="32"/>
        <v>12</v>
      </c>
      <c r="B2304">
        <v>102</v>
      </c>
    </row>
    <row r="2305" spans="1:2" x14ac:dyDescent="0.2">
      <c r="A2305">
        <f t="shared" si="32"/>
        <v>12</v>
      </c>
      <c r="B2305">
        <v>103</v>
      </c>
    </row>
    <row r="2306" spans="1:2" x14ac:dyDescent="0.2">
      <c r="A2306">
        <f t="shared" si="32"/>
        <v>12</v>
      </c>
      <c r="B2306">
        <v>104</v>
      </c>
    </row>
    <row r="2307" spans="1:2" x14ac:dyDescent="0.2">
      <c r="A2307">
        <f t="shared" si="32"/>
        <v>12</v>
      </c>
      <c r="B2307">
        <v>105</v>
      </c>
    </row>
    <row r="2308" spans="1:2" x14ac:dyDescent="0.2">
      <c r="A2308">
        <f t="shared" si="32"/>
        <v>12</v>
      </c>
      <c r="B2308">
        <v>106</v>
      </c>
    </row>
    <row r="2309" spans="1:2" x14ac:dyDescent="0.2">
      <c r="A2309">
        <f t="shared" si="32"/>
        <v>12</v>
      </c>
      <c r="B2309">
        <v>107</v>
      </c>
    </row>
    <row r="2310" spans="1:2" x14ac:dyDescent="0.2">
      <c r="A2310">
        <f t="shared" si="32"/>
        <v>12</v>
      </c>
      <c r="B2310">
        <v>108</v>
      </c>
    </row>
    <row r="2311" spans="1:2" x14ac:dyDescent="0.2">
      <c r="A2311">
        <f t="shared" si="32"/>
        <v>12</v>
      </c>
      <c r="B2311">
        <v>109</v>
      </c>
    </row>
    <row r="2312" spans="1:2" x14ac:dyDescent="0.2">
      <c r="A2312">
        <f t="shared" si="32"/>
        <v>12</v>
      </c>
      <c r="B2312">
        <v>110</v>
      </c>
    </row>
    <row r="2313" spans="1:2" x14ac:dyDescent="0.2">
      <c r="A2313">
        <f t="shared" si="32"/>
        <v>12</v>
      </c>
      <c r="B2313">
        <v>111</v>
      </c>
    </row>
    <row r="2314" spans="1:2" x14ac:dyDescent="0.2">
      <c r="A2314">
        <f t="shared" si="32"/>
        <v>12</v>
      </c>
      <c r="B2314">
        <v>112</v>
      </c>
    </row>
    <row r="2315" spans="1:2" x14ac:dyDescent="0.2">
      <c r="A2315">
        <f t="shared" ref="A2315:A2378" si="33">A2115+1</f>
        <v>12</v>
      </c>
      <c r="B2315">
        <v>113</v>
      </c>
    </row>
    <row r="2316" spans="1:2" x14ac:dyDescent="0.2">
      <c r="A2316">
        <f t="shared" si="33"/>
        <v>12</v>
      </c>
      <c r="B2316">
        <v>114</v>
      </c>
    </row>
    <row r="2317" spans="1:2" x14ac:dyDescent="0.2">
      <c r="A2317">
        <f t="shared" si="33"/>
        <v>12</v>
      </c>
      <c r="B2317">
        <v>115</v>
      </c>
    </row>
    <row r="2318" spans="1:2" x14ac:dyDescent="0.2">
      <c r="A2318">
        <f t="shared" si="33"/>
        <v>12</v>
      </c>
      <c r="B2318">
        <v>116</v>
      </c>
    </row>
    <row r="2319" spans="1:2" x14ac:dyDescent="0.2">
      <c r="A2319">
        <f t="shared" si="33"/>
        <v>12</v>
      </c>
      <c r="B2319">
        <v>117</v>
      </c>
    </row>
    <row r="2320" spans="1:2" x14ac:dyDescent="0.2">
      <c r="A2320">
        <f t="shared" si="33"/>
        <v>12</v>
      </c>
      <c r="B2320">
        <v>118</v>
      </c>
    </row>
    <row r="2321" spans="1:2" x14ac:dyDescent="0.2">
      <c r="A2321">
        <f t="shared" si="33"/>
        <v>12</v>
      </c>
      <c r="B2321">
        <v>119</v>
      </c>
    </row>
    <row r="2322" spans="1:2" x14ac:dyDescent="0.2">
      <c r="A2322">
        <f t="shared" si="33"/>
        <v>12</v>
      </c>
      <c r="B2322">
        <v>120</v>
      </c>
    </row>
    <row r="2323" spans="1:2" x14ac:dyDescent="0.2">
      <c r="A2323">
        <f t="shared" si="33"/>
        <v>12</v>
      </c>
      <c r="B2323">
        <v>121</v>
      </c>
    </row>
    <row r="2324" spans="1:2" x14ac:dyDescent="0.2">
      <c r="A2324">
        <f t="shared" si="33"/>
        <v>12</v>
      </c>
      <c r="B2324">
        <v>122</v>
      </c>
    </row>
    <row r="2325" spans="1:2" x14ac:dyDescent="0.2">
      <c r="A2325">
        <f t="shared" si="33"/>
        <v>12</v>
      </c>
      <c r="B2325">
        <v>123</v>
      </c>
    </row>
    <row r="2326" spans="1:2" x14ac:dyDescent="0.2">
      <c r="A2326">
        <f t="shared" si="33"/>
        <v>12</v>
      </c>
      <c r="B2326">
        <v>124</v>
      </c>
    </row>
    <row r="2327" spans="1:2" x14ac:dyDescent="0.2">
      <c r="A2327">
        <f t="shared" si="33"/>
        <v>12</v>
      </c>
      <c r="B2327">
        <v>125</v>
      </c>
    </row>
    <row r="2328" spans="1:2" x14ac:dyDescent="0.2">
      <c r="A2328">
        <f t="shared" si="33"/>
        <v>12</v>
      </c>
      <c r="B2328">
        <v>126</v>
      </c>
    </row>
    <row r="2329" spans="1:2" x14ac:dyDescent="0.2">
      <c r="A2329">
        <f t="shared" si="33"/>
        <v>12</v>
      </c>
      <c r="B2329">
        <v>127</v>
      </c>
    </row>
    <row r="2330" spans="1:2" x14ac:dyDescent="0.2">
      <c r="A2330">
        <f t="shared" si="33"/>
        <v>12</v>
      </c>
      <c r="B2330">
        <v>128</v>
      </c>
    </row>
    <row r="2331" spans="1:2" x14ac:dyDescent="0.2">
      <c r="A2331">
        <f t="shared" si="33"/>
        <v>12</v>
      </c>
      <c r="B2331">
        <v>129</v>
      </c>
    </row>
    <row r="2332" spans="1:2" x14ac:dyDescent="0.2">
      <c r="A2332">
        <f t="shared" si="33"/>
        <v>12</v>
      </c>
      <c r="B2332">
        <v>130</v>
      </c>
    </row>
    <row r="2333" spans="1:2" x14ac:dyDescent="0.2">
      <c r="A2333">
        <f t="shared" si="33"/>
        <v>12</v>
      </c>
      <c r="B2333">
        <v>131</v>
      </c>
    </row>
    <row r="2334" spans="1:2" x14ac:dyDescent="0.2">
      <c r="A2334">
        <f t="shared" si="33"/>
        <v>12</v>
      </c>
      <c r="B2334">
        <v>132</v>
      </c>
    </row>
    <row r="2335" spans="1:2" x14ac:dyDescent="0.2">
      <c r="A2335">
        <f t="shared" si="33"/>
        <v>12</v>
      </c>
      <c r="B2335">
        <v>133</v>
      </c>
    </row>
    <row r="2336" spans="1:2" x14ac:dyDescent="0.2">
      <c r="A2336">
        <f t="shared" si="33"/>
        <v>12</v>
      </c>
      <c r="B2336">
        <v>134</v>
      </c>
    </row>
    <row r="2337" spans="1:2" x14ac:dyDescent="0.2">
      <c r="A2337">
        <f t="shared" si="33"/>
        <v>12</v>
      </c>
      <c r="B2337">
        <v>135</v>
      </c>
    </row>
    <row r="2338" spans="1:2" x14ac:dyDescent="0.2">
      <c r="A2338">
        <f t="shared" si="33"/>
        <v>12</v>
      </c>
      <c r="B2338">
        <v>136</v>
      </c>
    </row>
    <row r="2339" spans="1:2" x14ac:dyDescent="0.2">
      <c r="A2339">
        <f t="shared" si="33"/>
        <v>12</v>
      </c>
      <c r="B2339">
        <v>137</v>
      </c>
    </row>
    <row r="2340" spans="1:2" x14ac:dyDescent="0.2">
      <c r="A2340">
        <f t="shared" si="33"/>
        <v>12</v>
      </c>
      <c r="B2340">
        <v>138</v>
      </c>
    </row>
    <row r="2341" spans="1:2" x14ac:dyDescent="0.2">
      <c r="A2341">
        <f t="shared" si="33"/>
        <v>12</v>
      </c>
      <c r="B2341">
        <v>139</v>
      </c>
    </row>
    <row r="2342" spans="1:2" x14ac:dyDescent="0.2">
      <c r="A2342">
        <f t="shared" si="33"/>
        <v>12</v>
      </c>
      <c r="B2342">
        <v>140</v>
      </c>
    </row>
    <row r="2343" spans="1:2" x14ac:dyDescent="0.2">
      <c r="A2343">
        <f t="shared" si="33"/>
        <v>12</v>
      </c>
      <c r="B2343">
        <v>141</v>
      </c>
    </row>
    <row r="2344" spans="1:2" x14ac:dyDescent="0.2">
      <c r="A2344">
        <f t="shared" si="33"/>
        <v>12</v>
      </c>
      <c r="B2344">
        <v>142</v>
      </c>
    </row>
    <row r="2345" spans="1:2" x14ac:dyDescent="0.2">
      <c r="A2345">
        <f t="shared" si="33"/>
        <v>12</v>
      </c>
      <c r="B2345">
        <v>143</v>
      </c>
    </row>
    <row r="2346" spans="1:2" x14ac:dyDescent="0.2">
      <c r="A2346">
        <f t="shared" si="33"/>
        <v>12</v>
      </c>
      <c r="B2346">
        <v>144</v>
      </c>
    </row>
    <row r="2347" spans="1:2" x14ac:dyDescent="0.2">
      <c r="A2347">
        <f t="shared" si="33"/>
        <v>12</v>
      </c>
      <c r="B2347">
        <v>145</v>
      </c>
    </row>
    <row r="2348" spans="1:2" x14ac:dyDescent="0.2">
      <c r="A2348">
        <f t="shared" si="33"/>
        <v>12</v>
      </c>
      <c r="B2348">
        <v>146</v>
      </c>
    </row>
    <row r="2349" spans="1:2" x14ac:dyDescent="0.2">
      <c r="A2349">
        <f t="shared" si="33"/>
        <v>12</v>
      </c>
      <c r="B2349">
        <v>147</v>
      </c>
    </row>
    <row r="2350" spans="1:2" x14ac:dyDescent="0.2">
      <c r="A2350">
        <f t="shared" si="33"/>
        <v>12</v>
      </c>
      <c r="B2350">
        <v>148</v>
      </c>
    </row>
    <row r="2351" spans="1:2" x14ac:dyDescent="0.2">
      <c r="A2351">
        <f t="shared" si="33"/>
        <v>12</v>
      </c>
      <c r="B2351">
        <v>149</v>
      </c>
    </row>
    <row r="2352" spans="1:2" x14ac:dyDescent="0.2">
      <c r="A2352">
        <f t="shared" si="33"/>
        <v>12</v>
      </c>
      <c r="B2352">
        <v>150</v>
      </c>
    </row>
    <row r="2353" spans="1:2" x14ac:dyDescent="0.2">
      <c r="A2353">
        <f t="shared" si="33"/>
        <v>12</v>
      </c>
      <c r="B2353">
        <v>151</v>
      </c>
    </row>
    <row r="2354" spans="1:2" x14ac:dyDescent="0.2">
      <c r="A2354">
        <f t="shared" si="33"/>
        <v>12</v>
      </c>
      <c r="B2354">
        <v>152</v>
      </c>
    </row>
    <row r="2355" spans="1:2" x14ac:dyDescent="0.2">
      <c r="A2355">
        <f t="shared" si="33"/>
        <v>12</v>
      </c>
      <c r="B2355">
        <v>153</v>
      </c>
    </row>
    <row r="2356" spans="1:2" x14ac:dyDescent="0.2">
      <c r="A2356">
        <f t="shared" si="33"/>
        <v>12</v>
      </c>
      <c r="B2356">
        <v>154</v>
      </c>
    </row>
    <row r="2357" spans="1:2" x14ac:dyDescent="0.2">
      <c r="A2357">
        <f t="shared" si="33"/>
        <v>12</v>
      </c>
      <c r="B2357">
        <v>155</v>
      </c>
    </row>
    <row r="2358" spans="1:2" x14ac:dyDescent="0.2">
      <c r="A2358">
        <f t="shared" si="33"/>
        <v>12</v>
      </c>
      <c r="B2358">
        <v>156</v>
      </c>
    </row>
    <row r="2359" spans="1:2" x14ac:dyDescent="0.2">
      <c r="A2359">
        <f t="shared" si="33"/>
        <v>12</v>
      </c>
      <c r="B2359">
        <v>157</v>
      </c>
    </row>
    <row r="2360" spans="1:2" x14ac:dyDescent="0.2">
      <c r="A2360">
        <f t="shared" si="33"/>
        <v>12</v>
      </c>
      <c r="B2360">
        <v>158</v>
      </c>
    </row>
    <row r="2361" spans="1:2" x14ac:dyDescent="0.2">
      <c r="A2361">
        <f t="shared" si="33"/>
        <v>12</v>
      </c>
      <c r="B2361">
        <v>159</v>
      </c>
    </row>
    <row r="2362" spans="1:2" x14ac:dyDescent="0.2">
      <c r="A2362">
        <f t="shared" si="33"/>
        <v>12</v>
      </c>
      <c r="B2362">
        <v>160</v>
      </c>
    </row>
    <row r="2363" spans="1:2" x14ac:dyDescent="0.2">
      <c r="A2363">
        <f t="shared" si="33"/>
        <v>12</v>
      </c>
      <c r="B2363">
        <v>161</v>
      </c>
    </row>
    <row r="2364" spans="1:2" x14ac:dyDescent="0.2">
      <c r="A2364">
        <f t="shared" si="33"/>
        <v>12</v>
      </c>
      <c r="B2364">
        <v>162</v>
      </c>
    </row>
    <row r="2365" spans="1:2" x14ac:dyDescent="0.2">
      <c r="A2365">
        <f t="shared" si="33"/>
        <v>12</v>
      </c>
      <c r="B2365">
        <v>163</v>
      </c>
    </row>
    <row r="2366" spans="1:2" x14ac:dyDescent="0.2">
      <c r="A2366">
        <f t="shared" si="33"/>
        <v>12</v>
      </c>
      <c r="B2366">
        <v>164</v>
      </c>
    </row>
    <row r="2367" spans="1:2" x14ac:dyDescent="0.2">
      <c r="A2367">
        <f t="shared" si="33"/>
        <v>12</v>
      </c>
      <c r="B2367">
        <v>165</v>
      </c>
    </row>
    <row r="2368" spans="1:2" x14ac:dyDescent="0.2">
      <c r="A2368">
        <f t="shared" si="33"/>
        <v>12</v>
      </c>
      <c r="B2368">
        <v>166</v>
      </c>
    </row>
    <row r="2369" spans="1:2" x14ac:dyDescent="0.2">
      <c r="A2369">
        <f t="shared" si="33"/>
        <v>12</v>
      </c>
      <c r="B2369">
        <v>167</v>
      </c>
    </row>
    <row r="2370" spans="1:2" x14ac:dyDescent="0.2">
      <c r="A2370">
        <f t="shared" si="33"/>
        <v>12</v>
      </c>
      <c r="B2370">
        <v>168</v>
      </c>
    </row>
    <row r="2371" spans="1:2" x14ac:dyDescent="0.2">
      <c r="A2371">
        <f t="shared" si="33"/>
        <v>12</v>
      </c>
      <c r="B2371">
        <v>169</v>
      </c>
    </row>
    <row r="2372" spans="1:2" x14ac:dyDescent="0.2">
      <c r="A2372">
        <f t="shared" si="33"/>
        <v>12</v>
      </c>
      <c r="B2372">
        <v>170</v>
      </c>
    </row>
    <row r="2373" spans="1:2" x14ac:dyDescent="0.2">
      <c r="A2373">
        <f t="shared" si="33"/>
        <v>12</v>
      </c>
      <c r="B2373">
        <v>171</v>
      </c>
    </row>
    <row r="2374" spans="1:2" x14ac:dyDescent="0.2">
      <c r="A2374">
        <f t="shared" si="33"/>
        <v>12</v>
      </c>
      <c r="B2374">
        <v>172</v>
      </c>
    </row>
    <row r="2375" spans="1:2" x14ac:dyDescent="0.2">
      <c r="A2375">
        <f t="shared" si="33"/>
        <v>12</v>
      </c>
      <c r="B2375">
        <v>173</v>
      </c>
    </row>
    <row r="2376" spans="1:2" x14ac:dyDescent="0.2">
      <c r="A2376">
        <f t="shared" si="33"/>
        <v>12</v>
      </c>
      <c r="B2376">
        <v>174</v>
      </c>
    </row>
    <row r="2377" spans="1:2" x14ac:dyDescent="0.2">
      <c r="A2377">
        <f t="shared" si="33"/>
        <v>12</v>
      </c>
      <c r="B2377">
        <v>175</v>
      </c>
    </row>
    <row r="2378" spans="1:2" x14ac:dyDescent="0.2">
      <c r="A2378">
        <f t="shared" si="33"/>
        <v>12</v>
      </c>
      <c r="B2378">
        <v>176</v>
      </c>
    </row>
    <row r="2379" spans="1:2" x14ac:dyDescent="0.2">
      <c r="A2379">
        <f t="shared" ref="A2379:A2402" si="34">A2179+1</f>
        <v>12</v>
      </c>
      <c r="B2379">
        <v>177</v>
      </c>
    </row>
    <row r="2380" spans="1:2" x14ac:dyDescent="0.2">
      <c r="A2380">
        <f t="shared" si="34"/>
        <v>12</v>
      </c>
      <c r="B2380">
        <v>178</v>
      </c>
    </row>
    <row r="2381" spans="1:2" x14ac:dyDescent="0.2">
      <c r="A2381">
        <f t="shared" si="34"/>
        <v>12</v>
      </c>
      <c r="B2381">
        <v>179</v>
      </c>
    </row>
    <row r="2382" spans="1:2" x14ac:dyDescent="0.2">
      <c r="A2382">
        <f t="shared" si="34"/>
        <v>12</v>
      </c>
      <c r="B2382">
        <v>180</v>
      </c>
    </row>
    <row r="2383" spans="1:2" x14ac:dyDescent="0.2">
      <c r="A2383">
        <f t="shared" si="34"/>
        <v>12</v>
      </c>
      <c r="B2383">
        <v>181</v>
      </c>
    </row>
    <row r="2384" spans="1:2" x14ac:dyDescent="0.2">
      <c r="A2384">
        <f t="shared" si="34"/>
        <v>12</v>
      </c>
      <c r="B2384">
        <v>182</v>
      </c>
    </row>
    <row r="2385" spans="1:2" x14ac:dyDescent="0.2">
      <c r="A2385">
        <f t="shared" si="34"/>
        <v>12</v>
      </c>
      <c r="B2385">
        <v>183</v>
      </c>
    </row>
    <row r="2386" spans="1:2" x14ac:dyDescent="0.2">
      <c r="A2386">
        <f t="shared" si="34"/>
        <v>12</v>
      </c>
      <c r="B2386">
        <v>184</v>
      </c>
    </row>
    <row r="2387" spans="1:2" x14ac:dyDescent="0.2">
      <c r="A2387">
        <f t="shared" si="34"/>
        <v>12</v>
      </c>
      <c r="B2387">
        <v>185</v>
      </c>
    </row>
    <row r="2388" spans="1:2" x14ac:dyDescent="0.2">
      <c r="A2388">
        <f t="shared" si="34"/>
        <v>12</v>
      </c>
      <c r="B2388">
        <v>186</v>
      </c>
    </row>
    <row r="2389" spans="1:2" x14ac:dyDescent="0.2">
      <c r="A2389">
        <f t="shared" si="34"/>
        <v>12</v>
      </c>
      <c r="B2389">
        <v>187</v>
      </c>
    </row>
    <row r="2390" spans="1:2" x14ac:dyDescent="0.2">
      <c r="A2390">
        <f t="shared" si="34"/>
        <v>12</v>
      </c>
      <c r="B2390">
        <v>188</v>
      </c>
    </row>
    <row r="2391" spans="1:2" x14ac:dyDescent="0.2">
      <c r="A2391">
        <f t="shared" si="34"/>
        <v>12</v>
      </c>
      <c r="B2391">
        <v>189</v>
      </c>
    </row>
    <row r="2392" spans="1:2" x14ac:dyDescent="0.2">
      <c r="A2392">
        <f t="shared" si="34"/>
        <v>12</v>
      </c>
      <c r="B2392">
        <v>190</v>
      </c>
    </row>
    <row r="2393" spans="1:2" x14ac:dyDescent="0.2">
      <c r="A2393">
        <f t="shared" si="34"/>
        <v>12</v>
      </c>
      <c r="B2393">
        <v>191</v>
      </c>
    </row>
    <row r="2394" spans="1:2" x14ac:dyDescent="0.2">
      <c r="A2394">
        <f t="shared" si="34"/>
        <v>12</v>
      </c>
      <c r="B2394">
        <v>192</v>
      </c>
    </row>
    <row r="2395" spans="1:2" x14ac:dyDescent="0.2">
      <c r="A2395">
        <f t="shared" si="34"/>
        <v>12</v>
      </c>
      <c r="B2395">
        <v>193</v>
      </c>
    </row>
    <row r="2396" spans="1:2" x14ac:dyDescent="0.2">
      <c r="A2396">
        <f t="shared" si="34"/>
        <v>12</v>
      </c>
      <c r="B2396">
        <v>194</v>
      </c>
    </row>
    <row r="2397" spans="1:2" x14ac:dyDescent="0.2">
      <c r="A2397">
        <f t="shared" si="34"/>
        <v>12</v>
      </c>
      <c r="B2397">
        <v>195</v>
      </c>
    </row>
    <row r="2398" spans="1:2" x14ac:dyDescent="0.2">
      <c r="A2398">
        <f t="shared" si="34"/>
        <v>12</v>
      </c>
      <c r="B2398">
        <v>196</v>
      </c>
    </row>
    <row r="2399" spans="1:2" x14ac:dyDescent="0.2">
      <c r="A2399">
        <f t="shared" si="34"/>
        <v>12</v>
      </c>
      <c r="B2399">
        <v>197</v>
      </c>
    </row>
    <row r="2400" spans="1:2" x14ac:dyDescent="0.2">
      <c r="A2400">
        <f t="shared" si="34"/>
        <v>12</v>
      </c>
      <c r="B2400">
        <v>198</v>
      </c>
    </row>
    <row r="2401" spans="1:2" x14ac:dyDescent="0.2">
      <c r="A2401">
        <f t="shared" si="34"/>
        <v>12</v>
      </c>
      <c r="B2401">
        <v>199</v>
      </c>
    </row>
    <row r="2402" spans="1:2" x14ac:dyDescent="0.2">
      <c r="A2402">
        <f t="shared" si="34"/>
        <v>12</v>
      </c>
      <c r="B2402">
        <v>200</v>
      </c>
    </row>
    <row r="2403" spans="1:2" x14ac:dyDescent="0.2">
      <c r="A2403">
        <v>13</v>
      </c>
      <c r="B2403">
        <v>1</v>
      </c>
    </row>
    <row r="2404" spans="1:2" x14ac:dyDescent="0.2">
      <c r="A2404">
        <v>13</v>
      </c>
      <c r="B2404">
        <v>2</v>
      </c>
    </row>
    <row r="2405" spans="1:2" x14ac:dyDescent="0.2">
      <c r="A2405">
        <v>13</v>
      </c>
      <c r="B2405">
        <v>3</v>
      </c>
    </row>
    <row r="2406" spans="1:2" x14ac:dyDescent="0.2">
      <c r="A2406">
        <v>13</v>
      </c>
      <c r="B2406">
        <v>4</v>
      </c>
    </row>
    <row r="2407" spans="1:2" x14ac:dyDescent="0.2">
      <c r="A2407">
        <v>13</v>
      </c>
      <c r="B2407">
        <v>5</v>
      </c>
    </row>
    <row r="2408" spans="1:2" x14ac:dyDescent="0.2">
      <c r="A2408">
        <v>13</v>
      </c>
      <c r="B2408">
        <v>6</v>
      </c>
    </row>
    <row r="2409" spans="1:2" x14ac:dyDescent="0.2">
      <c r="A2409">
        <v>13</v>
      </c>
      <c r="B2409">
        <v>7</v>
      </c>
    </row>
    <row r="2410" spans="1:2" x14ac:dyDescent="0.2">
      <c r="A2410">
        <v>13</v>
      </c>
      <c r="B2410">
        <v>8</v>
      </c>
    </row>
    <row r="2411" spans="1:2" x14ac:dyDescent="0.2">
      <c r="A2411">
        <v>13</v>
      </c>
      <c r="B2411">
        <v>9</v>
      </c>
    </row>
    <row r="2412" spans="1:2" x14ac:dyDescent="0.2">
      <c r="A2412">
        <v>13</v>
      </c>
      <c r="B2412">
        <v>10</v>
      </c>
    </row>
    <row r="2413" spans="1:2" x14ac:dyDescent="0.2">
      <c r="A2413">
        <v>13</v>
      </c>
      <c r="B2413">
        <v>11</v>
      </c>
    </row>
    <row r="2414" spans="1:2" x14ac:dyDescent="0.2">
      <c r="A2414">
        <v>13</v>
      </c>
      <c r="B2414">
        <v>12</v>
      </c>
    </row>
    <row r="2415" spans="1:2" x14ac:dyDescent="0.2">
      <c r="A2415">
        <v>13</v>
      </c>
      <c r="B2415">
        <v>13</v>
      </c>
    </row>
    <row r="2416" spans="1:2" x14ac:dyDescent="0.2">
      <c r="A2416">
        <v>13</v>
      </c>
      <c r="B2416">
        <v>14</v>
      </c>
    </row>
    <row r="2417" spans="1:2" x14ac:dyDescent="0.2">
      <c r="A2417">
        <v>13</v>
      </c>
      <c r="B2417">
        <v>15</v>
      </c>
    </row>
    <row r="2418" spans="1:2" x14ac:dyDescent="0.2">
      <c r="A2418">
        <v>13</v>
      </c>
      <c r="B2418">
        <v>16</v>
      </c>
    </row>
    <row r="2419" spans="1:2" x14ac:dyDescent="0.2">
      <c r="A2419">
        <v>13</v>
      </c>
      <c r="B2419">
        <v>17</v>
      </c>
    </row>
    <row r="2420" spans="1:2" x14ac:dyDescent="0.2">
      <c r="A2420">
        <v>13</v>
      </c>
      <c r="B2420">
        <v>18</v>
      </c>
    </row>
    <row r="2421" spans="1:2" x14ac:dyDescent="0.2">
      <c r="A2421">
        <v>13</v>
      </c>
      <c r="B2421">
        <v>19</v>
      </c>
    </row>
    <row r="2422" spans="1:2" x14ac:dyDescent="0.2">
      <c r="A2422">
        <v>13</v>
      </c>
      <c r="B2422">
        <v>20</v>
      </c>
    </row>
    <row r="2423" spans="1:2" x14ac:dyDescent="0.2">
      <c r="A2423">
        <v>13</v>
      </c>
      <c r="B2423">
        <v>21</v>
      </c>
    </row>
    <row r="2424" spans="1:2" x14ac:dyDescent="0.2">
      <c r="A2424">
        <v>13</v>
      </c>
      <c r="B2424">
        <v>22</v>
      </c>
    </row>
    <row r="2425" spans="1:2" x14ac:dyDescent="0.2">
      <c r="A2425">
        <v>13</v>
      </c>
      <c r="B2425">
        <v>23</v>
      </c>
    </row>
    <row r="2426" spans="1:2" x14ac:dyDescent="0.2">
      <c r="A2426">
        <v>13</v>
      </c>
      <c r="B2426">
        <v>24</v>
      </c>
    </row>
    <row r="2427" spans="1:2" x14ac:dyDescent="0.2">
      <c r="A2427">
        <v>13</v>
      </c>
      <c r="B2427">
        <v>25</v>
      </c>
    </row>
    <row r="2428" spans="1:2" x14ac:dyDescent="0.2">
      <c r="A2428">
        <v>13</v>
      </c>
      <c r="B2428">
        <v>26</v>
      </c>
    </row>
    <row r="2429" spans="1:2" x14ac:dyDescent="0.2">
      <c r="A2429">
        <v>13</v>
      </c>
      <c r="B2429">
        <v>27</v>
      </c>
    </row>
    <row r="2430" spans="1:2" x14ac:dyDescent="0.2">
      <c r="A2430">
        <v>13</v>
      </c>
      <c r="B2430">
        <v>28</v>
      </c>
    </row>
    <row r="2431" spans="1:2" x14ac:dyDescent="0.2">
      <c r="A2431">
        <v>13</v>
      </c>
      <c r="B2431">
        <v>29</v>
      </c>
    </row>
    <row r="2432" spans="1:2" x14ac:dyDescent="0.2">
      <c r="A2432">
        <v>13</v>
      </c>
      <c r="B2432">
        <v>30</v>
      </c>
    </row>
    <row r="2433" spans="1:2" x14ac:dyDescent="0.2">
      <c r="A2433">
        <v>13</v>
      </c>
      <c r="B2433">
        <v>31</v>
      </c>
    </row>
    <row r="2434" spans="1:2" x14ac:dyDescent="0.2">
      <c r="A2434">
        <v>13</v>
      </c>
      <c r="B2434">
        <v>32</v>
      </c>
    </row>
    <row r="2435" spans="1:2" x14ac:dyDescent="0.2">
      <c r="A2435">
        <v>13</v>
      </c>
      <c r="B2435">
        <v>33</v>
      </c>
    </row>
    <row r="2436" spans="1:2" x14ac:dyDescent="0.2">
      <c r="A2436">
        <v>13</v>
      </c>
      <c r="B2436">
        <v>34</v>
      </c>
    </row>
    <row r="2437" spans="1:2" x14ac:dyDescent="0.2">
      <c r="A2437">
        <v>13</v>
      </c>
      <c r="B2437">
        <v>35</v>
      </c>
    </row>
    <row r="2438" spans="1:2" x14ac:dyDescent="0.2">
      <c r="A2438">
        <v>13</v>
      </c>
      <c r="B2438">
        <v>36</v>
      </c>
    </row>
    <row r="2439" spans="1:2" x14ac:dyDescent="0.2">
      <c r="A2439">
        <v>13</v>
      </c>
      <c r="B2439">
        <v>37</v>
      </c>
    </row>
    <row r="2440" spans="1:2" x14ac:dyDescent="0.2">
      <c r="A2440">
        <v>13</v>
      </c>
      <c r="B2440">
        <v>38</v>
      </c>
    </row>
    <row r="2441" spans="1:2" x14ac:dyDescent="0.2">
      <c r="A2441">
        <v>13</v>
      </c>
      <c r="B2441">
        <v>39</v>
      </c>
    </row>
    <row r="2442" spans="1:2" x14ac:dyDescent="0.2">
      <c r="A2442">
        <v>13</v>
      </c>
      <c r="B2442">
        <v>40</v>
      </c>
    </row>
    <row r="2443" spans="1:2" x14ac:dyDescent="0.2">
      <c r="A2443">
        <v>13</v>
      </c>
      <c r="B2443">
        <v>41</v>
      </c>
    </row>
    <row r="2444" spans="1:2" x14ac:dyDescent="0.2">
      <c r="A2444">
        <v>13</v>
      </c>
      <c r="B2444">
        <v>42</v>
      </c>
    </row>
    <row r="2445" spans="1:2" x14ac:dyDescent="0.2">
      <c r="A2445">
        <v>13</v>
      </c>
      <c r="B2445">
        <v>43</v>
      </c>
    </row>
    <row r="2446" spans="1:2" x14ac:dyDescent="0.2">
      <c r="A2446">
        <v>13</v>
      </c>
      <c r="B2446">
        <v>44</v>
      </c>
    </row>
    <row r="2447" spans="1:2" x14ac:dyDescent="0.2">
      <c r="A2447">
        <v>13</v>
      </c>
      <c r="B2447">
        <v>45</v>
      </c>
    </row>
    <row r="2448" spans="1:2" x14ac:dyDescent="0.2">
      <c r="A2448">
        <v>13</v>
      </c>
      <c r="B2448">
        <v>46</v>
      </c>
    </row>
    <row r="2449" spans="1:2" x14ac:dyDescent="0.2">
      <c r="A2449">
        <v>13</v>
      </c>
      <c r="B2449">
        <v>47</v>
      </c>
    </row>
    <row r="2450" spans="1:2" x14ac:dyDescent="0.2">
      <c r="A2450">
        <v>13</v>
      </c>
      <c r="B2450">
        <v>48</v>
      </c>
    </row>
    <row r="2451" spans="1:2" x14ac:dyDescent="0.2">
      <c r="A2451">
        <v>13</v>
      </c>
      <c r="B2451">
        <v>49</v>
      </c>
    </row>
    <row r="2452" spans="1:2" x14ac:dyDescent="0.2">
      <c r="A2452">
        <v>13</v>
      </c>
      <c r="B2452">
        <v>50</v>
      </c>
    </row>
    <row r="2453" spans="1:2" x14ac:dyDescent="0.2">
      <c r="A2453">
        <v>13</v>
      </c>
      <c r="B2453">
        <v>51</v>
      </c>
    </row>
    <row r="2454" spans="1:2" x14ac:dyDescent="0.2">
      <c r="A2454">
        <v>13</v>
      </c>
      <c r="B2454">
        <v>52</v>
      </c>
    </row>
    <row r="2455" spans="1:2" x14ac:dyDescent="0.2">
      <c r="A2455">
        <v>13</v>
      </c>
      <c r="B2455">
        <v>53</v>
      </c>
    </row>
    <row r="2456" spans="1:2" x14ac:dyDescent="0.2">
      <c r="A2456">
        <v>13</v>
      </c>
      <c r="B2456">
        <v>54</v>
      </c>
    </row>
    <row r="2457" spans="1:2" x14ac:dyDescent="0.2">
      <c r="A2457">
        <v>13</v>
      </c>
      <c r="B2457">
        <v>55</v>
      </c>
    </row>
    <row r="2458" spans="1:2" x14ac:dyDescent="0.2">
      <c r="A2458">
        <v>13</v>
      </c>
      <c r="B2458">
        <v>56</v>
      </c>
    </row>
    <row r="2459" spans="1:2" x14ac:dyDescent="0.2">
      <c r="A2459">
        <v>13</v>
      </c>
      <c r="B2459">
        <v>57</v>
      </c>
    </row>
    <row r="2460" spans="1:2" x14ac:dyDescent="0.2">
      <c r="A2460">
        <v>13</v>
      </c>
      <c r="B2460">
        <v>58</v>
      </c>
    </row>
    <row r="2461" spans="1:2" x14ac:dyDescent="0.2">
      <c r="A2461">
        <v>13</v>
      </c>
      <c r="B2461">
        <v>59</v>
      </c>
    </row>
    <row r="2462" spans="1:2" x14ac:dyDescent="0.2">
      <c r="A2462">
        <v>13</v>
      </c>
      <c r="B2462">
        <v>60</v>
      </c>
    </row>
    <row r="2463" spans="1:2" x14ac:dyDescent="0.2">
      <c r="A2463">
        <v>13</v>
      </c>
      <c r="B2463">
        <v>61</v>
      </c>
    </row>
    <row r="2464" spans="1:2" x14ac:dyDescent="0.2">
      <c r="A2464">
        <v>13</v>
      </c>
      <c r="B2464">
        <v>62</v>
      </c>
    </row>
    <row r="2465" spans="1:2" x14ac:dyDescent="0.2">
      <c r="A2465">
        <v>13</v>
      </c>
      <c r="B2465">
        <v>63</v>
      </c>
    </row>
    <row r="2466" spans="1:2" x14ac:dyDescent="0.2">
      <c r="A2466">
        <v>13</v>
      </c>
      <c r="B2466">
        <v>64</v>
      </c>
    </row>
    <row r="2467" spans="1:2" x14ac:dyDescent="0.2">
      <c r="A2467">
        <v>13</v>
      </c>
      <c r="B2467">
        <v>65</v>
      </c>
    </row>
    <row r="2468" spans="1:2" x14ac:dyDescent="0.2">
      <c r="A2468">
        <v>13</v>
      </c>
      <c r="B2468">
        <v>66</v>
      </c>
    </row>
    <row r="2469" spans="1:2" x14ac:dyDescent="0.2">
      <c r="A2469">
        <v>13</v>
      </c>
      <c r="B2469">
        <v>67</v>
      </c>
    </row>
    <row r="2470" spans="1:2" x14ac:dyDescent="0.2">
      <c r="A2470">
        <v>13</v>
      </c>
      <c r="B2470">
        <v>68</v>
      </c>
    </row>
    <row r="2471" spans="1:2" x14ac:dyDescent="0.2">
      <c r="A2471">
        <v>13</v>
      </c>
      <c r="B2471">
        <v>69</v>
      </c>
    </row>
    <row r="2472" spans="1:2" x14ac:dyDescent="0.2">
      <c r="A2472">
        <v>13</v>
      </c>
      <c r="B2472">
        <v>70</v>
      </c>
    </row>
    <row r="2473" spans="1:2" x14ac:dyDescent="0.2">
      <c r="A2473">
        <v>13</v>
      </c>
      <c r="B2473">
        <v>71</v>
      </c>
    </row>
    <row r="2474" spans="1:2" x14ac:dyDescent="0.2">
      <c r="A2474">
        <v>13</v>
      </c>
      <c r="B2474">
        <v>72</v>
      </c>
    </row>
    <row r="2475" spans="1:2" x14ac:dyDescent="0.2">
      <c r="A2475">
        <v>13</v>
      </c>
      <c r="B2475">
        <v>73</v>
      </c>
    </row>
    <row r="2476" spans="1:2" x14ac:dyDescent="0.2">
      <c r="A2476">
        <v>13</v>
      </c>
      <c r="B2476">
        <v>74</v>
      </c>
    </row>
    <row r="2477" spans="1:2" x14ac:dyDescent="0.2">
      <c r="A2477">
        <v>13</v>
      </c>
      <c r="B2477">
        <v>75</v>
      </c>
    </row>
    <row r="2478" spans="1:2" x14ac:dyDescent="0.2">
      <c r="A2478">
        <v>13</v>
      </c>
      <c r="B2478">
        <v>76</v>
      </c>
    </row>
    <row r="2479" spans="1:2" x14ac:dyDescent="0.2">
      <c r="A2479">
        <v>13</v>
      </c>
      <c r="B2479">
        <v>77</v>
      </c>
    </row>
    <row r="2480" spans="1:2" x14ac:dyDescent="0.2">
      <c r="A2480">
        <v>13</v>
      </c>
      <c r="B2480">
        <v>78</v>
      </c>
    </row>
    <row r="2481" spans="1:2" x14ac:dyDescent="0.2">
      <c r="A2481">
        <v>13</v>
      </c>
      <c r="B2481">
        <v>79</v>
      </c>
    </row>
    <row r="2482" spans="1:2" x14ac:dyDescent="0.2">
      <c r="A2482">
        <v>13</v>
      </c>
      <c r="B2482">
        <v>80</v>
      </c>
    </row>
    <row r="2483" spans="1:2" x14ac:dyDescent="0.2">
      <c r="A2483">
        <v>13</v>
      </c>
      <c r="B2483">
        <v>81</v>
      </c>
    </row>
    <row r="2484" spans="1:2" x14ac:dyDescent="0.2">
      <c r="A2484">
        <v>13</v>
      </c>
      <c r="B2484">
        <v>82</v>
      </c>
    </row>
    <row r="2485" spans="1:2" x14ac:dyDescent="0.2">
      <c r="A2485">
        <v>13</v>
      </c>
      <c r="B2485">
        <v>83</v>
      </c>
    </row>
    <row r="2486" spans="1:2" x14ac:dyDescent="0.2">
      <c r="A2486">
        <v>13</v>
      </c>
      <c r="B2486">
        <v>84</v>
      </c>
    </row>
    <row r="2487" spans="1:2" x14ac:dyDescent="0.2">
      <c r="A2487">
        <v>13</v>
      </c>
      <c r="B2487">
        <v>85</v>
      </c>
    </row>
    <row r="2488" spans="1:2" x14ac:dyDescent="0.2">
      <c r="A2488">
        <v>13</v>
      </c>
      <c r="B2488">
        <v>86</v>
      </c>
    </row>
    <row r="2489" spans="1:2" x14ac:dyDescent="0.2">
      <c r="A2489">
        <v>13</v>
      </c>
      <c r="B2489">
        <v>87</v>
      </c>
    </row>
    <row r="2490" spans="1:2" x14ac:dyDescent="0.2">
      <c r="A2490">
        <v>13</v>
      </c>
      <c r="B2490">
        <v>88</v>
      </c>
    </row>
    <row r="2491" spans="1:2" x14ac:dyDescent="0.2">
      <c r="A2491">
        <v>13</v>
      </c>
      <c r="B2491">
        <v>89</v>
      </c>
    </row>
    <row r="2492" spans="1:2" x14ac:dyDescent="0.2">
      <c r="A2492">
        <v>13</v>
      </c>
      <c r="B2492">
        <v>90</v>
      </c>
    </row>
    <row r="2493" spans="1:2" x14ac:dyDescent="0.2">
      <c r="A2493">
        <v>13</v>
      </c>
      <c r="B2493">
        <v>91</v>
      </c>
    </row>
    <row r="2494" spans="1:2" x14ac:dyDescent="0.2">
      <c r="A2494">
        <v>13</v>
      </c>
      <c r="B2494">
        <v>92</v>
      </c>
    </row>
    <row r="2495" spans="1:2" x14ac:dyDescent="0.2">
      <c r="A2495">
        <v>13</v>
      </c>
      <c r="B2495">
        <v>93</v>
      </c>
    </row>
    <row r="2496" spans="1:2" x14ac:dyDescent="0.2">
      <c r="A2496">
        <v>13</v>
      </c>
      <c r="B2496">
        <v>94</v>
      </c>
    </row>
    <row r="2497" spans="1:2" x14ac:dyDescent="0.2">
      <c r="A2497">
        <v>13</v>
      </c>
      <c r="B2497">
        <v>95</v>
      </c>
    </row>
    <row r="2498" spans="1:2" x14ac:dyDescent="0.2">
      <c r="A2498">
        <v>13</v>
      </c>
      <c r="B2498">
        <v>96</v>
      </c>
    </row>
    <row r="2499" spans="1:2" x14ac:dyDescent="0.2">
      <c r="A2499">
        <v>13</v>
      </c>
      <c r="B2499">
        <v>97</v>
      </c>
    </row>
    <row r="2500" spans="1:2" x14ac:dyDescent="0.2">
      <c r="A2500">
        <v>13</v>
      </c>
      <c r="B2500">
        <v>98</v>
      </c>
    </row>
    <row r="2501" spans="1:2" x14ac:dyDescent="0.2">
      <c r="A2501">
        <v>13</v>
      </c>
      <c r="B2501">
        <v>99</v>
      </c>
    </row>
    <row r="2502" spans="1:2" x14ac:dyDescent="0.2">
      <c r="A2502">
        <v>13</v>
      </c>
      <c r="B2502">
        <v>100</v>
      </c>
    </row>
    <row r="2503" spans="1:2" x14ac:dyDescent="0.2">
      <c r="A2503">
        <v>13</v>
      </c>
      <c r="B2503">
        <v>101</v>
      </c>
    </row>
    <row r="2504" spans="1:2" x14ac:dyDescent="0.2">
      <c r="A2504">
        <v>13</v>
      </c>
      <c r="B2504">
        <v>102</v>
      </c>
    </row>
    <row r="2505" spans="1:2" x14ac:dyDescent="0.2">
      <c r="A2505">
        <v>13</v>
      </c>
      <c r="B2505">
        <v>103</v>
      </c>
    </row>
    <row r="2506" spans="1:2" x14ac:dyDescent="0.2">
      <c r="A2506">
        <v>13</v>
      </c>
      <c r="B2506">
        <v>104</v>
      </c>
    </row>
    <row r="2507" spans="1:2" x14ac:dyDescent="0.2">
      <c r="A2507">
        <v>13</v>
      </c>
      <c r="B2507">
        <v>105</v>
      </c>
    </row>
    <row r="2508" spans="1:2" x14ac:dyDescent="0.2">
      <c r="A2508">
        <v>13</v>
      </c>
      <c r="B2508">
        <v>106</v>
      </c>
    </row>
    <row r="2509" spans="1:2" x14ac:dyDescent="0.2">
      <c r="A2509">
        <v>13</v>
      </c>
      <c r="B2509">
        <v>107</v>
      </c>
    </row>
    <row r="2510" spans="1:2" x14ac:dyDescent="0.2">
      <c r="A2510">
        <v>13</v>
      </c>
      <c r="B2510">
        <v>108</v>
      </c>
    </row>
    <row r="2511" spans="1:2" x14ac:dyDescent="0.2">
      <c r="A2511">
        <v>13</v>
      </c>
      <c r="B2511">
        <v>109</v>
      </c>
    </row>
    <row r="2512" spans="1:2" x14ac:dyDescent="0.2">
      <c r="A2512">
        <v>13</v>
      </c>
      <c r="B2512">
        <v>110</v>
      </c>
    </row>
    <row r="2513" spans="1:2" x14ac:dyDescent="0.2">
      <c r="A2513">
        <v>13</v>
      </c>
      <c r="B2513">
        <v>111</v>
      </c>
    </row>
    <row r="2514" spans="1:2" x14ac:dyDescent="0.2">
      <c r="A2514">
        <v>13</v>
      </c>
      <c r="B2514">
        <v>112</v>
      </c>
    </row>
    <row r="2515" spans="1:2" x14ac:dyDescent="0.2">
      <c r="A2515">
        <v>13</v>
      </c>
      <c r="B2515">
        <v>113</v>
      </c>
    </row>
    <row r="2516" spans="1:2" x14ac:dyDescent="0.2">
      <c r="A2516">
        <v>13</v>
      </c>
      <c r="B2516">
        <v>114</v>
      </c>
    </row>
    <row r="2517" spans="1:2" x14ac:dyDescent="0.2">
      <c r="A2517">
        <v>13</v>
      </c>
      <c r="B2517">
        <v>115</v>
      </c>
    </row>
    <row r="2518" spans="1:2" x14ac:dyDescent="0.2">
      <c r="A2518">
        <v>13</v>
      </c>
      <c r="B2518">
        <v>116</v>
      </c>
    </row>
    <row r="2519" spans="1:2" x14ac:dyDescent="0.2">
      <c r="A2519">
        <v>13</v>
      </c>
      <c r="B2519">
        <v>117</v>
      </c>
    </row>
    <row r="2520" spans="1:2" x14ac:dyDescent="0.2">
      <c r="A2520">
        <v>13</v>
      </c>
      <c r="B2520">
        <v>118</v>
      </c>
    </row>
    <row r="2521" spans="1:2" x14ac:dyDescent="0.2">
      <c r="A2521">
        <v>13</v>
      </c>
      <c r="B2521">
        <v>119</v>
      </c>
    </row>
    <row r="2522" spans="1:2" x14ac:dyDescent="0.2">
      <c r="A2522">
        <v>13</v>
      </c>
      <c r="B2522">
        <v>120</v>
      </c>
    </row>
    <row r="2523" spans="1:2" x14ac:dyDescent="0.2">
      <c r="A2523">
        <v>13</v>
      </c>
      <c r="B2523">
        <v>121</v>
      </c>
    </row>
    <row r="2524" spans="1:2" x14ac:dyDescent="0.2">
      <c r="A2524">
        <v>13</v>
      </c>
      <c r="B2524">
        <v>122</v>
      </c>
    </row>
    <row r="2525" spans="1:2" x14ac:dyDescent="0.2">
      <c r="A2525">
        <v>13</v>
      </c>
      <c r="B2525">
        <v>123</v>
      </c>
    </row>
    <row r="2526" spans="1:2" x14ac:dyDescent="0.2">
      <c r="A2526">
        <v>13</v>
      </c>
      <c r="B2526">
        <v>124</v>
      </c>
    </row>
    <row r="2527" spans="1:2" x14ac:dyDescent="0.2">
      <c r="A2527">
        <v>13</v>
      </c>
      <c r="B2527">
        <v>125</v>
      </c>
    </row>
    <row r="2528" spans="1:2" x14ac:dyDescent="0.2">
      <c r="A2528">
        <v>13</v>
      </c>
      <c r="B2528">
        <v>126</v>
      </c>
    </row>
    <row r="2529" spans="1:2" x14ac:dyDescent="0.2">
      <c r="A2529">
        <v>13</v>
      </c>
      <c r="B2529">
        <v>127</v>
      </c>
    </row>
    <row r="2530" spans="1:2" x14ac:dyDescent="0.2">
      <c r="A2530">
        <v>13</v>
      </c>
      <c r="B2530">
        <v>128</v>
      </c>
    </row>
    <row r="2531" spans="1:2" x14ac:dyDescent="0.2">
      <c r="A2531">
        <v>13</v>
      </c>
      <c r="B2531">
        <v>129</v>
      </c>
    </row>
    <row r="2532" spans="1:2" x14ac:dyDescent="0.2">
      <c r="A2532">
        <v>13</v>
      </c>
      <c r="B2532">
        <v>130</v>
      </c>
    </row>
    <row r="2533" spans="1:2" x14ac:dyDescent="0.2">
      <c r="A2533">
        <v>13</v>
      </c>
      <c r="B2533">
        <v>131</v>
      </c>
    </row>
    <row r="2534" spans="1:2" x14ac:dyDescent="0.2">
      <c r="A2534">
        <v>13</v>
      </c>
      <c r="B2534">
        <v>132</v>
      </c>
    </row>
    <row r="2535" spans="1:2" x14ac:dyDescent="0.2">
      <c r="A2535">
        <v>13</v>
      </c>
      <c r="B2535">
        <v>133</v>
      </c>
    </row>
    <row r="2536" spans="1:2" x14ac:dyDescent="0.2">
      <c r="A2536">
        <v>13</v>
      </c>
      <c r="B2536">
        <v>134</v>
      </c>
    </row>
    <row r="2537" spans="1:2" x14ac:dyDescent="0.2">
      <c r="A2537">
        <v>13</v>
      </c>
      <c r="B2537">
        <v>135</v>
      </c>
    </row>
    <row r="2538" spans="1:2" x14ac:dyDescent="0.2">
      <c r="A2538">
        <v>13</v>
      </c>
      <c r="B2538">
        <v>136</v>
      </c>
    </row>
    <row r="2539" spans="1:2" x14ac:dyDescent="0.2">
      <c r="A2539">
        <v>13</v>
      </c>
      <c r="B2539">
        <v>137</v>
      </c>
    </row>
    <row r="2540" spans="1:2" x14ac:dyDescent="0.2">
      <c r="A2540">
        <v>13</v>
      </c>
      <c r="B2540">
        <v>138</v>
      </c>
    </row>
    <row r="2541" spans="1:2" x14ac:dyDescent="0.2">
      <c r="A2541">
        <v>13</v>
      </c>
      <c r="B2541">
        <v>139</v>
      </c>
    </row>
    <row r="2542" spans="1:2" x14ac:dyDescent="0.2">
      <c r="A2542">
        <v>13</v>
      </c>
      <c r="B2542">
        <v>140</v>
      </c>
    </row>
    <row r="2543" spans="1:2" x14ac:dyDescent="0.2">
      <c r="A2543">
        <v>13</v>
      </c>
      <c r="B2543">
        <v>141</v>
      </c>
    </row>
    <row r="2544" spans="1:2" x14ac:dyDescent="0.2">
      <c r="A2544">
        <v>13</v>
      </c>
      <c r="B2544">
        <v>142</v>
      </c>
    </row>
    <row r="2545" spans="1:2" x14ac:dyDescent="0.2">
      <c r="A2545">
        <v>13</v>
      </c>
      <c r="B2545">
        <v>143</v>
      </c>
    </row>
    <row r="2546" spans="1:2" x14ac:dyDescent="0.2">
      <c r="A2546">
        <v>13</v>
      </c>
      <c r="B2546">
        <v>144</v>
      </c>
    </row>
    <row r="2547" spans="1:2" x14ac:dyDescent="0.2">
      <c r="A2547">
        <v>13</v>
      </c>
      <c r="B2547">
        <v>145</v>
      </c>
    </row>
    <row r="2548" spans="1:2" x14ac:dyDescent="0.2">
      <c r="A2548">
        <v>13</v>
      </c>
      <c r="B2548">
        <v>146</v>
      </c>
    </row>
    <row r="2549" spans="1:2" x14ac:dyDescent="0.2">
      <c r="A2549">
        <v>13</v>
      </c>
      <c r="B2549">
        <v>147</v>
      </c>
    </row>
    <row r="2550" spans="1:2" x14ac:dyDescent="0.2">
      <c r="A2550">
        <v>13</v>
      </c>
      <c r="B2550">
        <v>148</v>
      </c>
    </row>
    <row r="2551" spans="1:2" x14ac:dyDescent="0.2">
      <c r="A2551">
        <v>13</v>
      </c>
      <c r="B2551">
        <v>149</v>
      </c>
    </row>
    <row r="2552" spans="1:2" x14ac:dyDescent="0.2">
      <c r="A2552">
        <v>13</v>
      </c>
      <c r="B2552">
        <v>150</v>
      </c>
    </row>
    <row r="2553" spans="1:2" x14ac:dyDescent="0.2">
      <c r="A2553">
        <v>13</v>
      </c>
      <c r="B2553">
        <v>151</v>
      </c>
    </row>
    <row r="2554" spans="1:2" x14ac:dyDescent="0.2">
      <c r="A2554">
        <v>13</v>
      </c>
      <c r="B2554">
        <v>152</v>
      </c>
    </row>
    <row r="2555" spans="1:2" x14ac:dyDescent="0.2">
      <c r="A2555">
        <v>13</v>
      </c>
      <c r="B2555">
        <v>153</v>
      </c>
    </row>
    <row r="2556" spans="1:2" x14ac:dyDescent="0.2">
      <c r="A2556">
        <v>13</v>
      </c>
      <c r="B2556">
        <v>154</v>
      </c>
    </row>
    <row r="2557" spans="1:2" x14ac:dyDescent="0.2">
      <c r="A2557">
        <v>13</v>
      </c>
      <c r="B2557">
        <v>155</v>
      </c>
    </row>
    <row r="2558" spans="1:2" x14ac:dyDescent="0.2">
      <c r="A2558">
        <v>13</v>
      </c>
      <c r="B2558">
        <v>156</v>
      </c>
    </row>
    <row r="2559" spans="1:2" x14ac:dyDescent="0.2">
      <c r="A2559">
        <v>13</v>
      </c>
      <c r="B2559">
        <v>157</v>
      </c>
    </row>
    <row r="2560" spans="1:2" x14ac:dyDescent="0.2">
      <c r="A2560">
        <v>13</v>
      </c>
      <c r="B2560">
        <v>158</v>
      </c>
    </row>
    <row r="2561" spans="1:2" x14ac:dyDescent="0.2">
      <c r="A2561">
        <v>13</v>
      </c>
      <c r="B2561">
        <v>159</v>
      </c>
    </row>
    <row r="2562" spans="1:2" x14ac:dyDescent="0.2">
      <c r="A2562">
        <v>13</v>
      </c>
      <c r="B2562">
        <v>160</v>
      </c>
    </row>
    <row r="2563" spans="1:2" x14ac:dyDescent="0.2">
      <c r="A2563">
        <v>13</v>
      </c>
      <c r="B2563">
        <v>161</v>
      </c>
    </row>
    <row r="2564" spans="1:2" x14ac:dyDescent="0.2">
      <c r="A2564">
        <v>13</v>
      </c>
      <c r="B2564">
        <v>162</v>
      </c>
    </row>
    <row r="2565" spans="1:2" x14ac:dyDescent="0.2">
      <c r="A2565">
        <v>13</v>
      </c>
      <c r="B2565">
        <v>163</v>
      </c>
    </row>
    <row r="2566" spans="1:2" x14ac:dyDescent="0.2">
      <c r="A2566">
        <v>13</v>
      </c>
      <c r="B2566">
        <v>164</v>
      </c>
    </row>
    <row r="2567" spans="1:2" x14ac:dyDescent="0.2">
      <c r="A2567">
        <v>13</v>
      </c>
      <c r="B2567">
        <v>165</v>
      </c>
    </row>
    <row r="2568" spans="1:2" x14ac:dyDescent="0.2">
      <c r="A2568">
        <v>13</v>
      </c>
      <c r="B2568">
        <v>166</v>
      </c>
    </row>
    <row r="2569" spans="1:2" x14ac:dyDescent="0.2">
      <c r="A2569">
        <v>13</v>
      </c>
      <c r="B2569">
        <v>167</v>
      </c>
    </row>
    <row r="2570" spans="1:2" x14ac:dyDescent="0.2">
      <c r="A2570">
        <v>13</v>
      </c>
      <c r="B2570">
        <v>168</v>
      </c>
    </row>
    <row r="2571" spans="1:2" x14ac:dyDescent="0.2">
      <c r="A2571">
        <v>13</v>
      </c>
      <c r="B2571">
        <v>169</v>
      </c>
    </row>
    <row r="2572" spans="1:2" x14ac:dyDescent="0.2">
      <c r="A2572">
        <v>13</v>
      </c>
      <c r="B2572">
        <v>170</v>
      </c>
    </row>
    <row r="2573" spans="1:2" x14ac:dyDescent="0.2">
      <c r="A2573">
        <v>13</v>
      </c>
      <c r="B2573">
        <v>171</v>
      </c>
    </row>
    <row r="2574" spans="1:2" x14ac:dyDescent="0.2">
      <c r="A2574">
        <v>13</v>
      </c>
      <c r="B2574">
        <v>172</v>
      </c>
    </row>
    <row r="2575" spans="1:2" x14ac:dyDescent="0.2">
      <c r="A2575">
        <v>13</v>
      </c>
      <c r="B2575">
        <v>173</v>
      </c>
    </row>
    <row r="2576" spans="1:2" x14ac:dyDescent="0.2">
      <c r="A2576">
        <v>13</v>
      </c>
      <c r="B2576">
        <v>174</v>
      </c>
    </row>
    <row r="2577" spans="1:2" x14ac:dyDescent="0.2">
      <c r="A2577">
        <v>13</v>
      </c>
      <c r="B2577">
        <v>175</v>
      </c>
    </row>
    <row r="2578" spans="1:2" x14ac:dyDescent="0.2">
      <c r="A2578">
        <v>13</v>
      </c>
      <c r="B2578">
        <v>176</v>
      </c>
    </row>
    <row r="2579" spans="1:2" x14ac:dyDescent="0.2">
      <c r="A2579">
        <v>13</v>
      </c>
      <c r="B2579">
        <v>177</v>
      </c>
    </row>
    <row r="2580" spans="1:2" x14ac:dyDescent="0.2">
      <c r="A2580">
        <v>13</v>
      </c>
      <c r="B2580">
        <v>178</v>
      </c>
    </row>
    <row r="2581" spans="1:2" x14ac:dyDescent="0.2">
      <c r="A2581">
        <v>13</v>
      </c>
      <c r="B2581">
        <v>179</v>
      </c>
    </row>
    <row r="2582" spans="1:2" x14ac:dyDescent="0.2">
      <c r="A2582">
        <v>13</v>
      </c>
      <c r="B2582">
        <v>180</v>
      </c>
    </row>
    <row r="2583" spans="1:2" x14ac:dyDescent="0.2">
      <c r="A2583">
        <v>13</v>
      </c>
      <c r="B2583">
        <v>181</v>
      </c>
    </row>
    <row r="2584" spans="1:2" x14ac:dyDescent="0.2">
      <c r="A2584">
        <v>13</v>
      </c>
      <c r="B2584">
        <v>182</v>
      </c>
    </row>
    <row r="2585" spans="1:2" x14ac:dyDescent="0.2">
      <c r="A2585">
        <v>13</v>
      </c>
      <c r="B2585">
        <v>183</v>
      </c>
    </row>
    <row r="2586" spans="1:2" x14ac:dyDescent="0.2">
      <c r="A2586">
        <v>13</v>
      </c>
      <c r="B2586">
        <v>184</v>
      </c>
    </row>
    <row r="2587" spans="1:2" x14ac:dyDescent="0.2">
      <c r="A2587">
        <v>13</v>
      </c>
      <c r="B2587">
        <v>185</v>
      </c>
    </row>
    <row r="2588" spans="1:2" x14ac:dyDescent="0.2">
      <c r="A2588">
        <v>13</v>
      </c>
      <c r="B2588">
        <v>186</v>
      </c>
    </row>
    <row r="2589" spans="1:2" x14ac:dyDescent="0.2">
      <c r="A2589">
        <v>13</v>
      </c>
      <c r="B2589">
        <v>187</v>
      </c>
    </row>
    <row r="2590" spans="1:2" x14ac:dyDescent="0.2">
      <c r="A2590">
        <v>13</v>
      </c>
      <c r="B2590">
        <v>188</v>
      </c>
    </row>
    <row r="2591" spans="1:2" x14ac:dyDescent="0.2">
      <c r="A2591">
        <v>13</v>
      </c>
      <c r="B2591">
        <v>189</v>
      </c>
    </row>
    <row r="2592" spans="1:2" x14ac:dyDescent="0.2">
      <c r="A2592">
        <v>13</v>
      </c>
      <c r="B2592">
        <v>190</v>
      </c>
    </row>
    <row r="2593" spans="1:2" x14ac:dyDescent="0.2">
      <c r="A2593">
        <v>13</v>
      </c>
      <c r="B2593">
        <v>191</v>
      </c>
    </row>
    <row r="2594" spans="1:2" x14ac:dyDescent="0.2">
      <c r="A2594">
        <v>13</v>
      </c>
      <c r="B2594">
        <v>192</v>
      </c>
    </row>
    <row r="2595" spans="1:2" x14ac:dyDescent="0.2">
      <c r="A2595">
        <v>13</v>
      </c>
      <c r="B2595">
        <v>193</v>
      </c>
    </row>
    <row r="2596" spans="1:2" x14ac:dyDescent="0.2">
      <c r="A2596">
        <v>13</v>
      </c>
      <c r="B2596">
        <v>194</v>
      </c>
    </row>
    <row r="2597" spans="1:2" x14ac:dyDescent="0.2">
      <c r="A2597">
        <v>13</v>
      </c>
      <c r="B2597">
        <v>195</v>
      </c>
    </row>
    <row r="2598" spans="1:2" x14ac:dyDescent="0.2">
      <c r="A2598">
        <v>13</v>
      </c>
      <c r="B2598">
        <v>196</v>
      </c>
    </row>
    <row r="2599" spans="1:2" x14ac:dyDescent="0.2">
      <c r="A2599">
        <v>13</v>
      </c>
      <c r="B2599">
        <v>197</v>
      </c>
    </row>
    <row r="2600" spans="1:2" x14ac:dyDescent="0.2">
      <c r="A2600">
        <v>13</v>
      </c>
      <c r="B2600">
        <v>198</v>
      </c>
    </row>
    <row r="2601" spans="1:2" x14ac:dyDescent="0.2">
      <c r="A2601">
        <v>13</v>
      </c>
      <c r="B2601">
        <v>199</v>
      </c>
    </row>
    <row r="2602" spans="1:2" x14ac:dyDescent="0.2">
      <c r="A2602">
        <v>13</v>
      </c>
      <c r="B2602">
        <v>200</v>
      </c>
    </row>
  </sheetData>
  <dataConsolidate/>
  <phoneticPr fontId="0" type="noConversion"/>
  <pageMargins left="0.75" right="0.75" top="1" bottom="1" header="0.5" footer="0.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Q25"/>
  <sheetViews>
    <sheetView workbookViewId="0"/>
  </sheetViews>
  <sheetFormatPr defaultRowHeight="12.75" x14ac:dyDescent="0.2"/>
  <cols>
    <col min="1" max="1" width="15.7109375" style="17" bestFit="1" customWidth="1"/>
    <col min="2" max="2" width="15.7109375" bestFit="1" customWidth="1"/>
    <col min="3" max="3" width="17" style="17" bestFit="1" customWidth="1"/>
    <col min="4" max="4" width="16.140625" bestFit="1" customWidth="1"/>
    <col min="5" max="5" width="29.7109375" bestFit="1" customWidth="1"/>
    <col min="7" max="7" width="9.140625" style="17"/>
  </cols>
  <sheetData>
    <row r="1" spans="1:251" ht="15" x14ac:dyDescent="0.2">
      <c r="A1" s="20" t="s">
        <v>2554</v>
      </c>
      <c r="B1" s="20" t="s">
        <v>562</v>
      </c>
      <c r="C1" s="20" t="s">
        <v>2555</v>
      </c>
      <c r="D1" s="20" t="s">
        <v>2556</v>
      </c>
      <c r="E1" s="20" t="s">
        <v>2557</v>
      </c>
      <c r="G1"/>
      <c r="IM1" s="20"/>
      <c r="IN1" s="20"/>
      <c r="IO1" s="20"/>
      <c r="IP1" s="20"/>
      <c r="IQ1" s="20"/>
    </row>
    <row r="2" spans="1:251" x14ac:dyDescent="0.2">
      <c r="A2" t="s">
        <v>589</v>
      </c>
      <c r="B2">
        <v>7901</v>
      </c>
      <c r="C2" t="s">
        <v>559</v>
      </c>
      <c r="D2" t="s">
        <v>599</v>
      </c>
      <c r="E2">
        <v>2010</v>
      </c>
    </row>
    <row r="3" spans="1:251" x14ac:dyDescent="0.2">
      <c r="A3" t="s">
        <v>589</v>
      </c>
      <c r="B3">
        <v>10083</v>
      </c>
      <c r="C3" t="s">
        <v>559</v>
      </c>
      <c r="D3" t="s">
        <v>560</v>
      </c>
      <c r="E3">
        <v>2010</v>
      </c>
    </row>
    <row r="4" spans="1:251" x14ac:dyDescent="0.2">
      <c r="A4" t="s">
        <v>589</v>
      </c>
      <c r="B4">
        <v>10084</v>
      </c>
      <c r="C4" t="s">
        <v>559</v>
      </c>
      <c r="D4" t="s">
        <v>561</v>
      </c>
      <c r="E4">
        <v>2010</v>
      </c>
    </row>
    <row r="5" spans="1:251" x14ac:dyDescent="0.2">
      <c r="A5" t="s">
        <v>589</v>
      </c>
      <c r="B5">
        <v>10085</v>
      </c>
      <c r="C5" t="s">
        <v>559</v>
      </c>
      <c r="D5" t="s">
        <v>590</v>
      </c>
      <c r="E5">
        <v>2010</v>
      </c>
    </row>
    <row r="6" spans="1:251" x14ac:dyDescent="0.2">
      <c r="A6" t="s">
        <v>589</v>
      </c>
      <c r="B6">
        <v>10086</v>
      </c>
      <c r="C6" t="s">
        <v>559</v>
      </c>
      <c r="D6" t="s">
        <v>591</v>
      </c>
      <c r="E6">
        <v>2010</v>
      </c>
    </row>
    <row r="7" spans="1:251" x14ac:dyDescent="0.2">
      <c r="A7" t="s">
        <v>589</v>
      </c>
      <c r="B7">
        <v>10087</v>
      </c>
      <c r="C7" t="s">
        <v>559</v>
      </c>
      <c r="D7" t="s">
        <v>592</v>
      </c>
      <c r="E7">
        <v>2010</v>
      </c>
    </row>
    <row r="8" spans="1:251" x14ac:dyDescent="0.2">
      <c r="A8" t="s">
        <v>589</v>
      </c>
      <c r="B8">
        <v>10088</v>
      </c>
      <c r="C8" t="s">
        <v>559</v>
      </c>
      <c r="D8" t="s">
        <v>593</v>
      </c>
      <c r="E8">
        <v>2010</v>
      </c>
    </row>
    <row r="9" spans="1:251" x14ac:dyDescent="0.2">
      <c r="A9" t="s">
        <v>589</v>
      </c>
      <c r="B9">
        <v>10089</v>
      </c>
      <c r="C9" t="s">
        <v>559</v>
      </c>
      <c r="D9" t="s">
        <v>594</v>
      </c>
      <c r="E9">
        <v>2010</v>
      </c>
    </row>
    <row r="10" spans="1:251" x14ac:dyDescent="0.2">
      <c r="A10" t="s">
        <v>589</v>
      </c>
      <c r="B10">
        <v>10090</v>
      </c>
      <c r="C10" t="s">
        <v>559</v>
      </c>
      <c r="D10" t="s">
        <v>595</v>
      </c>
      <c r="E10">
        <v>2010</v>
      </c>
    </row>
    <row r="11" spans="1:251" x14ac:dyDescent="0.2">
      <c r="A11" t="s">
        <v>589</v>
      </c>
      <c r="B11">
        <v>10091</v>
      </c>
      <c r="C11" t="s">
        <v>559</v>
      </c>
      <c r="D11" t="s">
        <v>596</v>
      </c>
      <c r="E11">
        <v>2011</v>
      </c>
    </row>
    <row r="12" spans="1:251" x14ac:dyDescent="0.2">
      <c r="A12" t="s">
        <v>589</v>
      </c>
      <c r="B12">
        <v>10092</v>
      </c>
      <c r="C12" t="s">
        <v>559</v>
      </c>
      <c r="D12" t="s">
        <v>597</v>
      </c>
      <c r="E12">
        <v>2011</v>
      </c>
    </row>
    <row r="13" spans="1:251" x14ac:dyDescent="0.2">
      <c r="A13" t="s">
        <v>589</v>
      </c>
      <c r="B13">
        <v>10093</v>
      </c>
      <c r="C13" t="s">
        <v>559</v>
      </c>
      <c r="D13" t="s">
        <v>598</v>
      </c>
      <c r="E13">
        <v>2011</v>
      </c>
    </row>
    <row r="14" spans="1:251" x14ac:dyDescent="0.2">
      <c r="A14" t="s">
        <v>589</v>
      </c>
      <c r="B14">
        <v>10094</v>
      </c>
      <c r="C14" t="s">
        <v>2558</v>
      </c>
      <c r="D14" t="s">
        <v>599</v>
      </c>
      <c r="E14">
        <v>2011</v>
      </c>
    </row>
    <row r="15" spans="1:251" x14ac:dyDescent="0.2">
      <c r="A15" t="s">
        <v>589</v>
      </c>
      <c r="B15">
        <v>10095</v>
      </c>
      <c r="C15" t="s">
        <v>2558</v>
      </c>
      <c r="D15" t="s">
        <v>560</v>
      </c>
      <c r="E15">
        <v>2011</v>
      </c>
    </row>
    <row r="16" spans="1:251" x14ac:dyDescent="0.2">
      <c r="A16" t="s">
        <v>589</v>
      </c>
      <c r="B16">
        <v>10096</v>
      </c>
      <c r="C16" t="s">
        <v>2558</v>
      </c>
      <c r="D16" t="s">
        <v>561</v>
      </c>
      <c r="E16">
        <v>2011</v>
      </c>
    </row>
    <row r="17" spans="1:5" x14ac:dyDescent="0.2">
      <c r="A17" t="s">
        <v>589</v>
      </c>
      <c r="B17">
        <v>10097</v>
      </c>
      <c r="C17" t="s">
        <v>2558</v>
      </c>
      <c r="D17" t="s">
        <v>590</v>
      </c>
      <c r="E17">
        <v>2011</v>
      </c>
    </row>
    <row r="18" spans="1:5" x14ac:dyDescent="0.2">
      <c r="A18" t="s">
        <v>589</v>
      </c>
      <c r="B18">
        <v>10098</v>
      </c>
      <c r="C18" t="s">
        <v>2558</v>
      </c>
      <c r="D18" t="s">
        <v>591</v>
      </c>
      <c r="E18">
        <v>2011</v>
      </c>
    </row>
    <row r="19" spans="1:5" x14ac:dyDescent="0.2">
      <c r="A19" t="s">
        <v>589</v>
      </c>
      <c r="B19">
        <v>10099</v>
      </c>
      <c r="C19" t="s">
        <v>2558</v>
      </c>
      <c r="D19" t="s">
        <v>592</v>
      </c>
      <c r="E19">
        <v>2011</v>
      </c>
    </row>
    <row r="20" spans="1:5" x14ac:dyDescent="0.2">
      <c r="A20" t="s">
        <v>589</v>
      </c>
      <c r="B20">
        <v>10100</v>
      </c>
      <c r="C20" t="s">
        <v>2558</v>
      </c>
      <c r="D20" t="s">
        <v>593</v>
      </c>
      <c r="E20">
        <v>2011</v>
      </c>
    </row>
    <row r="21" spans="1:5" x14ac:dyDescent="0.2">
      <c r="A21" t="s">
        <v>589</v>
      </c>
      <c r="B21">
        <v>10101</v>
      </c>
      <c r="C21" t="s">
        <v>2558</v>
      </c>
      <c r="D21" t="s">
        <v>594</v>
      </c>
      <c r="E21">
        <v>2011</v>
      </c>
    </row>
    <row r="22" spans="1:5" x14ac:dyDescent="0.2">
      <c r="A22" t="s">
        <v>589</v>
      </c>
      <c r="B22">
        <v>10102</v>
      </c>
      <c r="C22" t="s">
        <v>2558</v>
      </c>
      <c r="D22" t="s">
        <v>595</v>
      </c>
      <c r="E22">
        <v>2011</v>
      </c>
    </row>
    <row r="23" spans="1:5" x14ac:dyDescent="0.2">
      <c r="A23" t="s">
        <v>589</v>
      </c>
      <c r="B23">
        <v>10103</v>
      </c>
      <c r="C23" t="s">
        <v>2558</v>
      </c>
      <c r="D23" t="s">
        <v>596</v>
      </c>
      <c r="E23">
        <v>2012</v>
      </c>
    </row>
    <row r="24" spans="1:5" x14ac:dyDescent="0.2">
      <c r="A24" t="s">
        <v>589</v>
      </c>
      <c r="B24">
        <v>10104</v>
      </c>
      <c r="C24" t="s">
        <v>2558</v>
      </c>
      <c r="D24" t="s">
        <v>597</v>
      </c>
      <c r="E24">
        <v>2012</v>
      </c>
    </row>
    <row r="25" spans="1:5" x14ac:dyDescent="0.2">
      <c r="A25" t="s">
        <v>589</v>
      </c>
      <c r="B25">
        <v>10105</v>
      </c>
      <c r="C25" t="s">
        <v>2558</v>
      </c>
      <c r="D25" t="s">
        <v>598</v>
      </c>
      <c r="E25">
        <v>2012</v>
      </c>
    </row>
  </sheetData>
  <phoneticPr fontId="0" type="noConversion"/>
  <pageMargins left="0.75" right="0.75" top="1" bottom="1" header="0.5" footer="0.5"/>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U5001"/>
  <sheetViews>
    <sheetView tabSelected="1" topLeftCell="E5" zoomScale="70" zoomScaleNormal="70" workbookViewId="0">
      <pane ySplit="7" topLeftCell="A12" activePane="bottomLeft" state="frozen"/>
      <selection activeCell="E5" sqref="E5"/>
      <selection pane="bottomLeft" activeCell="G25" sqref="G25"/>
    </sheetView>
  </sheetViews>
  <sheetFormatPr defaultRowHeight="12.75" x14ac:dyDescent="0.2"/>
  <cols>
    <col min="1" max="1" width="17.85546875" style="18" customWidth="1"/>
    <col min="2" max="2" width="6.42578125" style="18" customWidth="1"/>
    <col min="3" max="3" width="18.42578125" style="18" customWidth="1"/>
    <col min="4" max="4" width="31.28515625" style="18" customWidth="1"/>
    <col min="5" max="5" width="24.28515625" style="18" customWidth="1"/>
    <col min="6" max="6" width="23.7109375" style="18" customWidth="1"/>
    <col min="7" max="7" width="24.28515625" style="18" customWidth="1"/>
    <col min="8" max="15" width="12.7109375" style="18" customWidth="1"/>
    <col min="16" max="19" width="13.7109375" style="18" customWidth="1"/>
    <col min="20" max="20" width="2.42578125" style="18" bestFit="1" customWidth="1"/>
    <col min="21" max="21" width="56" style="18" hidden="1" customWidth="1"/>
    <col min="22" max="22" width="16.28515625" style="18" hidden="1" customWidth="1"/>
    <col min="23" max="23" width="32.85546875" style="18" hidden="1" customWidth="1"/>
    <col min="24" max="25" width="7.5703125" style="18" bestFit="1" customWidth="1"/>
    <col min="26" max="26" width="8" style="18" bestFit="1" customWidth="1"/>
    <col min="27" max="27" width="7.5703125" style="18" bestFit="1" customWidth="1"/>
    <col min="28" max="30" width="8" style="18" bestFit="1" customWidth="1"/>
    <col min="31" max="31" width="7.7109375" style="18" bestFit="1" customWidth="1"/>
    <col min="32" max="32" width="8" style="18" bestFit="1" customWidth="1"/>
    <col min="33" max="33" width="7.7109375" style="18" bestFit="1" customWidth="1"/>
    <col min="34" max="35" width="8" style="18" bestFit="1" customWidth="1"/>
    <col min="36" max="36" width="6.140625" style="18" bestFit="1" customWidth="1"/>
    <col min="37" max="37" width="10.42578125" style="18" bestFit="1" customWidth="1"/>
    <col min="38" max="38" width="5.140625" style="18" customWidth="1"/>
    <col min="39" max="40" width="9.140625" style="18"/>
    <col min="41" max="41" width="9.140625" style="106" hidden="1" customWidth="1"/>
    <col min="42" max="42" width="10.28515625" style="37" hidden="1" customWidth="1"/>
    <col min="43" max="43" width="76.140625" style="37" hidden="1" customWidth="1"/>
    <col min="44" max="44" width="10.28515625" style="37" hidden="1" customWidth="1"/>
    <col min="45" max="45" width="68.140625" style="37" hidden="1" customWidth="1"/>
    <col min="46" max="46" width="10.42578125" style="37" hidden="1" customWidth="1"/>
    <col min="47" max="47" width="30.7109375" style="37" hidden="1" customWidth="1"/>
    <col min="48" max="16384" width="9.140625" style="18"/>
  </cols>
  <sheetData>
    <row r="1" spans="1:47" ht="27.75" customHeight="1" x14ac:dyDescent="0.5">
      <c r="G1" s="78" t="s">
        <v>1697</v>
      </c>
      <c r="J1" s="68"/>
      <c r="K1" s="68"/>
      <c r="L1" s="68"/>
      <c r="M1" s="68"/>
      <c r="N1" s="68"/>
      <c r="O1" s="68"/>
      <c r="AO1" s="37" t="s">
        <v>11492</v>
      </c>
      <c r="AP1" s="37" t="s">
        <v>3106</v>
      </c>
      <c r="AQ1" s="37" t="s">
        <v>3107</v>
      </c>
      <c r="AR1" s="37" t="s">
        <v>3108</v>
      </c>
      <c r="AS1" s="37" t="s">
        <v>3109</v>
      </c>
      <c r="AT1" s="37" t="s">
        <v>3110</v>
      </c>
    </row>
    <row r="2" spans="1:47" ht="26.25" customHeight="1" x14ac:dyDescent="0.5">
      <c r="A2" s="33" t="s">
        <v>11489</v>
      </c>
      <c r="B2" s="54" t="str">
        <f>Control_Panel!OrgCodeSelection</f>
        <v>RWF</v>
      </c>
      <c r="C2" s="69" t="str">
        <f>IF(Control_Panel!OrgNameSelection="","",Control_Panel!OrgNameSelection)</f>
        <v>Maidstone And Tunbridge Wells NHS Trust</v>
      </c>
      <c r="D2" s="69"/>
      <c r="E2" s="69"/>
      <c r="F2" s="77" t="s">
        <v>1698</v>
      </c>
      <c r="G2" s="76"/>
      <c r="H2" s="69"/>
      <c r="I2" s="69"/>
      <c r="J2" s="68"/>
      <c r="K2" s="68"/>
      <c r="L2" s="68"/>
      <c r="M2" s="68"/>
      <c r="N2" s="68"/>
      <c r="O2" s="68"/>
      <c r="P2" s="19"/>
      <c r="Q2" s="19"/>
      <c r="R2" s="19"/>
      <c r="S2" s="19"/>
      <c r="T2" s="19"/>
      <c r="U2" s="19"/>
      <c r="V2" s="19"/>
      <c r="W2" s="19"/>
      <c r="X2" s="19"/>
      <c r="Y2" s="19"/>
      <c r="Z2" s="19"/>
      <c r="AA2" s="19"/>
      <c r="AB2" s="19"/>
      <c r="AC2" s="19"/>
      <c r="AD2" s="19"/>
      <c r="AE2" s="19"/>
      <c r="AF2" s="19"/>
      <c r="AG2" s="19"/>
      <c r="AH2" s="19"/>
      <c r="AI2" s="19"/>
      <c r="AJ2" s="19"/>
      <c r="AK2" s="19"/>
      <c r="AL2" s="19"/>
      <c r="AO2" s="106" t="str">
        <f>AT2&amp;AQ2</f>
        <v>NLXST MARTINS HOSPITAL</v>
      </c>
      <c r="AP2" s="37" t="s">
        <v>13277</v>
      </c>
      <c r="AQ2" s="37" t="s">
        <v>12336</v>
      </c>
      <c r="AR2" s="37" t="s">
        <v>13277</v>
      </c>
      <c r="AS2" s="37" t="s">
        <v>12336</v>
      </c>
      <c r="AT2" s="37" t="s">
        <v>1785</v>
      </c>
    </row>
    <row r="3" spans="1:47" ht="18" customHeight="1" x14ac:dyDescent="0.2">
      <c r="A3" s="33" t="s">
        <v>675</v>
      </c>
      <c r="B3" s="46" t="str">
        <f>IF(Control_Panel!PeriodSelection="","",Control_Panel!PeriodSelection)</f>
        <v>May_2014-15</v>
      </c>
      <c r="J3" s="142"/>
      <c r="K3" s="142"/>
      <c r="L3" s="142"/>
      <c r="M3" s="142"/>
      <c r="N3" s="142"/>
      <c r="O3" s="142"/>
      <c r="AO3" s="106" t="str">
        <f t="shared" ref="AO3:AO66" si="0">AT3&amp;AQ3</f>
        <v>NLXPAULTON MEMORIAL HOSPITAL</v>
      </c>
      <c r="AP3" s="37" t="s">
        <v>13278</v>
      </c>
      <c r="AQ3" s="37" t="s">
        <v>13279</v>
      </c>
      <c r="AR3" s="37" t="s">
        <v>13278</v>
      </c>
      <c r="AS3" s="37" t="s">
        <v>13279</v>
      </c>
      <c r="AT3" s="37" t="s">
        <v>1785</v>
      </c>
    </row>
    <row r="4" spans="1:47" x14ac:dyDescent="0.2">
      <c r="O4" s="74"/>
      <c r="AO4" s="106" t="str">
        <f t="shared" si="0"/>
        <v>NLXGREYSTONES</v>
      </c>
      <c r="AP4" s="37" t="s">
        <v>13280</v>
      </c>
      <c r="AQ4" s="37" t="s">
        <v>13281</v>
      </c>
      <c r="AR4" s="37" t="s">
        <v>13280</v>
      </c>
      <c r="AS4" s="37" t="s">
        <v>13281</v>
      </c>
      <c r="AT4" s="37" t="s">
        <v>1785</v>
      </c>
    </row>
    <row r="5" spans="1:47" ht="24.75" customHeight="1" x14ac:dyDescent="0.4">
      <c r="A5" s="19"/>
      <c r="B5" s="19"/>
      <c r="C5" s="19"/>
      <c r="D5" s="19"/>
      <c r="E5" s="19"/>
      <c r="F5" s="19"/>
      <c r="G5" s="19"/>
      <c r="H5" s="19"/>
      <c r="I5" s="19"/>
      <c r="J5" s="19"/>
      <c r="K5" s="19"/>
      <c r="L5" s="19"/>
      <c r="M5" s="19"/>
      <c r="N5" s="19"/>
      <c r="O5" s="75"/>
      <c r="P5" s="19"/>
      <c r="Q5" s="19"/>
      <c r="R5" s="19"/>
      <c r="S5" s="19"/>
      <c r="T5" s="19"/>
      <c r="U5" s="19"/>
      <c r="V5" s="19"/>
      <c r="W5" s="19"/>
      <c r="X5" s="19"/>
      <c r="Y5" s="19"/>
      <c r="Z5" s="19"/>
      <c r="AA5" s="19"/>
      <c r="AB5" s="19"/>
      <c r="AC5" s="19"/>
      <c r="AD5" s="19"/>
      <c r="AE5" s="19"/>
      <c r="AF5" s="19"/>
      <c r="AG5" s="19"/>
      <c r="AH5" s="19"/>
      <c r="AI5" s="19"/>
      <c r="AJ5" s="19"/>
      <c r="AK5" s="19"/>
      <c r="AL5" s="19"/>
      <c r="AO5" s="106" t="str">
        <f t="shared" si="0"/>
        <v>NLXHOMELINK &amp; COMMUNITY OPTIONS</v>
      </c>
      <c r="AP5" s="37" t="s">
        <v>13282</v>
      </c>
      <c r="AQ5" s="37" t="s">
        <v>13283</v>
      </c>
      <c r="AR5" s="37" t="s">
        <v>13282</v>
      </c>
      <c r="AS5" s="37" t="s">
        <v>13283</v>
      </c>
      <c r="AT5" s="37" t="s">
        <v>1785</v>
      </c>
    </row>
    <row r="6" spans="1:47" ht="17.25" customHeight="1" thickBot="1" x14ac:dyDescent="0.45">
      <c r="A6" s="19"/>
      <c r="B6" s="19"/>
      <c r="C6" s="19"/>
      <c r="D6" s="19"/>
      <c r="E6" s="145" t="s">
        <v>1696</v>
      </c>
      <c r="F6" s="145"/>
      <c r="G6" s="145"/>
      <c r="H6" s="145"/>
      <c r="I6" s="145"/>
      <c r="J6" s="145"/>
      <c r="K6" s="145"/>
      <c r="L6" s="145"/>
      <c r="M6" s="145"/>
      <c r="N6" s="19"/>
      <c r="O6" s="70"/>
      <c r="P6" s="19"/>
      <c r="Q6" s="19"/>
      <c r="R6" s="19"/>
      <c r="S6" s="19"/>
      <c r="T6" s="19"/>
      <c r="U6" s="19"/>
      <c r="V6" s="19"/>
      <c r="AO6" s="106" t="str">
        <f t="shared" si="0"/>
        <v>NLXCHIPPENHAM COMMUNITY HOSPITAL</v>
      </c>
      <c r="AP6" s="37" t="s">
        <v>13284</v>
      </c>
      <c r="AQ6" s="37" t="s">
        <v>13285</v>
      </c>
      <c r="AR6" s="37" t="s">
        <v>13284</v>
      </c>
      <c r="AS6" s="37" t="s">
        <v>13285</v>
      </c>
      <c r="AT6" s="37" t="s">
        <v>1785</v>
      </c>
    </row>
    <row r="7" spans="1:47" ht="59.25" customHeight="1" thickBot="1" x14ac:dyDescent="0.45">
      <c r="A7" s="19"/>
      <c r="B7" s="19"/>
      <c r="C7" s="122" t="str">
        <f>IF(K413=1,"MISSING SITE CODE - RESELECT VALID SITE NAME","")</f>
        <v/>
      </c>
      <c r="D7" s="19"/>
      <c r="E7" s="146"/>
      <c r="F7" s="147"/>
      <c r="G7" s="147"/>
      <c r="H7" s="147"/>
      <c r="I7" s="147"/>
      <c r="J7" s="147"/>
      <c r="K7" s="147"/>
      <c r="L7" s="147"/>
      <c r="M7" s="148"/>
      <c r="N7" s="19"/>
      <c r="O7" s="48"/>
      <c r="P7" s="19"/>
      <c r="Q7" s="19"/>
      <c r="R7" s="19"/>
      <c r="S7" s="19"/>
      <c r="T7" s="19"/>
      <c r="U7" s="19"/>
      <c r="V7" s="19"/>
      <c r="AO7" s="106" t="str">
        <f t="shared" si="0"/>
        <v>NLXDEVIZES COMMUNITY HOSPITAL</v>
      </c>
      <c r="AP7" s="37" t="s">
        <v>13286</v>
      </c>
      <c r="AQ7" s="37" t="s">
        <v>13287</v>
      </c>
      <c r="AR7" s="37" t="s">
        <v>13286</v>
      </c>
      <c r="AS7" s="37" t="s">
        <v>13287</v>
      </c>
      <c r="AT7" s="37" t="s">
        <v>1785</v>
      </c>
    </row>
    <row r="8" spans="1:47" ht="36.75" customHeight="1" x14ac:dyDescent="0.2">
      <c r="A8" s="105">
        <f>IF(D12="",1,0)</f>
        <v>0</v>
      </c>
      <c r="C8" s="144" t="str">
        <f>IF(B413=1,"At least one Hospital Site Name enetered is not recognised","")</f>
        <v/>
      </c>
      <c r="D8" s="144"/>
      <c r="E8" s="42"/>
      <c r="F8" s="109" t="str">
        <f>IF(I413=1,"Invalid Specialty 1 selection","")</f>
        <v/>
      </c>
      <c r="G8" s="109" t="str">
        <f>IF(J413=1,"Invalid Specialty 2 selection","")</f>
        <v/>
      </c>
      <c r="H8" s="42"/>
      <c r="I8" s="42"/>
      <c r="J8" s="42"/>
      <c r="K8" s="42"/>
      <c r="L8" s="42"/>
      <c r="M8" s="42"/>
      <c r="N8" s="42"/>
      <c r="O8" s="42"/>
      <c r="P8" s="47"/>
      <c r="AO8" s="106" t="str">
        <f t="shared" si="0"/>
        <v>NLXMELKSHAM COMMUNITY HOSPITAL</v>
      </c>
      <c r="AP8" s="37" t="s">
        <v>13288</v>
      </c>
      <c r="AQ8" s="37" t="s">
        <v>14053</v>
      </c>
      <c r="AR8" s="37" t="s">
        <v>13288</v>
      </c>
      <c r="AS8" s="37" t="s">
        <v>14053</v>
      </c>
      <c r="AT8" s="37" t="s">
        <v>1785</v>
      </c>
    </row>
    <row r="9" spans="1:47" ht="34.5" customHeight="1" x14ac:dyDescent="0.2">
      <c r="C9" s="143" t="str">
        <f>IF(C413=1,"Trust is not Responsible for at least 1 site","")</f>
        <v/>
      </c>
      <c r="D9" s="143"/>
      <c r="E9" s="85"/>
      <c r="F9" s="85"/>
      <c r="G9" s="85"/>
      <c r="H9" s="134" t="s">
        <v>1691</v>
      </c>
      <c r="I9" s="134"/>
      <c r="J9" s="134"/>
      <c r="K9" s="134"/>
      <c r="L9" s="134" t="s">
        <v>1692</v>
      </c>
      <c r="M9" s="134"/>
      <c r="N9" s="134"/>
      <c r="O9" s="134"/>
      <c r="P9" s="137" t="s">
        <v>1691</v>
      </c>
      <c r="Q9" s="149"/>
      <c r="R9" s="137" t="s">
        <v>1692</v>
      </c>
      <c r="S9" s="149"/>
      <c r="AO9" s="106" t="str">
        <f t="shared" si="0"/>
        <v>NLXTROWBRIDGE COMMUNITY HOSPITAL</v>
      </c>
      <c r="AP9" s="37" t="s">
        <v>13289</v>
      </c>
      <c r="AQ9" s="37" t="s">
        <v>10492</v>
      </c>
      <c r="AR9" s="37" t="s">
        <v>13289</v>
      </c>
      <c r="AS9" s="37" t="s">
        <v>10492</v>
      </c>
      <c r="AT9" s="37" t="s">
        <v>1785</v>
      </c>
    </row>
    <row r="10" spans="1:47" ht="46.5" customHeight="1" x14ac:dyDescent="0.2">
      <c r="C10" s="137" t="s">
        <v>688</v>
      </c>
      <c r="D10" s="138"/>
      <c r="E10" s="139" t="s">
        <v>692</v>
      </c>
      <c r="F10" s="132" t="s">
        <v>691</v>
      </c>
      <c r="G10" s="133"/>
      <c r="H10" s="141" t="s">
        <v>11488</v>
      </c>
      <c r="I10" s="141"/>
      <c r="J10" s="141" t="s">
        <v>1693</v>
      </c>
      <c r="K10" s="141"/>
      <c r="L10" s="141" t="s">
        <v>11488</v>
      </c>
      <c r="M10" s="141"/>
      <c r="N10" s="141" t="s">
        <v>1693</v>
      </c>
      <c r="O10" s="141"/>
      <c r="P10" s="141" t="s">
        <v>1694</v>
      </c>
      <c r="Q10" s="141" t="s">
        <v>1695</v>
      </c>
      <c r="R10" s="141" t="s">
        <v>1694</v>
      </c>
      <c r="S10" s="141" t="s">
        <v>1695</v>
      </c>
      <c r="T10" s="34"/>
      <c r="U10" s="40"/>
      <c r="V10" s="40"/>
      <c r="W10" s="40"/>
      <c r="X10" s="40"/>
      <c r="Y10" s="40"/>
      <c r="Z10" s="40"/>
      <c r="AA10" s="40"/>
      <c r="AB10" s="40"/>
      <c r="AC10" s="40"/>
      <c r="AD10" s="40"/>
      <c r="AE10" s="40"/>
      <c r="AF10" s="34"/>
      <c r="AG10" s="34"/>
      <c r="AO10" s="106" t="str">
        <f t="shared" si="0"/>
        <v>NLXTHORNBURY HOSPITAL</v>
      </c>
      <c r="AP10" s="37" t="s">
        <v>13290</v>
      </c>
      <c r="AQ10" s="37" t="s">
        <v>13291</v>
      </c>
      <c r="AR10" s="37" t="s">
        <v>13290</v>
      </c>
      <c r="AS10" s="37" t="s">
        <v>13291</v>
      </c>
      <c r="AT10" s="37" t="s">
        <v>1785</v>
      </c>
    </row>
    <row r="11" spans="1:47" ht="76.5" customHeight="1" x14ac:dyDescent="0.25">
      <c r="A11" s="135" t="s">
        <v>7468</v>
      </c>
      <c r="B11" s="136"/>
      <c r="C11" s="36" t="s">
        <v>689</v>
      </c>
      <c r="D11" s="36" t="s">
        <v>690</v>
      </c>
      <c r="E11" s="140"/>
      <c r="F11" s="96" t="s">
        <v>7469</v>
      </c>
      <c r="G11" s="96" t="s">
        <v>7470</v>
      </c>
      <c r="H11" s="71" t="s">
        <v>1689</v>
      </c>
      <c r="I11" s="71" t="s">
        <v>1690</v>
      </c>
      <c r="J11" s="73" t="s">
        <v>1689</v>
      </c>
      <c r="K11" s="73" t="s">
        <v>1690</v>
      </c>
      <c r="L11" s="73" t="s">
        <v>1689</v>
      </c>
      <c r="M11" s="73" t="s">
        <v>1690</v>
      </c>
      <c r="N11" s="73" t="s">
        <v>1689</v>
      </c>
      <c r="O11" s="73" t="s">
        <v>1690</v>
      </c>
      <c r="P11" s="141"/>
      <c r="Q11" s="141"/>
      <c r="R11" s="141"/>
      <c r="S11" s="141"/>
      <c r="T11" s="34"/>
      <c r="U11" s="40" t="s">
        <v>693</v>
      </c>
      <c r="V11" s="40"/>
      <c r="W11" s="40"/>
      <c r="X11" s="40"/>
      <c r="Y11" s="40"/>
      <c r="Z11" s="40"/>
      <c r="AA11" s="40"/>
      <c r="AB11" s="40"/>
      <c r="AC11" s="40"/>
      <c r="AD11" s="40"/>
      <c r="AE11" s="40"/>
      <c r="AF11" s="34"/>
      <c r="AG11" s="34"/>
      <c r="AO11" s="106" t="str">
        <f t="shared" si="0"/>
        <v>NLXCOSSHAM HOSPITAL</v>
      </c>
      <c r="AP11" s="37" t="s">
        <v>13292</v>
      </c>
      <c r="AQ11" s="37" t="s">
        <v>13293</v>
      </c>
      <c r="AR11" s="37" t="s">
        <v>13292</v>
      </c>
      <c r="AS11" s="37" t="s">
        <v>13293</v>
      </c>
      <c r="AT11" s="37" t="s">
        <v>1785</v>
      </c>
      <c r="AU11" s="38"/>
    </row>
    <row r="12" spans="1:47" ht="20.25" customHeight="1" x14ac:dyDescent="0.2">
      <c r="A12" s="18" t="str">
        <f>IF(L213=1,"No Site Selected","")</f>
        <v/>
      </c>
      <c r="B12" s="86">
        <f>IF(SUM(D213:F213)&gt;0,1,IF(T213&gt;0,2,0))</f>
        <v>2</v>
      </c>
      <c r="C12" s="87" t="str">
        <f t="shared" ref="C12:C43" si="1">IF(ISNA(VLOOKUP($B$2&amp;D12,$AO:$AP,2,FALSE)),"",VLOOKUP($B$2&amp;D12,$AO:$AP,2,FALSE))</f>
        <v>RWF03</v>
      </c>
      <c r="D12" s="88" t="s">
        <v>1308</v>
      </c>
      <c r="E12" s="60" t="s">
        <v>11504</v>
      </c>
      <c r="F12" s="64" t="s">
        <v>712</v>
      </c>
      <c r="G12" s="107" t="s">
        <v>3197</v>
      </c>
      <c r="H12" s="61">
        <v>1488</v>
      </c>
      <c r="I12" s="62">
        <v>1488</v>
      </c>
      <c r="J12" s="62">
        <v>1488</v>
      </c>
      <c r="K12" s="62">
        <v>1788</v>
      </c>
      <c r="L12" s="62">
        <v>1116</v>
      </c>
      <c r="M12" s="62">
        <v>1116</v>
      </c>
      <c r="N12" s="72">
        <v>372</v>
      </c>
      <c r="O12" s="63">
        <v>384</v>
      </c>
      <c r="P12" s="89">
        <f>IF($H12="","",I12/H12)</f>
        <v>1</v>
      </c>
      <c r="Q12" s="65">
        <f>IF(J12="","",K12/J12)</f>
        <v>1.2016129032258065</v>
      </c>
      <c r="R12" s="89">
        <f>IF(L12="","",M12/L12)</f>
        <v>1</v>
      </c>
      <c r="S12" s="65">
        <f>IF(N12="","",O12/N12)</f>
        <v>1.032258064516129</v>
      </c>
      <c r="T12" s="34"/>
      <c r="U12" s="40" t="s">
        <v>694</v>
      </c>
      <c r="V12" s="40"/>
      <c r="W12" s="41"/>
      <c r="Y12" s="40"/>
      <c r="Z12" s="40"/>
      <c r="AA12" s="40"/>
      <c r="AB12" s="40"/>
      <c r="AC12" s="40"/>
      <c r="AD12" s="40"/>
      <c r="AE12" s="40"/>
      <c r="AF12" s="34"/>
      <c r="AG12" s="34"/>
      <c r="AO12" s="106" t="str">
        <f t="shared" si="0"/>
        <v>NLXHANHAM HEALTH</v>
      </c>
      <c r="AP12" s="37" t="s">
        <v>13294</v>
      </c>
      <c r="AQ12" s="37" t="s">
        <v>13295</v>
      </c>
      <c r="AR12" s="37" t="s">
        <v>13294</v>
      </c>
      <c r="AS12" s="37" t="s">
        <v>13295</v>
      </c>
      <c r="AT12" s="37" t="s">
        <v>1785</v>
      </c>
    </row>
    <row r="13" spans="1:47" ht="25.5" x14ac:dyDescent="0.2">
      <c r="A13" s="18" t="str">
        <f>IF(L214=1,"No Site Selected","")</f>
        <v/>
      </c>
      <c r="B13" s="86">
        <f t="shared" ref="B13:B76" si="2">IF(SUM(D214:F214)&gt;0,1,IF(T214&gt;0,2,0))</f>
        <v>0</v>
      </c>
      <c r="C13" s="87" t="str">
        <f t="shared" si="1"/>
        <v>RWF03</v>
      </c>
      <c r="D13" s="88" t="s">
        <v>1308</v>
      </c>
      <c r="E13" s="60" t="s">
        <v>1390</v>
      </c>
      <c r="F13" s="64" t="s">
        <v>720</v>
      </c>
      <c r="G13" s="123" t="s">
        <v>712</v>
      </c>
      <c r="H13" s="61">
        <v>1116</v>
      </c>
      <c r="I13" s="62">
        <v>1092</v>
      </c>
      <c r="J13" s="62">
        <v>1116</v>
      </c>
      <c r="K13" s="62">
        <v>1116</v>
      </c>
      <c r="L13" s="62">
        <v>744</v>
      </c>
      <c r="M13" s="62">
        <v>744</v>
      </c>
      <c r="N13" s="72">
        <v>744</v>
      </c>
      <c r="O13" s="63">
        <v>744</v>
      </c>
      <c r="P13" s="89">
        <f t="shared" ref="P13:P76" si="3">IF($H13="","",I13/H13)</f>
        <v>0.978494623655914</v>
      </c>
      <c r="Q13" s="65">
        <f t="shared" ref="Q13:Q76" si="4">IF(J13="","",K13/J13)</f>
        <v>1</v>
      </c>
      <c r="R13" s="89">
        <f t="shared" ref="R13:R76" si="5">IF(L13="","",M13/L13)</f>
        <v>1</v>
      </c>
      <c r="S13" s="65">
        <f t="shared" ref="S13:S76" si="6">IF(N13="","",O13/N13)</f>
        <v>1</v>
      </c>
      <c r="T13" s="34"/>
      <c r="U13" s="40" t="s">
        <v>695</v>
      </c>
      <c r="V13" s="40"/>
      <c r="W13" s="41"/>
      <c r="Y13" s="40"/>
      <c r="Z13" s="40"/>
      <c r="AA13" s="40"/>
      <c r="AB13" s="40"/>
      <c r="AC13" s="40"/>
      <c r="AD13" s="40"/>
      <c r="AE13" s="40"/>
      <c r="AF13" s="34"/>
      <c r="AG13" s="34"/>
      <c r="AO13" s="106" t="str">
        <f t="shared" si="0"/>
        <v>NQ1ACE CIC (CLACTON ON SEA)</v>
      </c>
      <c r="AP13" s="37" t="s">
        <v>13264</v>
      </c>
      <c r="AQ13" s="37" t="s">
        <v>13265</v>
      </c>
      <c r="AR13" s="37" t="s">
        <v>13264</v>
      </c>
      <c r="AS13" s="37" t="s">
        <v>13265</v>
      </c>
      <c r="AT13" s="37" t="s">
        <v>1759</v>
      </c>
    </row>
    <row r="14" spans="1:47" ht="25.5" x14ac:dyDescent="0.2">
      <c r="A14" s="18" t="str">
        <f>IF(L215=1,"No Site Selected","")</f>
        <v/>
      </c>
      <c r="B14" s="86">
        <f t="shared" si="2"/>
        <v>2</v>
      </c>
      <c r="C14" s="87" t="str">
        <f t="shared" si="1"/>
        <v>RWF03</v>
      </c>
      <c r="D14" s="88" t="s">
        <v>1308</v>
      </c>
      <c r="E14" s="60" t="s">
        <v>11505</v>
      </c>
      <c r="F14" s="64" t="s">
        <v>694</v>
      </c>
      <c r="G14" s="123" t="s">
        <v>695</v>
      </c>
      <c r="H14" s="61">
        <v>1620</v>
      </c>
      <c r="I14" s="62">
        <v>1608</v>
      </c>
      <c r="J14" s="62">
        <v>744</v>
      </c>
      <c r="K14" s="62">
        <v>888</v>
      </c>
      <c r="L14" s="62">
        <v>1116</v>
      </c>
      <c r="M14" s="62">
        <v>1116</v>
      </c>
      <c r="N14" s="72"/>
      <c r="O14" s="63">
        <v>156</v>
      </c>
      <c r="P14" s="89">
        <f t="shared" si="3"/>
        <v>0.99259259259259258</v>
      </c>
      <c r="Q14" s="65">
        <f t="shared" si="4"/>
        <v>1.1935483870967742</v>
      </c>
      <c r="R14" s="89">
        <f t="shared" si="5"/>
        <v>1</v>
      </c>
      <c r="S14" s="65" t="str">
        <f t="shared" si="6"/>
        <v/>
      </c>
      <c r="T14" s="34"/>
      <c r="U14" s="40" t="s">
        <v>696</v>
      </c>
      <c r="V14" s="40"/>
      <c r="W14" s="41"/>
      <c r="Y14" s="40"/>
      <c r="Z14" s="40"/>
      <c r="AA14" s="40"/>
      <c r="AB14" s="40"/>
      <c r="AC14" s="40"/>
      <c r="AD14" s="40"/>
      <c r="AE14" s="40"/>
      <c r="AF14" s="34"/>
      <c r="AG14" s="34"/>
      <c r="AO14" s="106" t="str">
        <f t="shared" si="0"/>
        <v>NQ1FRYATT HOSPITAL</v>
      </c>
      <c r="AP14" s="37" t="s">
        <v>13266</v>
      </c>
      <c r="AQ14" s="37" t="s">
        <v>13267</v>
      </c>
      <c r="AR14" s="37" t="s">
        <v>13266</v>
      </c>
      <c r="AS14" s="37" t="s">
        <v>13267</v>
      </c>
      <c r="AT14" s="37" t="s">
        <v>1759</v>
      </c>
      <c r="AU14" s="37" t="s">
        <v>3117</v>
      </c>
    </row>
    <row r="15" spans="1:47" ht="25.5" x14ac:dyDescent="0.2">
      <c r="A15" s="18" t="str">
        <f>IF(L216=1,"No Site Selected","")</f>
        <v/>
      </c>
      <c r="B15" s="86">
        <f t="shared" si="2"/>
        <v>0</v>
      </c>
      <c r="C15" s="87" t="str">
        <f t="shared" si="1"/>
        <v>RWF03</v>
      </c>
      <c r="D15" s="88" t="s">
        <v>1308</v>
      </c>
      <c r="E15" s="60" t="s">
        <v>11506</v>
      </c>
      <c r="F15" s="64" t="s">
        <v>722</v>
      </c>
      <c r="G15" s="123" t="s">
        <v>712</v>
      </c>
      <c r="H15" s="61">
        <v>1116</v>
      </c>
      <c r="I15" s="62">
        <v>1056</v>
      </c>
      <c r="J15" s="62"/>
      <c r="K15" s="62"/>
      <c r="L15" s="62">
        <v>744</v>
      </c>
      <c r="M15" s="62">
        <v>744</v>
      </c>
      <c r="N15" s="72"/>
      <c r="O15" s="63"/>
      <c r="P15" s="89">
        <f t="shared" si="3"/>
        <v>0.94623655913978499</v>
      </c>
      <c r="Q15" s="65" t="str">
        <f t="shared" si="4"/>
        <v/>
      </c>
      <c r="R15" s="89">
        <f t="shared" si="5"/>
        <v>1</v>
      </c>
      <c r="S15" s="65" t="str">
        <f t="shared" si="6"/>
        <v/>
      </c>
      <c r="T15" s="34"/>
      <c r="U15" s="40" t="s">
        <v>697</v>
      </c>
      <c r="V15" s="40"/>
      <c r="Y15" s="40"/>
      <c r="Z15" s="40"/>
      <c r="AA15" s="40"/>
      <c r="AB15" s="40"/>
      <c r="AC15" s="40"/>
      <c r="AD15" s="40"/>
      <c r="AE15" s="40"/>
      <c r="AF15" s="34"/>
      <c r="AG15" s="34"/>
      <c r="AO15" s="106" t="str">
        <f t="shared" si="0"/>
        <v>NQ1COLCHESTER GENERAL HOSPITAL</v>
      </c>
      <c r="AP15" s="37" t="s">
        <v>13268</v>
      </c>
      <c r="AQ15" s="37" t="s">
        <v>5890</v>
      </c>
      <c r="AR15" s="37" t="s">
        <v>13268</v>
      </c>
      <c r="AS15" s="37" t="s">
        <v>5890</v>
      </c>
      <c r="AT15" s="37" t="s">
        <v>1759</v>
      </c>
      <c r="AU15" s="37" t="str">
        <f>$B$2</f>
        <v>RWF</v>
      </c>
    </row>
    <row r="16" spans="1:47" ht="25.5" x14ac:dyDescent="0.2">
      <c r="A16" s="18" t="str">
        <f t="shared" ref="A16:A79" si="7">IF(L217=1,"No Site Selected","")</f>
        <v/>
      </c>
      <c r="B16" s="86">
        <f t="shared" si="2"/>
        <v>2</v>
      </c>
      <c r="C16" s="87" t="str">
        <f t="shared" si="1"/>
        <v>RWF03</v>
      </c>
      <c r="D16" s="88" t="s">
        <v>1308</v>
      </c>
      <c r="E16" s="60" t="s">
        <v>11507</v>
      </c>
      <c r="F16" s="64" t="s">
        <v>722</v>
      </c>
      <c r="G16" s="123" t="s">
        <v>712</v>
      </c>
      <c r="H16" s="61">
        <v>744</v>
      </c>
      <c r="I16" s="62">
        <v>804</v>
      </c>
      <c r="J16" s="62">
        <v>744</v>
      </c>
      <c r="K16" s="62">
        <v>612</v>
      </c>
      <c r="L16" s="62">
        <v>744</v>
      </c>
      <c r="M16" s="62">
        <v>720</v>
      </c>
      <c r="N16" s="72">
        <v>372</v>
      </c>
      <c r="O16" s="63">
        <v>360</v>
      </c>
      <c r="P16" s="89">
        <f t="shared" si="3"/>
        <v>1.0806451612903225</v>
      </c>
      <c r="Q16" s="65">
        <f t="shared" si="4"/>
        <v>0.82258064516129037</v>
      </c>
      <c r="R16" s="89">
        <f t="shared" si="5"/>
        <v>0.967741935483871</v>
      </c>
      <c r="S16" s="65">
        <f t="shared" si="6"/>
        <v>0.967741935483871</v>
      </c>
      <c r="T16" s="34"/>
      <c r="U16" s="40" t="s">
        <v>698</v>
      </c>
      <c r="V16" s="40"/>
      <c r="W16" s="41"/>
      <c r="Y16" s="40"/>
      <c r="Z16" s="40"/>
      <c r="AA16" s="40"/>
      <c r="AB16" s="40"/>
      <c r="AC16" s="40"/>
      <c r="AD16" s="40"/>
      <c r="AE16" s="40"/>
      <c r="AF16" s="34"/>
      <c r="AG16" s="34"/>
      <c r="AO16" s="106" t="str">
        <f t="shared" si="0"/>
        <v>NQ1CLACTON HOSPITAL</v>
      </c>
      <c r="AP16" s="37" t="s">
        <v>13269</v>
      </c>
      <c r="AQ16" s="37" t="s">
        <v>13270</v>
      </c>
      <c r="AR16" s="37" t="s">
        <v>13269</v>
      </c>
      <c r="AS16" s="37" t="s">
        <v>13270</v>
      </c>
      <c r="AT16" s="37" t="s">
        <v>1759</v>
      </c>
    </row>
    <row r="17" spans="1:47" ht="25.5" x14ac:dyDescent="0.2">
      <c r="A17" s="18" t="str">
        <f t="shared" si="7"/>
        <v/>
      </c>
      <c r="B17" s="86">
        <f t="shared" si="2"/>
        <v>2</v>
      </c>
      <c r="C17" s="87" t="str">
        <f t="shared" si="1"/>
        <v>RWF03</v>
      </c>
      <c r="D17" s="88" t="s">
        <v>1308</v>
      </c>
      <c r="E17" s="60" t="s">
        <v>11508</v>
      </c>
      <c r="F17" s="64" t="s">
        <v>727</v>
      </c>
      <c r="G17" s="123" t="s">
        <v>712</v>
      </c>
      <c r="H17" s="61">
        <v>1488</v>
      </c>
      <c r="I17" s="62">
        <v>1584</v>
      </c>
      <c r="J17" s="62">
        <v>1116</v>
      </c>
      <c r="K17" s="62">
        <v>1260</v>
      </c>
      <c r="L17" s="62">
        <v>1116</v>
      </c>
      <c r="M17" s="62">
        <v>1464</v>
      </c>
      <c r="N17" s="72">
        <v>744</v>
      </c>
      <c r="O17" s="63">
        <v>768</v>
      </c>
      <c r="P17" s="89">
        <f t="shared" si="3"/>
        <v>1.064516129032258</v>
      </c>
      <c r="Q17" s="65">
        <f t="shared" si="4"/>
        <v>1.1290322580645162</v>
      </c>
      <c r="R17" s="89">
        <f t="shared" si="5"/>
        <v>1.3118279569892473</v>
      </c>
      <c r="S17" s="65">
        <f t="shared" si="6"/>
        <v>1.032258064516129</v>
      </c>
      <c r="T17" s="34"/>
      <c r="U17" s="40" t="s">
        <v>699</v>
      </c>
      <c r="V17" s="40"/>
      <c r="W17" s="40"/>
      <c r="Y17" s="40"/>
      <c r="Z17" s="40"/>
      <c r="AA17" s="40"/>
      <c r="AB17" s="40"/>
      <c r="AC17" s="40"/>
      <c r="AD17" s="40"/>
      <c r="AE17" s="40"/>
      <c r="AF17" s="34"/>
      <c r="AG17" s="34"/>
      <c r="AO17" s="106" t="str">
        <f t="shared" si="0"/>
        <v>NQ1ACE (THE CRESCENT, COLCHESTER)</v>
      </c>
      <c r="AP17" s="37" t="s">
        <v>13271</v>
      </c>
      <c r="AQ17" s="37" t="s">
        <v>13272</v>
      </c>
      <c r="AR17" s="37" t="s">
        <v>13271</v>
      </c>
      <c r="AS17" s="37" t="s">
        <v>13272</v>
      </c>
      <c r="AT17" s="37" t="s">
        <v>1759</v>
      </c>
      <c r="AU17" s="37" t="s">
        <v>3120</v>
      </c>
    </row>
    <row r="18" spans="1:47" ht="25.5" x14ac:dyDescent="0.2">
      <c r="A18" s="18" t="str">
        <f t="shared" si="7"/>
        <v/>
      </c>
      <c r="B18" s="86">
        <f t="shared" si="2"/>
        <v>0</v>
      </c>
      <c r="C18" s="87" t="str">
        <f t="shared" si="1"/>
        <v>RWF03</v>
      </c>
      <c r="D18" s="88" t="s">
        <v>1308</v>
      </c>
      <c r="E18" s="60" t="s">
        <v>11509</v>
      </c>
      <c r="F18" s="64" t="s">
        <v>711</v>
      </c>
      <c r="G18" s="123"/>
      <c r="H18" s="61">
        <v>2976</v>
      </c>
      <c r="I18" s="62">
        <v>2580</v>
      </c>
      <c r="J18" s="62">
        <v>372</v>
      </c>
      <c r="K18" s="62">
        <v>228</v>
      </c>
      <c r="L18" s="62">
        <v>2976</v>
      </c>
      <c r="M18" s="62">
        <v>2700</v>
      </c>
      <c r="N18" s="72"/>
      <c r="O18" s="63"/>
      <c r="P18" s="89">
        <f t="shared" si="3"/>
        <v>0.86693548387096775</v>
      </c>
      <c r="Q18" s="65">
        <f t="shared" si="4"/>
        <v>0.61290322580645162</v>
      </c>
      <c r="R18" s="89">
        <f t="shared" si="5"/>
        <v>0.907258064516129</v>
      </c>
      <c r="S18" s="65" t="str">
        <f t="shared" si="6"/>
        <v/>
      </c>
      <c r="T18" s="34"/>
      <c r="U18" s="40" t="s">
        <v>700</v>
      </c>
      <c r="V18" s="40"/>
      <c r="W18" s="40"/>
      <c r="Y18" s="40"/>
      <c r="Z18" s="40"/>
      <c r="AA18" s="40"/>
      <c r="AB18" s="40"/>
      <c r="AC18" s="40"/>
      <c r="AD18" s="40"/>
      <c r="AE18" s="40"/>
      <c r="AF18" s="34"/>
      <c r="AG18" s="34"/>
      <c r="AO18" s="106" t="str">
        <f t="shared" si="0"/>
        <v>NQ1CORNERSTONE</v>
      </c>
      <c r="AP18" s="37" t="s">
        <v>13273</v>
      </c>
      <c r="AQ18" s="37" t="s">
        <v>13274</v>
      </c>
      <c r="AR18" s="37" t="s">
        <v>13273</v>
      </c>
      <c r="AS18" s="37" t="s">
        <v>13274</v>
      </c>
      <c r="AT18" s="37" t="s">
        <v>1759</v>
      </c>
      <c r="AU18" s="37">
        <f>MATCH($AU$15,$AT$1:$AT$4401,0)</f>
        <v>404</v>
      </c>
    </row>
    <row r="19" spans="1:47" ht="25.5" x14ac:dyDescent="0.2">
      <c r="A19" s="18" t="str">
        <f t="shared" si="7"/>
        <v/>
      </c>
      <c r="B19" s="86">
        <f t="shared" si="2"/>
        <v>2</v>
      </c>
      <c r="C19" s="87" t="str">
        <f t="shared" si="1"/>
        <v>RWF03</v>
      </c>
      <c r="D19" s="88" t="s">
        <v>1308</v>
      </c>
      <c r="E19" s="60" t="s">
        <v>11510</v>
      </c>
      <c r="F19" s="64" t="s">
        <v>713</v>
      </c>
      <c r="G19" s="123" t="s">
        <v>712</v>
      </c>
      <c r="H19" s="61">
        <v>1860</v>
      </c>
      <c r="I19" s="62">
        <v>1716</v>
      </c>
      <c r="J19" s="62">
        <v>1116</v>
      </c>
      <c r="K19" s="62">
        <v>1248</v>
      </c>
      <c r="L19" s="62">
        <v>1116</v>
      </c>
      <c r="M19" s="62">
        <v>1092</v>
      </c>
      <c r="N19" s="72">
        <v>372</v>
      </c>
      <c r="O19" s="63">
        <v>552</v>
      </c>
      <c r="P19" s="89">
        <f t="shared" si="3"/>
        <v>0.92258064516129035</v>
      </c>
      <c r="Q19" s="65">
        <f t="shared" si="4"/>
        <v>1.118279569892473</v>
      </c>
      <c r="R19" s="89">
        <f t="shared" si="5"/>
        <v>0.978494623655914</v>
      </c>
      <c r="S19" s="65">
        <f t="shared" si="6"/>
        <v>1.4838709677419355</v>
      </c>
      <c r="T19" s="34"/>
      <c r="U19" s="40" t="s">
        <v>701</v>
      </c>
      <c r="V19" s="40"/>
      <c r="W19" s="40"/>
      <c r="Y19" s="40"/>
      <c r="Z19" s="40"/>
      <c r="AA19" s="40"/>
      <c r="AB19" s="40"/>
      <c r="AC19" s="40"/>
      <c r="AD19" s="40"/>
      <c r="AE19" s="40"/>
      <c r="AF19" s="34"/>
      <c r="AG19" s="34"/>
      <c r="AO19" s="106" t="str">
        <f t="shared" si="0"/>
        <v>NQ1CONNAUGHT MEWS SUITES 6-10</v>
      </c>
      <c r="AP19" s="37" t="s">
        <v>13275</v>
      </c>
      <c r="AQ19" s="37" t="s">
        <v>13276</v>
      </c>
      <c r="AR19" s="37" t="s">
        <v>13275</v>
      </c>
      <c r="AS19" s="37" t="s">
        <v>13276</v>
      </c>
      <c r="AT19" s="37" t="s">
        <v>1759</v>
      </c>
      <c r="AU19" s="37" t="s">
        <v>3121</v>
      </c>
    </row>
    <row r="20" spans="1:47" ht="25.5" x14ac:dyDescent="0.2">
      <c r="A20" s="18" t="str">
        <f t="shared" si="7"/>
        <v/>
      </c>
      <c r="B20" s="86">
        <f t="shared" si="2"/>
        <v>2</v>
      </c>
      <c r="C20" s="87" t="str">
        <f t="shared" si="1"/>
        <v>RWF03</v>
      </c>
      <c r="D20" s="88" t="s">
        <v>1308</v>
      </c>
      <c r="E20" s="60" t="s">
        <v>11511</v>
      </c>
      <c r="F20" s="64" t="s">
        <v>3197</v>
      </c>
      <c r="G20" s="123" t="s">
        <v>712</v>
      </c>
      <c r="H20" s="61">
        <v>1488</v>
      </c>
      <c r="I20" s="62">
        <v>1488</v>
      </c>
      <c r="J20" s="62">
        <v>744</v>
      </c>
      <c r="K20" s="62">
        <v>744</v>
      </c>
      <c r="L20" s="62">
        <v>1116</v>
      </c>
      <c r="M20" s="62">
        <v>1116</v>
      </c>
      <c r="N20" s="72">
        <v>372</v>
      </c>
      <c r="O20" s="63">
        <v>396</v>
      </c>
      <c r="P20" s="89">
        <f t="shared" si="3"/>
        <v>1</v>
      </c>
      <c r="Q20" s="65">
        <f t="shared" si="4"/>
        <v>1</v>
      </c>
      <c r="R20" s="89">
        <f t="shared" si="5"/>
        <v>1</v>
      </c>
      <c r="S20" s="65">
        <f t="shared" si="6"/>
        <v>1.064516129032258</v>
      </c>
      <c r="T20" s="34"/>
      <c r="U20" s="40" t="s">
        <v>702</v>
      </c>
      <c r="V20" s="40"/>
      <c r="W20" s="40"/>
      <c r="Y20" s="40"/>
      <c r="Z20" s="40"/>
      <c r="AA20" s="40"/>
      <c r="AB20" s="40"/>
      <c r="AC20" s="40"/>
      <c r="AD20" s="40"/>
      <c r="AE20" s="40"/>
      <c r="AF20" s="34"/>
      <c r="AG20" s="34"/>
      <c r="AO20" s="106" t="str">
        <f t="shared" si="0"/>
        <v>R1AQUEEN ELIZABETH HOSPITAL</v>
      </c>
      <c r="AP20" s="37" t="s">
        <v>5911</v>
      </c>
      <c r="AQ20" s="37" t="s">
        <v>5912</v>
      </c>
      <c r="AR20" s="37" t="s">
        <v>5911</v>
      </c>
      <c r="AS20" s="37" t="s">
        <v>5912</v>
      </c>
      <c r="AT20" s="37" t="s">
        <v>1773</v>
      </c>
      <c r="AU20" s="37">
        <f>SUM(COUNTIF($AS$2:$AT$4401,$AU$15)+$AU$18-1)</f>
        <v>426</v>
      </c>
    </row>
    <row r="21" spans="1:47" ht="25.5" x14ac:dyDescent="0.2">
      <c r="A21" s="18" t="str">
        <f t="shared" si="7"/>
        <v/>
      </c>
      <c r="B21" s="86">
        <f t="shared" si="2"/>
        <v>2</v>
      </c>
      <c r="C21" s="87" t="str">
        <f t="shared" si="1"/>
        <v>RWF03</v>
      </c>
      <c r="D21" s="88" t="s">
        <v>1308</v>
      </c>
      <c r="E21" s="60" t="s">
        <v>11512</v>
      </c>
      <c r="F21" s="64" t="s">
        <v>3192</v>
      </c>
      <c r="G21" s="123" t="s">
        <v>3201</v>
      </c>
      <c r="H21" s="61">
        <v>1860</v>
      </c>
      <c r="I21" s="62">
        <v>1932</v>
      </c>
      <c r="J21" s="62">
        <v>372</v>
      </c>
      <c r="K21" s="62">
        <v>396</v>
      </c>
      <c r="L21" s="62">
        <v>744</v>
      </c>
      <c r="M21" s="62">
        <v>732</v>
      </c>
      <c r="N21" s="72">
        <v>372</v>
      </c>
      <c r="O21" s="63">
        <v>360</v>
      </c>
      <c r="P21" s="89">
        <f t="shared" si="3"/>
        <v>1.0387096774193549</v>
      </c>
      <c r="Q21" s="65">
        <f t="shared" si="4"/>
        <v>1.064516129032258</v>
      </c>
      <c r="R21" s="89">
        <f t="shared" si="5"/>
        <v>0.9838709677419355</v>
      </c>
      <c r="S21" s="65">
        <f t="shared" si="6"/>
        <v>0.967741935483871</v>
      </c>
      <c r="T21" s="34"/>
      <c r="U21" s="40" t="s">
        <v>703</v>
      </c>
      <c r="V21" s="40"/>
      <c r="W21" s="40"/>
      <c r="Y21" s="40"/>
      <c r="Z21" s="40"/>
      <c r="AA21" s="40"/>
      <c r="AB21" s="40"/>
      <c r="AC21" s="40"/>
      <c r="AD21" s="40"/>
      <c r="AE21" s="40"/>
      <c r="AF21" s="34"/>
      <c r="AG21" s="34"/>
      <c r="AO21" s="106" t="str">
        <f t="shared" si="0"/>
        <v>R1ABIRMINGHAM CHILDREN'S HOSPITAL</v>
      </c>
      <c r="AP21" s="37" t="s">
        <v>5913</v>
      </c>
      <c r="AQ21" s="37" t="s">
        <v>10862</v>
      </c>
      <c r="AR21" s="37" t="s">
        <v>5913</v>
      </c>
      <c r="AS21" s="37" t="s">
        <v>10862</v>
      </c>
      <c r="AT21" s="37" t="s">
        <v>1773</v>
      </c>
      <c r="AU21" s="37" t="s">
        <v>3122</v>
      </c>
    </row>
    <row r="22" spans="1:47" ht="25.5" x14ac:dyDescent="0.2">
      <c r="A22" s="18" t="str">
        <f t="shared" si="7"/>
        <v/>
      </c>
      <c r="B22" s="86">
        <f t="shared" si="2"/>
        <v>2</v>
      </c>
      <c r="C22" s="87" t="str">
        <f t="shared" si="1"/>
        <v>RWF03</v>
      </c>
      <c r="D22" s="88" t="s">
        <v>1308</v>
      </c>
      <c r="E22" s="60" t="s">
        <v>11513</v>
      </c>
      <c r="F22" s="64" t="s">
        <v>3197</v>
      </c>
      <c r="G22" s="123" t="s">
        <v>712</v>
      </c>
      <c r="H22" s="61">
        <v>1488</v>
      </c>
      <c r="I22" s="62">
        <v>1716</v>
      </c>
      <c r="J22" s="62">
        <v>744</v>
      </c>
      <c r="K22" s="62">
        <v>792</v>
      </c>
      <c r="L22" s="62">
        <v>1116</v>
      </c>
      <c r="M22" s="62">
        <v>1104</v>
      </c>
      <c r="N22" s="72">
        <v>372</v>
      </c>
      <c r="O22" s="63">
        <v>468</v>
      </c>
      <c r="P22" s="89">
        <f t="shared" si="3"/>
        <v>1.153225806451613</v>
      </c>
      <c r="Q22" s="65">
        <f t="shared" si="4"/>
        <v>1.064516129032258</v>
      </c>
      <c r="R22" s="89">
        <f t="shared" si="5"/>
        <v>0.989247311827957</v>
      </c>
      <c r="S22" s="65">
        <f t="shared" si="6"/>
        <v>1.2580645161290323</v>
      </c>
      <c r="U22" s="40" t="s">
        <v>704</v>
      </c>
      <c r="V22" s="40"/>
      <c r="W22" s="40"/>
      <c r="AO22" s="106" t="str">
        <f t="shared" si="0"/>
        <v>R1ABEACONSIDE AUTISM BASE</v>
      </c>
      <c r="AP22" s="37" t="s">
        <v>5914</v>
      </c>
      <c r="AQ22" s="37" t="s">
        <v>5915</v>
      </c>
      <c r="AR22" s="37" t="s">
        <v>5914</v>
      </c>
      <c r="AS22" s="37" t="s">
        <v>5915</v>
      </c>
      <c r="AT22" s="37" t="s">
        <v>1773</v>
      </c>
      <c r="AU22" s="37" t="s">
        <v>1699</v>
      </c>
    </row>
    <row r="23" spans="1:47" ht="25.5" x14ac:dyDescent="0.2">
      <c r="A23" s="18" t="str">
        <f t="shared" si="7"/>
        <v/>
      </c>
      <c r="B23" s="86">
        <f t="shared" si="2"/>
        <v>2</v>
      </c>
      <c r="C23" s="87" t="str">
        <f t="shared" si="1"/>
        <v>RWF03</v>
      </c>
      <c r="D23" s="88" t="s">
        <v>1308</v>
      </c>
      <c r="E23" s="60" t="s">
        <v>11514</v>
      </c>
      <c r="F23" s="64" t="s">
        <v>694</v>
      </c>
      <c r="G23" s="123" t="s">
        <v>695</v>
      </c>
      <c r="H23" s="61">
        <v>1512</v>
      </c>
      <c r="I23" s="62">
        <v>1524</v>
      </c>
      <c r="J23" s="62">
        <v>1116</v>
      </c>
      <c r="K23" s="62">
        <v>1032</v>
      </c>
      <c r="L23" s="62">
        <v>1116</v>
      </c>
      <c r="M23" s="62">
        <v>1116</v>
      </c>
      <c r="N23" s="72">
        <v>372</v>
      </c>
      <c r="O23" s="63">
        <v>372</v>
      </c>
      <c r="P23" s="89">
        <f t="shared" si="3"/>
        <v>1.0079365079365079</v>
      </c>
      <c r="Q23" s="65">
        <f t="shared" si="4"/>
        <v>0.92473118279569888</v>
      </c>
      <c r="R23" s="89">
        <f t="shared" si="5"/>
        <v>1</v>
      </c>
      <c r="S23" s="65">
        <f t="shared" si="6"/>
        <v>1</v>
      </c>
      <c r="U23" s="40" t="s">
        <v>705</v>
      </c>
      <c r="V23" s="40"/>
      <c r="W23" s="40"/>
      <c r="AO23" s="106" t="str">
        <f t="shared" si="0"/>
        <v>R1AWASELY HIGH AUTISM BASE</v>
      </c>
      <c r="AP23" s="37" t="s">
        <v>5916</v>
      </c>
      <c r="AQ23" s="37" t="s">
        <v>5917</v>
      </c>
      <c r="AR23" s="37" t="s">
        <v>5916</v>
      </c>
      <c r="AS23" s="37" t="s">
        <v>5917</v>
      </c>
      <c r="AT23" s="37" t="s">
        <v>1773</v>
      </c>
      <c r="AU23" s="37" t="s">
        <v>1700</v>
      </c>
    </row>
    <row r="24" spans="1:47" ht="25.5" x14ac:dyDescent="0.2">
      <c r="A24" s="18" t="str">
        <f t="shared" si="7"/>
        <v/>
      </c>
      <c r="B24" s="86">
        <f t="shared" si="2"/>
        <v>2</v>
      </c>
      <c r="C24" s="87" t="str">
        <f t="shared" si="1"/>
        <v>RWF03</v>
      </c>
      <c r="D24" s="88" t="s">
        <v>1308</v>
      </c>
      <c r="E24" s="60" t="s">
        <v>11515</v>
      </c>
      <c r="F24" s="64" t="s">
        <v>709</v>
      </c>
      <c r="G24" s="123" t="s">
        <v>712</v>
      </c>
      <c r="H24" s="61">
        <v>2736</v>
      </c>
      <c r="I24" s="62">
        <v>2736</v>
      </c>
      <c r="J24" s="62">
        <v>1368</v>
      </c>
      <c r="K24" s="62">
        <v>1272</v>
      </c>
      <c r="L24" s="62">
        <v>1116</v>
      </c>
      <c r="M24" s="62">
        <v>1704</v>
      </c>
      <c r="N24" s="72">
        <v>372</v>
      </c>
      <c r="O24" s="63">
        <v>396</v>
      </c>
      <c r="P24" s="89">
        <f t="shared" si="3"/>
        <v>1</v>
      </c>
      <c r="Q24" s="65">
        <f t="shared" si="4"/>
        <v>0.92982456140350878</v>
      </c>
      <c r="R24" s="89">
        <f t="shared" si="5"/>
        <v>1.5268817204301075</v>
      </c>
      <c r="S24" s="65">
        <f t="shared" si="6"/>
        <v>1.064516129032258</v>
      </c>
      <c r="U24" s="40" t="s">
        <v>706</v>
      </c>
      <c r="V24" s="40"/>
      <c r="W24" s="40"/>
      <c r="AO24" s="106" t="str">
        <f t="shared" si="0"/>
        <v>R1ARIVENDELL</v>
      </c>
      <c r="AP24" s="37" t="s">
        <v>5918</v>
      </c>
      <c r="AQ24" s="37" t="s">
        <v>5919</v>
      </c>
      <c r="AR24" s="37" t="s">
        <v>5918</v>
      </c>
      <c r="AS24" s="37" t="s">
        <v>5919</v>
      </c>
      <c r="AT24" s="37" t="s">
        <v>1773</v>
      </c>
    </row>
    <row r="25" spans="1:47" ht="25.5" x14ac:dyDescent="0.2">
      <c r="A25" s="18" t="str">
        <f t="shared" si="7"/>
        <v/>
      </c>
      <c r="B25" s="86">
        <f t="shared" si="2"/>
        <v>2</v>
      </c>
      <c r="C25" s="87" t="str">
        <f t="shared" si="1"/>
        <v>RWFTW</v>
      </c>
      <c r="D25" s="124" t="s">
        <v>1676</v>
      </c>
      <c r="E25" s="60" t="s">
        <v>11504</v>
      </c>
      <c r="F25" s="64" t="s">
        <v>3197</v>
      </c>
      <c r="G25" s="123" t="s">
        <v>712</v>
      </c>
      <c r="H25" s="61">
        <v>1116</v>
      </c>
      <c r="I25" s="62">
        <v>1092</v>
      </c>
      <c r="J25" s="62">
        <v>744</v>
      </c>
      <c r="K25" s="62">
        <v>720</v>
      </c>
      <c r="L25" s="62">
        <v>1116</v>
      </c>
      <c r="M25" s="62">
        <v>1128</v>
      </c>
      <c r="N25" s="72">
        <v>372</v>
      </c>
      <c r="O25" s="63">
        <v>384</v>
      </c>
      <c r="P25" s="89">
        <f t="shared" si="3"/>
        <v>0.978494623655914</v>
      </c>
      <c r="Q25" s="65">
        <f t="shared" si="4"/>
        <v>0.967741935483871</v>
      </c>
      <c r="R25" s="89">
        <f t="shared" si="5"/>
        <v>1.010752688172043</v>
      </c>
      <c r="S25" s="65">
        <f t="shared" si="6"/>
        <v>1.032258064516129</v>
      </c>
      <c r="U25" s="40" t="s">
        <v>707</v>
      </c>
      <c r="V25" s="40"/>
      <c r="W25" s="40"/>
      <c r="AO25" s="106" t="str">
        <f t="shared" si="0"/>
        <v>R1APHYSIO UNIT THORNTON</v>
      </c>
      <c r="AP25" s="37" t="s">
        <v>5920</v>
      </c>
      <c r="AQ25" s="37" t="s">
        <v>5921</v>
      </c>
      <c r="AR25" s="37" t="s">
        <v>5920</v>
      </c>
      <c r="AS25" s="37" t="s">
        <v>5921</v>
      </c>
      <c r="AT25" s="37" t="s">
        <v>1773</v>
      </c>
      <c r="AU25" s="37" t="s">
        <v>3124</v>
      </c>
    </row>
    <row r="26" spans="1:47" ht="25.5" x14ac:dyDescent="0.2">
      <c r="A26" s="18" t="str">
        <f t="shared" si="7"/>
        <v/>
      </c>
      <c r="B26" s="86">
        <f t="shared" si="2"/>
        <v>0</v>
      </c>
      <c r="C26" s="87" t="str">
        <f t="shared" si="1"/>
        <v>RWFTW</v>
      </c>
      <c r="D26" s="124" t="s">
        <v>1676</v>
      </c>
      <c r="E26" s="60" t="s">
        <v>11506</v>
      </c>
      <c r="F26" s="64" t="s">
        <v>722</v>
      </c>
      <c r="G26" s="123" t="s">
        <v>712</v>
      </c>
      <c r="H26" s="61">
        <v>1116</v>
      </c>
      <c r="I26" s="62">
        <v>1116</v>
      </c>
      <c r="J26" s="62">
        <v>372</v>
      </c>
      <c r="K26" s="62">
        <v>240</v>
      </c>
      <c r="L26" s="62">
        <v>1116</v>
      </c>
      <c r="M26" s="62">
        <v>1116</v>
      </c>
      <c r="N26" s="72"/>
      <c r="O26" s="63"/>
      <c r="P26" s="89">
        <f t="shared" si="3"/>
        <v>1</v>
      </c>
      <c r="Q26" s="65">
        <f t="shared" si="4"/>
        <v>0.64516129032258063</v>
      </c>
      <c r="R26" s="89">
        <f t="shared" si="5"/>
        <v>1</v>
      </c>
      <c r="S26" s="65" t="str">
        <f t="shared" si="6"/>
        <v/>
      </c>
      <c r="U26" s="40" t="s">
        <v>708</v>
      </c>
      <c r="V26" s="40"/>
      <c r="W26" s="40"/>
      <c r="AO26" s="106" t="str">
        <f t="shared" si="0"/>
        <v>R1AWOODSIDE</v>
      </c>
      <c r="AP26" s="37" t="s">
        <v>5922</v>
      </c>
      <c r="AQ26" s="37" t="s">
        <v>5923</v>
      </c>
      <c r="AR26" s="37" t="s">
        <v>5922</v>
      </c>
      <c r="AS26" s="37" t="s">
        <v>5923</v>
      </c>
      <c r="AT26" s="37" t="s">
        <v>1773</v>
      </c>
      <c r="AU26" s="37" t="str">
        <f>CONCATENATE($AU$22,$AU$18,$AU$23,$AU$20)</f>
        <v>$AQ404:$AQ426</v>
      </c>
    </row>
    <row r="27" spans="1:47" ht="25.5" x14ac:dyDescent="0.2">
      <c r="A27" s="18" t="str">
        <f t="shared" si="7"/>
        <v/>
      </c>
      <c r="B27" s="86">
        <f t="shared" si="2"/>
        <v>2</v>
      </c>
      <c r="C27" s="87" t="str">
        <f t="shared" si="1"/>
        <v>RWFTW</v>
      </c>
      <c r="D27" s="124" t="s">
        <v>1676</v>
      </c>
      <c r="E27" s="60" t="s">
        <v>11516</v>
      </c>
      <c r="F27" s="64" t="s">
        <v>3200</v>
      </c>
      <c r="G27" s="123"/>
      <c r="H27" s="61">
        <v>744</v>
      </c>
      <c r="I27" s="62">
        <v>768</v>
      </c>
      <c r="J27" s="62">
        <v>372</v>
      </c>
      <c r="K27" s="62">
        <v>456</v>
      </c>
      <c r="L27" s="62">
        <v>744</v>
      </c>
      <c r="M27" s="62">
        <v>744</v>
      </c>
      <c r="N27" s="72">
        <v>372</v>
      </c>
      <c r="O27" s="63">
        <v>372</v>
      </c>
      <c r="P27" s="89">
        <f t="shared" si="3"/>
        <v>1.032258064516129</v>
      </c>
      <c r="Q27" s="65">
        <f t="shared" si="4"/>
        <v>1.2258064516129032</v>
      </c>
      <c r="R27" s="89">
        <f t="shared" si="5"/>
        <v>1</v>
      </c>
      <c r="S27" s="65">
        <f t="shared" si="6"/>
        <v>1</v>
      </c>
      <c r="U27" s="40" t="s">
        <v>709</v>
      </c>
      <c r="V27" s="40"/>
      <c r="W27" s="40"/>
      <c r="AO27" s="106" t="str">
        <f t="shared" si="0"/>
        <v>R1ATHE FIRS REST HOME</v>
      </c>
      <c r="AP27" s="37" t="s">
        <v>5924</v>
      </c>
      <c r="AQ27" s="37" t="s">
        <v>5925</v>
      </c>
      <c r="AR27" s="37" t="s">
        <v>5924</v>
      </c>
      <c r="AS27" s="37" t="s">
        <v>5925</v>
      </c>
      <c r="AT27" s="37" t="s">
        <v>1773</v>
      </c>
    </row>
    <row r="28" spans="1:47" ht="25.5" x14ac:dyDescent="0.2">
      <c r="A28" s="18" t="str">
        <f t="shared" si="7"/>
        <v/>
      </c>
      <c r="B28" s="86">
        <f t="shared" si="2"/>
        <v>0</v>
      </c>
      <c r="C28" s="87" t="str">
        <f t="shared" si="1"/>
        <v>RWFTW</v>
      </c>
      <c r="D28" s="124" t="s">
        <v>1676</v>
      </c>
      <c r="E28" s="60" t="s">
        <v>11509</v>
      </c>
      <c r="F28" s="64" t="s">
        <v>711</v>
      </c>
      <c r="G28" s="123"/>
      <c r="H28" s="61">
        <v>2946</v>
      </c>
      <c r="I28" s="62">
        <v>2724</v>
      </c>
      <c r="J28" s="62">
        <v>372</v>
      </c>
      <c r="K28" s="62">
        <v>360</v>
      </c>
      <c r="L28" s="62">
        <v>2976</v>
      </c>
      <c r="M28" s="62">
        <v>2700</v>
      </c>
      <c r="N28" s="72">
        <v>372</v>
      </c>
      <c r="O28" s="63">
        <v>252</v>
      </c>
      <c r="P28" s="89">
        <f t="shared" si="3"/>
        <v>0.92464358452138495</v>
      </c>
      <c r="Q28" s="65">
        <f t="shared" si="4"/>
        <v>0.967741935483871</v>
      </c>
      <c r="R28" s="89">
        <f t="shared" si="5"/>
        <v>0.907258064516129</v>
      </c>
      <c r="S28" s="65">
        <f t="shared" si="6"/>
        <v>0.67741935483870963</v>
      </c>
      <c r="U28" s="40" t="s">
        <v>710</v>
      </c>
      <c r="V28" s="40"/>
      <c r="W28" s="40"/>
      <c r="AO28" s="106" t="str">
        <f t="shared" si="0"/>
        <v>R1ATESCO ST PETERS</v>
      </c>
      <c r="AP28" s="37" t="s">
        <v>5926</v>
      </c>
      <c r="AQ28" s="37" t="s">
        <v>5927</v>
      </c>
      <c r="AR28" s="37" t="s">
        <v>5926</v>
      </c>
      <c r="AS28" s="37" t="s">
        <v>5927</v>
      </c>
      <c r="AT28" s="37" t="s">
        <v>1773</v>
      </c>
    </row>
    <row r="29" spans="1:47" ht="25.5" x14ac:dyDescent="0.2">
      <c r="A29" s="18" t="str">
        <f t="shared" si="7"/>
        <v/>
      </c>
      <c r="B29" s="86">
        <f t="shared" si="2"/>
        <v>2</v>
      </c>
      <c r="C29" s="87" t="str">
        <f t="shared" si="1"/>
        <v>RWFTW</v>
      </c>
      <c r="D29" s="124" t="s">
        <v>1676</v>
      </c>
      <c r="E29" s="60" t="s">
        <v>11517</v>
      </c>
      <c r="F29" s="64" t="s">
        <v>709</v>
      </c>
      <c r="G29" s="123" t="s">
        <v>712</v>
      </c>
      <c r="H29" s="61">
        <v>2604</v>
      </c>
      <c r="I29" s="62">
        <v>3024</v>
      </c>
      <c r="J29" s="62">
        <v>1488</v>
      </c>
      <c r="K29" s="62">
        <v>1344</v>
      </c>
      <c r="L29" s="62">
        <v>2232</v>
      </c>
      <c r="M29" s="62">
        <v>2376</v>
      </c>
      <c r="N29" s="72">
        <v>1116</v>
      </c>
      <c r="O29" s="63">
        <v>1116</v>
      </c>
      <c r="P29" s="89">
        <f t="shared" si="3"/>
        <v>1.1612903225806452</v>
      </c>
      <c r="Q29" s="65">
        <f t="shared" si="4"/>
        <v>0.90322580645161288</v>
      </c>
      <c r="R29" s="89">
        <f t="shared" si="5"/>
        <v>1.064516129032258</v>
      </c>
      <c r="S29" s="65">
        <f t="shared" si="6"/>
        <v>1</v>
      </c>
      <c r="U29" s="40" t="s">
        <v>711</v>
      </c>
      <c r="V29" s="40"/>
      <c r="W29" s="40"/>
      <c r="AO29" s="106" t="str">
        <f t="shared" si="0"/>
        <v>R1ANEW CROSS HOSPITAL</v>
      </c>
      <c r="AP29" s="37" t="s">
        <v>5928</v>
      </c>
      <c r="AQ29" s="37" t="s">
        <v>5929</v>
      </c>
      <c r="AR29" s="37" t="s">
        <v>5928</v>
      </c>
      <c r="AS29" s="37" t="s">
        <v>5929</v>
      </c>
      <c r="AT29" s="37" t="s">
        <v>1773</v>
      </c>
    </row>
    <row r="30" spans="1:47" ht="25.5" x14ac:dyDescent="0.2">
      <c r="A30" s="18" t="str">
        <f t="shared" si="7"/>
        <v/>
      </c>
      <c r="B30" s="86">
        <f t="shared" si="2"/>
        <v>2</v>
      </c>
      <c r="C30" s="87" t="str">
        <f t="shared" si="1"/>
        <v>RWFTW</v>
      </c>
      <c r="D30" s="124" t="s">
        <v>1676</v>
      </c>
      <c r="E30" s="60" t="s">
        <v>11518</v>
      </c>
      <c r="F30" s="64" t="s">
        <v>694</v>
      </c>
      <c r="G30" s="123" t="s">
        <v>695</v>
      </c>
      <c r="H30" s="61">
        <v>1836</v>
      </c>
      <c r="I30" s="62">
        <v>1812</v>
      </c>
      <c r="J30" s="62">
        <v>612</v>
      </c>
      <c r="K30" s="62">
        <v>528</v>
      </c>
      <c r="L30" s="62">
        <v>744</v>
      </c>
      <c r="M30" s="62">
        <v>780</v>
      </c>
      <c r="N30" s="72">
        <v>372</v>
      </c>
      <c r="O30" s="63">
        <v>336</v>
      </c>
      <c r="P30" s="89">
        <f t="shared" si="3"/>
        <v>0.98692810457516345</v>
      </c>
      <c r="Q30" s="65">
        <f t="shared" si="4"/>
        <v>0.86274509803921573</v>
      </c>
      <c r="R30" s="89">
        <f t="shared" si="5"/>
        <v>1.0483870967741935</v>
      </c>
      <c r="S30" s="65">
        <f t="shared" si="6"/>
        <v>0.90322580645161288</v>
      </c>
      <c r="U30" s="40" t="s">
        <v>712</v>
      </c>
      <c r="V30" s="40"/>
      <c r="W30" s="40"/>
      <c r="AO30" s="106" t="str">
        <f t="shared" si="0"/>
        <v>R1AEVESHAM COMMUNITY HOSPITAL</v>
      </c>
      <c r="AP30" s="37" t="s">
        <v>5930</v>
      </c>
      <c r="AQ30" s="37" t="s">
        <v>5931</v>
      </c>
      <c r="AR30" s="37" t="s">
        <v>5930</v>
      </c>
      <c r="AS30" s="37" t="s">
        <v>5931</v>
      </c>
      <c r="AT30" s="37" t="s">
        <v>1773</v>
      </c>
    </row>
    <row r="31" spans="1:47" ht="25.5" x14ac:dyDescent="0.2">
      <c r="A31" s="18" t="str">
        <f t="shared" si="7"/>
        <v/>
      </c>
      <c r="B31" s="86">
        <f t="shared" si="2"/>
        <v>0</v>
      </c>
      <c r="C31" s="87" t="str">
        <f t="shared" si="1"/>
        <v>RWFTW</v>
      </c>
      <c r="D31" s="124" t="s">
        <v>1676</v>
      </c>
      <c r="E31" s="60" t="s">
        <v>13673</v>
      </c>
      <c r="F31" s="64" t="s">
        <v>696</v>
      </c>
      <c r="G31" s="123" t="s">
        <v>694</v>
      </c>
      <c r="H31" s="61">
        <v>744</v>
      </c>
      <c r="I31" s="62">
        <v>720</v>
      </c>
      <c r="J31" s="62">
        <v>372</v>
      </c>
      <c r="K31" s="62">
        <v>372</v>
      </c>
      <c r="L31" s="62">
        <v>372</v>
      </c>
      <c r="M31" s="62">
        <v>360</v>
      </c>
      <c r="N31" s="72">
        <v>372</v>
      </c>
      <c r="O31" s="63">
        <v>372</v>
      </c>
      <c r="P31" s="89">
        <f t="shared" si="3"/>
        <v>0.967741935483871</v>
      </c>
      <c r="Q31" s="65">
        <f t="shared" si="4"/>
        <v>1</v>
      </c>
      <c r="R31" s="89">
        <f t="shared" si="5"/>
        <v>0.967741935483871</v>
      </c>
      <c r="S31" s="65">
        <f t="shared" si="6"/>
        <v>1</v>
      </c>
      <c r="U31" s="40" t="s">
        <v>713</v>
      </c>
      <c r="V31" s="40"/>
      <c r="W31" s="40"/>
      <c r="AO31" s="106" t="str">
        <f t="shared" si="0"/>
        <v>R1AWORCESTER INTERMEDIATE CARE UNIT (WICU)</v>
      </c>
      <c r="AP31" s="37" t="s">
        <v>5932</v>
      </c>
      <c r="AQ31" s="37" t="s">
        <v>5933</v>
      </c>
      <c r="AR31" s="37" t="s">
        <v>5932</v>
      </c>
      <c r="AS31" s="37" t="s">
        <v>5933</v>
      </c>
      <c r="AT31" s="37" t="s">
        <v>1773</v>
      </c>
    </row>
    <row r="32" spans="1:47" ht="25.5" x14ac:dyDescent="0.2">
      <c r="A32" s="18" t="str">
        <f t="shared" si="7"/>
        <v/>
      </c>
      <c r="B32" s="86">
        <f t="shared" si="2"/>
        <v>2</v>
      </c>
      <c r="C32" s="87" t="str">
        <f t="shared" si="1"/>
        <v>RWFTW</v>
      </c>
      <c r="D32" s="124" t="s">
        <v>1676</v>
      </c>
      <c r="E32" s="60" t="s">
        <v>11519</v>
      </c>
      <c r="F32" s="64" t="s">
        <v>694</v>
      </c>
      <c r="G32" s="123"/>
      <c r="H32" s="61">
        <v>2604</v>
      </c>
      <c r="I32" s="62">
        <v>2484</v>
      </c>
      <c r="J32" s="62">
        <v>1488</v>
      </c>
      <c r="K32" s="62">
        <v>1824</v>
      </c>
      <c r="L32" s="62">
        <v>1488</v>
      </c>
      <c r="M32" s="62">
        <v>1488</v>
      </c>
      <c r="N32" s="72">
        <v>744</v>
      </c>
      <c r="O32" s="63">
        <v>1212</v>
      </c>
      <c r="P32" s="89">
        <f t="shared" si="3"/>
        <v>0.95391705069124422</v>
      </c>
      <c r="Q32" s="65">
        <f t="shared" si="4"/>
        <v>1.2258064516129032</v>
      </c>
      <c r="R32" s="89">
        <f t="shared" si="5"/>
        <v>1</v>
      </c>
      <c r="S32" s="65">
        <f t="shared" si="6"/>
        <v>1.6290322580645162</v>
      </c>
      <c r="U32" s="40" t="s">
        <v>714</v>
      </c>
      <c r="V32" s="40"/>
      <c r="W32" s="40"/>
      <c r="AO32" s="106" t="str">
        <f t="shared" si="0"/>
        <v>R1AWATERSIDE MENTAL HEALTH DAY HOSPITAL</v>
      </c>
      <c r="AP32" s="37" t="s">
        <v>5934</v>
      </c>
      <c r="AQ32" s="37" t="s">
        <v>5935</v>
      </c>
      <c r="AR32" s="37" t="s">
        <v>5934</v>
      </c>
      <c r="AS32" s="37" t="s">
        <v>5935</v>
      </c>
      <c r="AT32" s="37" t="s">
        <v>1773</v>
      </c>
    </row>
    <row r="33" spans="1:46" ht="25.5" x14ac:dyDescent="0.2">
      <c r="A33" s="18" t="str">
        <f t="shared" si="7"/>
        <v/>
      </c>
      <c r="B33" s="86">
        <f t="shared" si="2"/>
        <v>2</v>
      </c>
      <c r="C33" s="87" t="str">
        <f t="shared" si="1"/>
        <v>RWFTW</v>
      </c>
      <c r="D33" s="124" t="s">
        <v>1676</v>
      </c>
      <c r="E33" s="60" t="s">
        <v>11520</v>
      </c>
      <c r="F33" s="64" t="s">
        <v>694</v>
      </c>
      <c r="G33" s="123"/>
      <c r="H33" s="61">
        <v>2604</v>
      </c>
      <c r="I33" s="62">
        <v>2520</v>
      </c>
      <c r="J33" s="62">
        <v>1116</v>
      </c>
      <c r="K33" s="62">
        <v>1176</v>
      </c>
      <c r="L33" s="62">
        <v>1488</v>
      </c>
      <c r="M33" s="62">
        <v>1428</v>
      </c>
      <c r="N33" s="72">
        <v>744</v>
      </c>
      <c r="O33" s="63">
        <v>768</v>
      </c>
      <c r="P33" s="89">
        <f t="shared" si="3"/>
        <v>0.967741935483871</v>
      </c>
      <c r="Q33" s="65">
        <f t="shared" si="4"/>
        <v>1.053763440860215</v>
      </c>
      <c r="R33" s="89">
        <f t="shared" si="5"/>
        <v>0.95967741935483875</v>
      </c>
      <c r="S33" s="65">
        <f t="shared" si="6"/>
        <v>1.032258064516129</v>
      </c>
      <c r="U33" s="40" t="s">
        <v>715</v>
      </c>
      <c r="V33" s="40"/>
      <c r="W33" s="40"/>
      <c r="AO33" s="106" t="str">
        <f t="shared" si="0"/>
        <v>R1AARROWSIDE UNIT (ALEXANDRA HOSPITAL)</v>
      </c>
      <c r="AP33" s="37" t="s">
        <v>5936</v>
      </c>
      <c r="AQ33" s="37" t="s">
        <v>5937</v>
      </c>
      <c r="AR33" s="37" t="s">
        <v>5936</v>
      </c>
      <c r="AS33" s="37" t="s">
        <v>5937</v>
      </c>
      <c r="AT33" s="37" t="s">
        <v>1773</v>
      </c>
    </row>
    <row r="34" spans="1:46" ht="25.5" x14ac:dyDescent="0.2">
      <c r="A34" s="18" t="str">
        <f t="shared" si="7"/>
        <v/>
      </c>
      <c r="B34" s="86">
        <f t="shared" si="2"/>
        <v>2</v>
      </c>
      <c r="C34" s="87" t="str">
        <f t="shared" si="1"/>
        <v>RWFTW</v>
      </c>
      <c r="D34" s="124" t="s">
        <v>1676</v>
      </c>
      <c r="E34" s="60" t="s">
        <v>11521</v>
      </c>
      <c r="F34" s="64" t="s">
        <v>722</v>
      </c>
      <c r="G34" s="123" t="s">
        <v>713</v>
      </c>
      <c r="H34" s="61">
        <v>2424</v>
      </c>
      <c r="I34" s="62">
        <v>2340</v>
      </c>
      <c r="J34" s="62">
        <v>1080</v>
      </c>
      <c r="K34" s="62">
        <v>1152</v>
      </c>
      <c r="L34" s="62">
        <v>1440</v>
      </c>
      <c r="M34" s="62">
        <v>1404</v>
      </c>
      <c r="N34" s="72">
        <v>720</v>
      </c>
      <c r="O34" s="63">
        <v>948</v>
      </c>
      <c r="P34" s="89">
        <f t="shared" si="3"/>
        <v>0.96534653465346532</v>
      </c>
      <c r="Q34" s="65">
        <f t="shared" si="4"/>
        <v>1.0666666666666667</v>
      </c>
      <c r="R34" s="89">
        <f t="shared" si="5"/>
        <v>0.97499999999999998</v>
      </c>
      <c r="S34" s="65">
        <f t="shared" si="6"/>
        <v>1.3166666666666667</v>
      </c>
      <c r="U34" s="40" t="s">
        <v>716</v>
      </c>
      <c r="V34" s="40"/>
      <c r="W34" s="40"/>
      <c r="AO34" s="106" t="str">
        <f t="shared" si="0"/>
        <v>R1AWILDMOOR MILL FARM</v>
      </c>
      <c r="AP34" s="37" t="s">
        <v>5938</v>
      </c>
      <c r="AQ34" s="37" t="s">
        <v>5939</v>
      </c>
      <c r="AR34" s="37" t="s">
        <v>5938</v>
      </c>
      <c r="AS34" s="37" t="s">
        <v>5939</v>
      </c>
      <c r="AT34" s="37" t="s">
        <v>1773</v>
      </c>
    </row>
    <row r="35" spans="1:46" ht="25.5" x14ac:dyDescent="0.2">
      <c r="A35" s="18" t="str">
        <f t="shared" si="7"/>
        <v/>
      </c>
      <c r="B35" s="86">
        <f t="shared" si="2"/>
        <v>2</v>
      </c>
      <c r="C35" s="87" t="str">
        <f t="shared" si="1"/>
        <v>RWFTW</v>
      </c>
      <c r="D35" s="124" t="s">
        <v>1676</v>
      </c>
      <c r="E35" s="60" t="s">
        <v>11522</v>
      </c>
      <c r="F35" s="64" t="s">
        <v>3197</v>
      </c>
      <c r="G35" s="123" t="s">
        <v>712</v>
      </c>
      <c r="H35" s="61">
        <v>2113</v>
      </c>
      <c r="I35" s="62">
        <v>2100</v>
      </c>
      <c r="J35" s="62">
        <v>1488</v>
      </c>
      <c r="K35" s="62">
        <v>1500</v>
      </c>
      <c r="L35" s="62">
        <v>1488</v>
      </c>
      <c r="M35" s="62">
        <v>1476</v>
      </c>
      <c r="N35" s="72">
        <v>744</v>
      </c>
      <c r="O35" s="63">
        <v>912</v>
      </c>
      <c r="P35" s="89">
        <f t="shared" si="3"/>
        <v>0.99384761003312827</v>
      </c>
      <c r="Q35" s="65">
        <f t="shared" si="4"/>
        <v>1.0080645161290323</v>
      </c>
      <c r="R35" s="89">
        <f t="shared" si="5"/>
        <v>0.99193548387096775</v>
      </c>
      <c r="S35" s="65">
        <f t="shared" si="6"/>
        <v>1.2258064516129032</v>
      </c>
      <c r="U35" s="40" t="s">
        <v>717</v>
      </c>
      <c r="V35" s="40"/>
      <c r="W35" s="40"/>
      <c r="AO35" s="106" t="str">
        <f t="shared" si="0"/>
        <v>R1AWALKWOOD MIDDLE AUTISM BASE</v>
      </c>
      <c r="AP35" s="37" t="s">
        <v>5940</v>
      </c>
      <c r="AQ35" s="37" t="s">
        <v>5941</v>
      </c>
      <c r="AR35" s="37" t="s">
        <v>5940</v>
      </c>
      <c r="AS35" s="37" t="s">
        <v>5941</v>
      </c>
      <c r="AT35" s="37" t="s">
        <v>1773</v>
      </c>
    </row>
    <row r="36" spans="1:46" ht="25.5" x14ac:dyDescent="0.2">
      <c r="A36" s="18" t="str">
        <f t="shared" si="7"/>
        <v/>
      </c>
      <c r="B36" s="86">
        <f t="shared" si="2"/>
        <v>2</v>
      </c>
      <c r="C36" s="87" t="str">
        <f t="shared" si="1"/>
        <v>RWFTW</v>
      </c>
      <c r="D36" s="124" t="s">
        <v>1676</v>
      </c>
      <c r="E36" s="60" t="s">
        <v>11523</v>
      </c>
      <c r="F36" s="64" t="s">
        <v>727</v>
      </c>
      <c r="G36" s="123" t="s">
        <v>714</v>
      </c>
      <c r="H36" s="61">
        <v>2484</v>
      </c>
      <c r="I36" s="62">
        <v>2448</v>
      </c>
      <c r="J36" s="62">
        <v>1116</v>
      </c>
      <c r="K36" s="62">
        <v>1116</v>
      </c>
      <c r="L36" s="62">
        <v>1860</v>
      </c>
      <c r="M36" s="62">
        <v>1680</v>
      </c>
      <c r="N36" s="72">
        <v>744</v>
      </c>
      <c r="O36" s="63">
        <v>840</v>
      </c>
      <c r="P36" s="89">
        <f t="shared" si="3"/>
        <v>0.98550724637681164</v>
      </c>
      <c r="Q36" s="65">
        <f t="shared" si="4"/>
        <v>1</v>
      </c>
      <c r="R36" s="89">
        <f t="shared" si="5"/>
        <v>0.90322580645161288</v>
      </c>
      <c r="S36" s="65">
        <f t="shared" si="6"/>
        <v>1.1290322580645162</v>
      </c>
      <c r="U36" s="40" t="s">
        <v>718</v>
      </c>
      <c r="V36" s="40"/>
      <c r="W36" s="40"/>
      <c r="AO36" s="106" t="str">
        <f t="shared" si="0"/>
        <v>R1AORCHARD PLACE</v>
      </c>
      <c r="AP36" s="37" t="s">
        <v>5942</v>
      </c>
      <c r="AQ36" s="37" t="s">
        <v>5943</v>
      </c>
      <c r="AR36" s="37" t="s">
        <v>5942</v>
      </c>
      <c r="AS36" s="37" t="s">
        <v>5943</v>
      </c>
      <c r="AT36" s="37" t="s">
        <v>1773</v>
      </c>
    </row>
    <row r="37" spans="1:46" ht="25.5" x14ac:dyDescent="0.2">
      <c r="A37" s="18" t="str">
        <f t="shared" si="7"/>
        <v/>
      </c>
      <c r="B37" s="86">
        <f t="shared" si="2"/>
        <v>2</v>
      </c>
      <c r="C37" s="87" t="str">
        <f t="shared" si="1"/>
        <v>RWFTW</v>
      </c>
      <c r="D37" s="124" t="s">
        <v>1676</v>
      </c>
      <c r="E37" s="60" t="s">
        <v>11524</v>
      </c>
      <c r="F37" s="64" t="s">
        <v>3197</v>
      </c>
      <c r="G37" s="123" t="s">
        <v>712</v>
      </c>
      <c r="H37" s="61">
        <v>1488</v>
      </c>
      <c r="I37" s="62">
        <v>1536</v>
      </c>
      <c r="J37" s="62">
        <v>1116</v>
      </c>
      <c r="K37" s="62">
        <v>1152</v>
      </c>
      <c r="L37" s="62">
        <v>1116</v>
      </c>
      <c r="M37" s="62">
        <v>1152</v>
      </c>
      <c r="N37" s="72">
        <v>1116</v>
      </c>
      <c r="O37" s="63">
        <v>804</v>
      </c>
      <c r="P37" s="89">
        <f t="shared" si="3"/>
        <v>1.032258064516129</v>
      </c>
      <c r="Q37" s="65">
        <f t="shared" si="4"/>
        <v>1.032258064516129</v>
      </c>
      <c r="R37" s="89">
        <f t="shared" si="5"/>
        <v>1.032258064516129</v>
      </c>
      <c r="S37" s="65">
        <f t="shared" si="6"/>
        <v>0.72043010752688175</v>
      </c>
      <c r="U37" s="40" t="s">
        <v>719</v>
      </c>
      <c r="V37" s="40"/>
      <c r="W37" s="40"/>
      <c r="AO37" s="106" t="str">
        <f t="shared" si="0"/>
        <v>R1ATESCO REDDITCH</v>
      </c>
      <c r="AP37" s="37" t="s">
        <v>5944</v>
      </c>
      <c r="AQ37" s="37" t="s">
        <v>5945</v>
      </c>
      <c r="AR37" s="37" t="s">
        <v>5944</v>
      </c>
      <c r="AS37" s="37" t="s">
        <v>5945</v>
      </c>
      <c r="AT37" s="37" t="s">
        <v>1773</v>
      </c>
    </row>
    <row r="38" spans="1:46" ht="25.5" x14ac:dyDescent="0.2">
      <c r="A38" s="18" t="str">
        <f t="shared" si="7"/>
        <v/>
      </c>
      <c r="B38" s="86">
        <f t="shared" si="2"/>
        <v>2</v>
      </c>
      <c r="C38" s="87" t="str">
        <f t="shared" si="1"/>
        <v>RWFTW</v>
      </c>
      <c r="D38" s="124" t="s">
        <v>1676</v>
      </c>
      <c r="E38" s="60" t="s">
        <v>11525</v>
      </c>
      <c r="F38" s="64" t="s">
        <v>696</v>
      </c>
      <c r="G38" s="123"/>
      <c r="H38" s="61">
        <v>2472</v>
      </c>
      <c r="I38" s="62">
        <v>2376</v>
      </c>
      <c r="J38" s="62">
        <v>1356</v>
      </c>
      <c r="K38" s="62">
        <v>1440</v>
      </c>
      <c r="L38" s="62">
        <v>1488</v>
      </c>
      <c r="M38" s="62">
        <v>1500</v>
      </c>
      <c r="N38" s="72">
        <v>744</v>
      </c>
      <c r="O38" s="63">
        <v>816</v>
      </c>
      <c r="P38" s="89">
        <f t="shared" si="3"/>
        <v>0.96116504854368934</v>
      </c>
      <c r="Q38" s="65">
        <f t="shared" si="4"/>
        <v>1.0619469026548674</v>
      </c>
      <c r="R38" s="89">
        <f t="shared" si="5"/>
        <v>1.0080645161290323</v>
      </c>
      <c r="S38" s="65">
        <f t="shared" si="6"/>
        <v>1.096774193548387</v>
      </c>
      <c r="U38" s="40" t="s">
        <v>720</v>
      </c>
      <c r="V38" s="40"/>
      <c r="W38" s="40"/>
      <c r="AO38" s="106" t="str">
        <f t="shared" si="0"/>
        <v>R1ATHE WOODLANDS</v>
      </c>
      <c r="AP38" s="37" t="s">
        <v>5946</v>
      </c>
      <c r="AQ38" s="37" t="s">
        <v>5947</v>
      </c>
      <c r="AR38" s="37" t="s">
        <v>5946</v>
      </c>
      <c r="AS38" s="37" t="s">
        <v>5947</v>
      </c>
      <c r="AT38" s="37" t="s">
        <v>1773</v>
      </c>
    </row>
    <row r="39" spans="1:46" ht="25.5" x14ac:dyDescent="0.2">
      <c r="A39" s="18" t="str">
        <f t="shared" si="7"/>
        <v/>
      </c>
      <c r="B39" s="86">
        <f t="shared" si="2"/>
        <v>2</v>
      </c>
      <c r="C39" s="87" t="str">
        <f t="shared" si="1"/>
        <v>RWFTW</v>
      </c>
      <c r="D39" s="124" t="s">
        <v>1676</v>
      </c>
      <c r="E39" s="60" t="s">
        <v>11526</v>
      </c>
      <c r="F39" s="64" t="s">
        <v>696</v>
      </c>
      <c r="G39" s="123"/>
      <c r="H39" s="61">
        <v>2472</v>
      </c>
      <c r="I39" s="62">
        <v>3108</v>
      </c>
      <c r="J39" s="62">
        <v>1488</v>
      </c>
      <c r="K39" s="62">
        <v>1524</v>
      </c>
      <c r="L39" s="62">
        <v>1488</v>
      </c>
      <c r="M39" s="62">
        <v>1512</v>
      </c>
      <c r="N39" s="72">
        <v>1116</v>
      </c>
      <c r="O39" s="63">
        <v>1260</v>
      </c>
      <c r="P39" s="89">
        <f t="shared" si="3"/>
        <v>1.2572815533980584</v>
      </c>
      <c r="Q39" s="65">
        <f t="shared" si="4"/>
        <v>1.0241935483870968</v>
      </c>
      <c r="R39" s="89">
        <f t="shared" si="5"/>
        <v>1.0161290322580645</v>
      </c>
      <c r="S39" s="65">
        <f t="shared" si="6"/>
        <v>1.1290322580645162</v>
      </c>
      <c r="U39" s="40" t="s">
        <v>721</v>
      </c>
      <c r="V39" s="40"/>
      <c r="W39" s="40"/>
      <c r="AO39" s="106" t="str">
        <f t="shared" si="0"/>
        <v>R1AHILL CREST MENTAL HEALTH UNIT</v>
      </c>
      <c r="AP39" s="37" t="s">
        <v>5948</v>
      </c>
      <c r="AQ39" s="37" t="s">
        <v>5949</v>
      </c>
      <c r="AR39" s="37" t="s">
        <v>5948</v>
      </c>
      <c r="AS39" s="37" t="s">
        <v>5949</v>
      </c>
      <c r="AT39" s="37" t="s">
        <v>1773</v>
      </c>
    </row>
    <row r="40" spans="1:46" ht="25.5" x14ac:dyDescent="0.2">
      <c r="A40" s="18" t="str">
        <f t="shared" si="7"/>
        <v/>
      </c>
      <c r="B40" s="86">
        <f t="shared" si="2"/>
        <v>2</v>
      </c>
      <c r="C40" s="87" t="str">
        <f t="shared" si="1"/>
        <v>RWF10</v>
      </c>
      <c r="D40" s="124" t="s">
        <v>1332</v>
      </c>
      <c r="E40" s="60" t="s">
        <v>11527</v>
      </c>
      <c r="F40" s="64" t="s">
        <v>3197</v>
      </c>
      <c r="G40" s="123" t="s">
        <v>712</v>
      </c>
      <c r="H40" s="61">
        <v>1260</v>
      </c>
      <c r="I40" s="62">
        <v>1248</v>
      </c>
      <c r="J40" s="62">
        <v>744</v>
      </c>
      <c r="K40" s="62">
        <v>600</v>
      </c>
      <c r="L40" s="62">
        <v>744</v>
      </c>
      <c r="M40" s="62">
        <v>744</v>
      </c>
      <c r="N40" s="72">
        <v>372</v>
      </c>
      <c r="O40" s="63">
        <v>396</v>
      </c>
      <c r="P40" s="89">
        <f t="shared" si="3"/>
        <v>0.99047619047619051</v>
      </c>
      <c r="Q40" s="65">
        <f t="shared" si="4"/>
        <v>0.80645161290322576</v>
      </c>
      <c r="R40" s="89">
        <f t="shared" si="5"/>
        <v>1</v>
      </c>
      <c r="S40" s="65">
        <f t="shared" si="6"/>
        <v>1.064516129032258</v>
      </c>
      <c r="U40" s="40" t="s">
        <v>722</v>
      </c>
      <c r="V40" s="40"/>
      <c r="W40" s="40"/>
      <c r="AO40" s="106" t="str">
        <f t="shared" si="0"/>
        <v>R1AWALSGRAVE HOSPITAL</v>
      </c>
      <c r="AP40" s="37" t="s">
        <v>5950</v>
      </c>
      <c r="AQ40" s="37" t="s">
        <v>5951</v>
      </c>
      <c r="AR40" s="37" t="s">
        <v>5950</v>
      </c>
      <c r="AS40" s="37" t="s">
        <v>5951</v>
      </c>
      <c r="AT40" s="37" t="s">
        <v>1773</v>
      </c>
    </row>
    <row r="41" spans="1:46" ht="25.5" x14ac:dyDescent="0.2">
      <c r="A41" s="18" t="str">
        <f t="shared" si="7"/>
        <v/>
      </c>
      <c r="B41" s="86">
        <f t="shared" si="2"/>
        <v>0</v>
      </c>
      <c r="C41" s="87" t="str">
        <f t="shared" si="1"/>
        <v>RWFTW</v>
      </c>
      <c r="D41" s="124" t="s">
        <v>1676</v>
      </c>
      <c r="E41" s="60" t="s">
        <v>1382</v>
      </c>
      <c r="F41" s="64" t="s">
        <v>11496</v>
      </c>
      <c r="G41" s="108"/>
      <c r="H41" s="61">
        <v>744</v>
      </c>
      <c r="I41" s="62">
        <v>684</v>
      </c>
      <c r="J41" s="62">
        <v>372</v>
      </c>
      <c r="K41" s="62">
        <v>252</v>
      </c>
      <c r="L41" s="62">
        <v>744</v>
      </c>
      <c r="M41" s="62">
        <v>492</v>
      </c>
      <c r="N41" s="72">
        <v>372</v>
      </c>
      <c r="O41" s="63">
        <v>204</v>
      </c>
      <c r="P41" s="89">
        <f t="shared" si="3"/>
        <v>0.91935483870967738</v>
      </c>
      <c r="Q41" s="65">
        <f t="shared" si="4"/>
        <v>0.67741935483870963</v>
      </c>
      <c r="R41" s="89">
        <f t="shared" si="5"/>
        <v>0.66129032258064513</v>
      </c>
      <c r="S41" s="65">
        <f t="shared" si="6"/>
        <v>0.54838709677419351</v>
      </c>
      <c r="U41" s="40" t="s">
        <v>723</v>
      </c>
      <c r="V41" s="40"/>
      <c r="W41" s="40"/>
      <c r="AO41" s="106" t="str">
        <f t="shared" si="0"/>
        <v>R1ARUSSELLS HALL HOSPITAL</v>
      </c>
      <c r="AP41" s="37" t="s">
        <v>5952</v>
      </c>
      <c r="AQ41" s="37" t="s">
        <v>5953</v>
      </c>
      <c r="AR41" s="37" t="s">
        <v>5952</v>
      </c>
      <c r="AS41" s="37" t="s">
        <v>5953</v>
      </c>
      <c r="AT41" s="37" t="s">
        <v>1773</v>
      </c>
    </row>
    <row r="42" spans="1:46" ht="25.5" x14ac:dyDescent="0.2">
      <c r="A42" s="18" t="str">
        <f t="shared" si="7"/>
        <v/>
      </c>
      <c r="B42" s="86">
        <f t="shared" si="2"/>
        <v>0</v>
      </c>
      <c r="C42" s="87" t="str">
        <f t="shared" si="1"/>
        <v>RWFTW</v>
      </c>
      <c r="D42" s="124" t="s">
        <v>1676</v>
      </c>
      <c r="E42" s="60" t="s">
        <v>1383</v>
      </c>
      <c r="F42" s="64" t="s">
        <v>11496</v>
      </c>
      <c r="G42" s="108"/>
      <c r="H42" s="61">
        <v>3348</v>
      </c>
      <c r="I42" s="62">
        <v>3060</v>
      </c>
      <c r="J42" s="62">
        <v>744</v>
      </c>
      <c r="K42" s="62">
        <v>672</v>
      </c>
      <c r="L42" s="62">
        <v>3348</v>
      </c>
      <c r="M42" s="62">
        <v>2940</v>
      </c>
      <c r="N42" s="72">
        <v>744</v>
      </c>
      <c r="O42" s="63">
        <v>732</v>
      </c>
      <c r="P42" s="89">
        <f t="shared" si="3"/>
        <v>0.91397849462365588</v>
      </c>
      <c r="Q42" s="65">
        <f t="shared" si="4"/>
        <v>0.90322580645161288</v>
      </c>
      <c r="R42" s="89">
        <f t="shared" si="5"/>
        <v>0.87813620071684584</v>
      </c>
      <c r="S42" s="65">
        <f t="shared" si="6"/>
        <v>0.9838709677419355</v>
      </c>
      <c r="U42" s="40" t="s">
        <v>724</v>
      </c>
      <c r="V42" s="40"/>
      <c r="W42" s="40"/>
      <c r="AO42" s="106" t="str">
        <f t="shared" si="0"/>
        <v>R1APUPIL REFERRAL UNIT</v>
      </c>
      <c r="AP42" s="37" t="s">
        <v>5954</v>
      </c>
      <c r="AQ42" s="37" t="s">
        <v>5955</v>
      </c>
      <c r="AR42" s="37" t="s">
        <v>5954</v>
      </c>
      <c r="AS42" s="37" t="s">
        <v>5955</v>
      </c>
      <c r="AT42" s="37" t="s">
        <v>1773</v>
      </c>
    </row>
    <row r="43" spans="1:46" ht="25.5" x14ac:dyDescent="0.2">
      <c r="A43" s="18" t="str">
        <f t="shared" si="7"/>
        <v/>
      </c>
      <c r="B43" s="86">
        <f t="shared" si="2"/>
        <v>0</v>
      </c>
      <c r="C43" s="87" t="str">
        <f t="shared" si="1"/>
        <v>RWFTW</v>
      </c>
      <c r="D43" s="124" t="s">
        <v>1676</v>
      </c>
      <c r="E43" s="60" t="s">
        <v>1384</v>
      </c>
      <c r="F43" s="64" t="s">
        <v>11496</v>
      </c>
      <c r="G43" s="108"/>
      <c r="H43" s="61">
        <v>1752</v>
      </c>
      <c r="I43" s="62">
        <v>1428</v>
      </c>
      <c r="J43" s="62">
        <v>1488</v>
      </c>
      <c r="K43" s="62">
        <v>1140</v>
      </c>
      <c r="L43" s="62">
        <v>1488</v>
      </c>
      <c r="M43" s="62">
        <v>1464</v>
      </c>
      <c r="N43" s="72">
        <v>1488</v>
      </c>
      <c r="O43" s="63">
        <v>1428</v>
      </c>
      <c r="P43" s="89">
        <f t="shared" si="3"/>
        <v>0.81506849315068497</v>
      </c>
      <c r="Q43" s="65">
        <f t="shared" si="4"/>
        <v>0.7661290322580645</v>
      </c>
      <c r="R43" s="89">
        <f t="shared" si="5"/>
        <v>0.9838709677419355</v>
      </c>
      <c r="S43" s="65">
        <f t="shared" si="6"/>
        <v>0.95967741935483875</v>
      </c>
      <c r="U43" s="40" t="s">
        <v>725</v>
      </c>
      <c r="V43" s="40"/>
      <c r="W43" s="40"/>
      <c r="AO43" s="106" t="str">
        <f t="shared" si="0"/>
        <v>R1ATHE GRANGE</v>
      </c>
      <c r="AP43" s="37" t="s">
        <v>5956</v>
      </c>
      <c r="AQ43" s="37" t="s">
        <v>8059</v>
      </c>
      <c r="AR43" s="37" t="s">
        <v>5956</v>
      </c>
      <c r="AS43" s="37" t="s">
        <v>8059</v>
      </c>
      <c r="AT43" s="37" t="s">
        <v>1773</v>
      </c>
    </row>
    <row r="44" spans="1:46" ht="25.5" x14ac:dyDescent="0.2">
      <c r="A44" s="18" t="str">
        <f t="shared" si="7"/>
        <v/>
      </c>
      <c r="B44" s="86">
        <f t="shared" si="2"/>
        <v>0</v>
      </c>
      <c r="C44" s="87" t="str">
        <f t="shared" ref="C44:C75" si="8">IF(ISNA(VLOOKUP($B$2&amp;D44,$AO:$AP,2,FALSE)),"",VLOOKUP($B$2&amp;D44,$AO:$AP,2,FALSE))</f>
        <v>RWFTW</v>
      </c>
      <c r="D44" s="124" t="s">
        <v>1676</v>
      </c>
      <c r="E44" s="60" t="s">
        <v>1385</v>
      </c>
      <c r="F44" s="64" t="s">
        <v>3200</v>
      </c>
      <c r="G44" s="108"/>
      <c r="H44" s="61">
        <v>744</v>
      </c>
      <c r="I44" s="62">
        <v>744</v>
      </c>
      <c r="J44" s="62">
        <v>372</v>
      </c>
      <c r="K44" s="62">
        <v>336</v>
      </c>
      <c r="L44" s="62">
        <v>744</v>
      </c>
      <c r="M44" s="62">
        <v>744</v>
      </c>
      <c r="N44" s="72">
        <v>372</v>
      </c>
      <c r="O44" s="63">
        <v>372</v>
      </c>
      <c r="P44" s="89">
        <f t="shared" si="3"/>
        <v>1</v>
      </c>
      <c r="Q44" s="65">
        <f t="shared" si="4"/>
        <v>0.90322580645161288</v>
      </c>
      <c r="R44" s="89">
        <f t="shared" si="5"/>
        <v>1</v>
      </c>
      <c r="S44" s="65">
        <f t="shared" si="6"/>
        <v>1</v>
      </c>
      <c r="T44" s="34"/>
      <c r="U44" s="40" t="s">
        <v>726</v>
      </c>
      <c r="V44" s="40"/>
      <c r="W44" s="40"/>
      <c r="Y44" s="34"/>
      <c r="Z44" s="34"/>
      <c r="AA44" s="34"/>
      <c r="AB44" s="34"/>
      <c r="AC44" s="34"/>
      <c r="AD44" s="34"/>
      <c r="AE44" s="34"/>
      <c r="AF44" s="34"/>
      <c r="AG44" s="34"/>
      <c r="AH44" s="34"/>
      <c r="AO44" s="106" t="str">
        <f t="shared" si="0"/>
        <v>R1ATESCO KIDDERMINSTER</v>
      </c>
      <c r="AP44" s="37" t="s">
        <v>5957</v>
      </c>
      <c r="AQ44" s="37" t="s">
        <v>5958</v>
      </c>
      <c r="AR44" s="37" t="s">
        <v>5957</v>
      </c>
      <c r="AS44" s="37" t="s">
        <v>5958</v>
      </c>
      <c r="AT44" s="37" t="s">
        <v>1773</v>
      </c>
    </row>
    <row r="45" spans="1:46" ht="25.5" x14ac:dyDescent="0.2">
      <c r="A45" s="18" t="str">
        <f t="shared" si="7"/>
        <v/>
      </c>
      <c r="B45" s="86">
        <f t="shared" si="2"/>
        <v>2</v>
      </c>
      <c r="C45" s="87" t="str">
        <f t="shared" si="8"/>
        <v>RWFTW</v>
      </c>
      <c r="D45" s="124" t="s">
        <v>1676</v>
      </c>
      <c r="E45" s="60" t="s">
        <v>1386</v>
      </c>
      <c r="F45" s="64" t="s">
        <v>708</v>
      </c>
      <c r="G45" s="108"/>
      <c r="H45" s="61">
        <v>2232</v>
      </c>
      <c r="I45" s="62">
        <v>2280</v>
      </c>
      <c r="J45" s="62">
        <v>648</v>
      </c>
      <c r="K45" s="62">
        <v>552</v>
      </c>
      <c r="L45" s="62">
        <v>2232</v>
      </c>
      <c r="M45" s="62">
        <v>2580</v>
      </c>
      <c r="N45" s="72">
        <v>372</v>
      </c>
      <c r="O45" s="63">
        <v>336</v>
      </c>
      <c r="P45" s="89">
        <f t="shared" si="3"/>
        <v>1.021505376344086</v>
      </c>
      <c r="Q45" s="65">
        <f t="shared" si="4"/>
        <v>0.85185185185185186</v>
      </c>
      <c r="R45" s="89">
        <f t="shared" si="5"/>
        <v>1.1559139784946237</v>
      </c>
      <c r="S45" s="65">
        <f t="shared" si="6"/>
        <v>0.90322580645161288</v>
      </c>
      <c r="U45" s="40" t="s">
        <v>727</v>
      </c>
      <c r="V45" s="40"/>
      <c r="W45" s="40"/>
      <c r="AO45" s="106" t="str">
        <f t="shared" si="0"/>
        <v>R1ACOMMUNITY VENUE</v>
      </c>
      <c r="AP45" s="37" t="s">
        <v>5959</v>
      </c>
      <c r="AQ45" s="37" t="s">
        <v>5960</v>
      </c>
      <c r="AR45" s="37" t="s">
        <v>5959</v>
      </c>
      <c r="AS45" s="37" t="s">
        <v>5960</v>
      </c>
      <c r="AT45" s="37" t="s">
        <v>1773</v>
      </c>
    </row>
    <row r="46" spans="1:46" x14ac:dyDescent="0.2">
      <c r="A46" s="18" t="str">
        <f t="shared" si="7"/>
        <v/>
      </c>
      <c r="B46" s="86">
        <f t="shared" si="2"/>
        <v>0</v>
      </c>
      <c r="C46" s="87" t="str">
        <f t="shared" si="8"/>
        <v>RWF03</v>
      </c>
      <c r="D46" s="88" t="s">
        <v>1308</v>
      </c>
      <c r="E46" s="60" t="s">
        <v>1387</v>
      </c>
      <c r="F46" s="64" t="s">
        <v>11496</v>
      </c>
      <c r="G46" s="108"/>
      <c r="H46" s="61">
        <v>744</v>
      </c>
      <c r="I46" s="62">
        <v>744</v>
      </c>
      <c r="J46" s="62">
        <v>384</v>
      </c>
      <c r="K46" s="62">
        <v>384</v>
      </c>
      <c r="L46" s="62">
        <v>744</v>
      </c>
      <c r="M46" s="62">
        <v>744</v>
      </c>
      <c r="N46" s="72">
        <v>384</v>
      </c>
      <c r="O46" s="63">
        <v>384</v>
      </c>
      <c r="P46" s="89">
        <f t="shared" si="3"/>
        <v>1</v>
      </c>
      <c r="Q46" s="65">
        <f t="shared" si="4"/>
        <v>1</v>
      </c>
      <c r="R46" s="89">
        <f t="shared" si="5"/>
        <v>1</v>
      </c>
      <c r="S46" s="65">
        <f t="shared" si="6"/>
        <v>1</v>
      </c>
      <c r="U46" s="40" t="s">
        <v>728</v>
      </c>
      <c r="V46" s="40"/>
      <c r="W46" s="40"/>
      <c r="AO46" s="106" t="str">
        <f t="shared" si="0"/>
        <v>R1ACROWNGATE PHYSIOTHERAPY</v>
      </c>
      <c r="AP46" s="37" t="s">
        <v>5961</v>
      </c>
      <c r="AQ46" s="37" t="s">
        <v>5962</v>
      </c>
      <c r="AR46" s="37" t="s">
        <v>5961</v>
      </c>
      <c r="AS46" s="37" t="s">
        <v>5962</v>
      </c>
      <c r="AT46" s="37" t="s">
        <v>1773</v>
      </c>
    </row>
    <row r="47" spans="1:46" ht="25.5" x14ac:dyDescent="0.2">
      <c r="A47" s="18" t="str">
        <f t="shared" si="7"/>
        <v/>
      </c>
      <c r="B47" s="86">
        <f t="shared" si="2"/>
        <v>1</v>
      </c>
      <c r="C47" s="87" t="str">
        <f t="shared" si="8"/>
        <v>RWFTW</v>
      </c>
      <c r="D47" s="124" t="s">
        <v>1676</v>
      </c>
      <c r="E47" s="60" t="s">
        <v>1388</v>
      </c>
      <c r="F47" s="64"/>
      <c r="G47" s="108"/>
      <c r="H47" s="61">
        <v>2232</v>
      </c>
      <c r="I47" s="62">
        <v>2220</v>
      </c>
      <c r="J47" s="62">
        <v>372</v>
      </c>
      <c r="K47" s="62">
        <v>336</v>
      </c>
      <c r="L47" s="62">
        <v>2232</v>
      </c>
      <c r="M47" s="62">
        <v>2172</v>
      </c>
      <c r="N47" s="72">
        <v>372</v>
      </c>
      <c r="O47" s="63">
        <v>288</v>
      </c>
      <c r="P47" s="89">
        <f t="shared" si="3"/>
        <v>0.9946236559139785</v>
      </c>
      <c r="Q47" s="65">
        <f t="shared" si="4"/>
        <v>0.90322580645161288</v>
      </c>
      <c r="R47" s="89">
        <f t="shared" si="5"/>
        <v>0.9731182795698925</v>
      </c>
      <c r="S47" s="65">
        <f t="shared" si="6"/>
        <v>0.77419354838709675</v>
      </c>
      <c r="U47" s="40" t="s">
        <v>3189</v>
      </c>
      <c r="V47" s="40"/>
      <c r="W47" s="40"/>
      <c r="AO47" s="106" t="str">
        <f t="shared" si="0"/>
        <v>R1AHOME FARM TRUST</v>
      </c>
      <c r="AP47" s="37" t="s">
        <v>5963</v>
      </c>
      <c r="AQ47" s="37" t="s">
        <v>5964</v>
      </c>
      <c r="AR47" s="37" t="s">
        <v>5963</v>
      </c>
      <c r="AS47" s="37" t="s">
        <v>5964</v>
      </c>
      <c r="AT47" s="37" t="s">
        <v>1773</v>
      </c>
    </row>
    <row r="48" spans="1:46" ht="25.5" x14ac:dyDescent="0.2">
      <c r="A48" s="18" t="str">
        <f t="shared" si="7"/>
        <v/>
      </c>
      <c r="B48" s="86">
        <f t="shared" si="2"/>
        <v>2</v>
      </c>
      <c r="C48" s="87" t="str">
        <f t="shared" si="8"/>
        <v>RWF03</v>
      </c>
      <c r="D48" s="88" t="s">
        <v>1308</v>
      </c>
      <c r="E48" s="60" t="s">
        <v>1389</v>
      </c>
      <c r="F48" s="64" t="s">
        <v>694</v>
      </c>
      <c r="G48" s="108"/>
      <c r="H48" s="61">
        <v>888</v>
      </c>
      <c r="I48" s="62">
        <v>852</v>
      </c>
      <c r="J48" s="62">
        <v>444</v>
      </c>
      <c r="K48" s="62">
        <v>444</v>
      </c>
      <c r="L48" s="62">
        <v>360</v>
      </c>
      <c r="M48" s="62">
        <v>396</v>
      </c>
      <c r="N48" s="72"/>
      <c r="O48" s="63"/>
      <c r="P48" s="89">
        <f t="shared" si="3"/>
        <v>0.95945945945945943</v>
      </c>
      <c r="Q48" s="65">
        <f t="shared" si="4"/>
        <v>1</v>
      </c>
      <c r="R48" s="89">
        <f t="shared" si="5"/>
        <v>1.1000000000000001</v>
      </c>
      <c r="S48" s="65" t="str">
        <f t="shared" si="6"/>
        <v/>
      </c>
      <c r="U48" s="40" t="s">
        <v>3190</v>
      </c>
      <c r="V48" s="40"/>
      <c r="W48" s="40"/>
      <c r="AO48" s="106" t="str">
        <f t="shared" si="0"/>
        <v>R1ACOMMUNITY FIRST</v>
      </c>
      <c r="AP48" s="37" t="s">
        <v>5965</v>
      </c>
      <c r="AQ48" s="37" t="s">
        <v>5966</v>
      </c>
      <c r="AR48" s="37" t="s">
        <v>5965</v>
      </c>
      <c r="AS48" s="37" t="s">
        <v>5966</v>
      </c>
      <c r="AT48" s="37" t="s">
        <v>1773</v>
      </c>
    </row>
    <row r="49" spans="1:46" x14ac:dyDescent="0.2">
      <c r="A49" s="18" t="str">
        <f t="shared" si="7"/>
        <v/>
      </c>
      <c r="B49" s="86">
        <f t="shared" si="2"/>
        <v>0</v>
      </c>
      <c r="C49" s="87" t="str">
        <f t="shared" si="8"/>
        <v/>
      </c>
      <c r="D49" s="88"/>
      <c r="E49" s="60"/>
      <c r="F49" s="64"/>
      <c r="G49" s="108"/>
      <c r="H49" s="61"/>
      <c r="I49" s="62"/>
      <c r="J49" s="62"/>
      <c r="K49" s="62"/>
      <c r="L49" s="62"/>
      <c r="M49" s="62"/>
      <c r="N49" s="72"/>
      <c r="O49" s="63"/>
      <c r="P49" s="89" t="str">
        <f t="shared" si="3"/>
        <v/>
      </c>
      <c r="Q49" s="65" t="str">
        <f t="shared" si="4"/>
        <v/>
      </c>
      <c r="R49" s="89" t="str">
        <f t="shared" si="5"/>
        <v/>
      </c>
      <c r="S49" s="65" t="str">
        <f t="shared" si="6"/>
        <v/>
      </c>
      <c r="U49" s="40" t="s">
        <v>3191</v>
      </c>
      <c r="V49" s="40"/>
      <c r="W49" s="40"/>
      <c r="AO49" s="106" t="str">
        <f t="shared" si="0"/>
        <v>R1ATESCO WARNDON</v>
      </c>
      <c r="AP49" s="37" t="s">
        <v>5967</v>
      </c>
      <c r="AQ49" s="37" t="s">
        <v>5968</v>
      </c>
      <c r="AR49" s="37" t="s">
        <v>5967</v>
      </c>
      <c r="AS49" s="37" t="s">
        <v>5968</v>
      </c>
      <c r="AT49" s="37" t="s">
        <v>1773</v>
      </c>
    </row>
    <row r="50" spans="1:46" x14ac:dyDescent="0.2">
      <c r="A50" s="18" t="str">
        <f t="shared" si="7"/>
        <v/>
      </c>
      <c r="B50" s="86">
        <f t="shared" si="2"/>
        <v>0</v>
      </c>
      <c r="C50" s="87" t="str">
        <f t="shared" si="8"/>
        <v/>
      </c>
      <c r="D50" s="88"/>
      <c r="E50" s="60"/>
      <c r="F50" s="64"/>
      <c r="G50" s="108"/>
      <c r="H50" s="61"/>
      <c r="I50" s="62"/>
      <c r="J50" s="62"/>
      <c r="K50" s="62"/>
      <c r="L50" s="62"/>
      <c r="M50" s="62"/>
      <c r="N50" s="72"/>
      <c r="O50" s="63"/>
      <c r="P50" s="89" t="str">
        <f t="shared" si="3"/>
        <v/>
      </c>
      <c r="Q50" s="65" t="str">
        <f t="shared" si="4"/>
        <v/>
      </c>
      <c r="R50" s="89" t="str">
        <f t="shared" si="5"/>
        <v/>
      </c>
      <c r="S50" s="65" t="str">
        <f t="shared" si="6"/>
        <v/>
      </c>
      <c r="U50" s="40" t="s">
        <v>3192</v>
      </c>
      <c r="V50" s="40"/>
      <c r="W50" s="40"/>
      <c r="AO50" s="106" t="str">
        <f t="shared" si="0"/>
        <v>R1APHYSIO UNIT ROSEHILL</v>
      </c>
      <c r="AP50" s="37" t="s">
        <v>5969</v>
      </c>
      <c r="AQ50" s="37" t="s">
        <v>5970</v>
      </c>
      <c r="AR50" s="37" t="s">
        <v>5969</v>
      </c>
      <c r="AS50" s="37" t="s">
        <v>5970</v>
      </c>
      <c r="AT50" s="37" t="s">
        <v>1773</v>
      </c>
    </row>
    <row r="51" spans="1:46" x14ac:dyDescent="0.2">
      <c r="A51" s="18" t="str">
        <f t="shared" si="7"/>
        <v/>
      </c>
      <c r="B51" s="86">
        <f t="shared" si="2"/>
        <v>0</v>
      </c>
      <c r="C51" s="87" t="str">
        <f t="shared" si="8"/>
        <v/>
      </c>
      <c r="D51" s="88"/>
      <c r="E51" s="60"/>
      <c r="F51" s="64"/>
      <c r="G51" s="108"/>
      <c r="H51" s="61"/>
      <c r="I51" s="62"/>
      <c r="J51" s="62"/>
      <c r="K51" s="62"/>
      <c r="L51" s="62"/>
      <c r="M51" s="62"/>
      <c r="N51" s="72"/>
      <c r="O51" s="63"/>
      <c r="P51" s="89" t="str">
        <f t="shared" si="3"/>
        <v/>
      </c>
      <c r="Q51" s="65" t="str">
        <f t="shared" si="4"/>
        <v/>
      </c>
      <c r="R51" s="89" t="str">
        <f t="shared" si="5"/>
        <v/>
      </c>
      <c r="S51" s="65" t="str">
        <f t="shared" si="6"/>
        <v/>
      </c>
      <c r="U51" s="40" t="s">
        <v>3193</v>
      </c>
      <c r="V51" s="40"/>
      <c r="W51" s="40"/>
      <c r="AO51" s="106" t="str">
        <f t="shared" si="0"/>
        <v>R1ATOUCHSTONE UNIT</v>
      </c>
      <c r="AP51" s="37" t="s">
        <v>5971</v>
      </c>
      <c r="AQ51" s="37" t="s">
        <v>5972</v>
      </c>
      <c r="AR51" s="37" t="s">
        <v>5971</v>
      </c>
      <c r="AS51" s="37" t="s">
        <v>5972</v>
      </c>
      <c r="AT51" s="37" t="s">
        <v>1773</v>
      </c>
    </row>
    <row r="52" spans="1:46" x14ac:dyDescent="0.2">
      <c r="A52" s="18" t="str">
        <f t="shared" si="7"/>
        <v/>
      </c>
      <c r="B52" s="86">
        <f t="shared" si="2"/>
        <v>0</v>
      </c>
      <c r="C52" s="87" t="str">
        <f t="shared" si="8"/>
        <v/>
      </c>
      <c r="D52" s="88"/>
      <c r="E52" s="60"/>
      <c r="F52" s="64"/>
      <c r="G52" s="108"/>
      <c r="H52" s="61"/>
      <c r="I52" s="62"/>
      <c r="J52" s="62"/>
      <c r="K52" s="62"/>
      <c r="L52" s="62"/>
      <c r="M52" s="62"/>
      <c r="N52" s="72"/>
      <c r="O52" s="63"/>
      <c r="P52" s="89" t="str">
        <f t="shared" si="3"/>
        <v/>
      </c>
      <c r="Q52" s="65" t="str">
        <f t="shared" si="4"/>
        <v/>
      </c>
      <c r="R52" s="89" t="str">
        <f t="shared" si="5"/>
        <v/>
      </c>
      <c r="S52" s="65" t="str">
        <f t="shared" si="6"/>
        <v/>
      </c>
      <c r="U52" s="40" t="s">
        <v>3194</v>
      </c>
      <c r="V52" s="40"/>
      <c r="W52" s="40"/>
      <c r="AO52" s="106" t="str">
        <f t="shared" si="0"/>
        <v>R1ALINK HORTICULTURIAL NURSERIES - SHELTERED EMPLOYMENT</v>
      </c>
      <c r="AP52" s="37" t="s">
        <v>5973</v>
      </c>
      <c r="AQ52" s="37" t="s">
        <v>5974</v>
      </c>
      <c r="AR52" s="37" t="s">
        <v>5973</v>
      </c>
      <c r="AS52" s="37" t="s">
        <v>5974</v>
      </c>
      <c r="AT52" s="37" t="s">
        <v>1773</v>
      </c>
    </row>
    <row r="53" spans="1:46" x14ac:dyDescent="0.2">
      <c r="A53" s="18" t="str">
        <f t="shared" si="7"/>
        <v/>
      </c>
      <c r="B53" s="86">
        <f t="shared" si="2"/>
        <v>0</v>
      </c>
      <c r="C53" s="87" t="str">
        <f t="shared" si="8"/>
        <v/>
      </c>
      <c r="D53" s="88"/>
      <c r="E53" s="60"/>
      <c r="F53" s="64"/>
      <c r="G53" s="108"/>
      <c r="H53" s="61"/>
      <c r="I53" s="62"/>
      <c r="J53" s="62"/>
      <c r="K53" s="62"/>
      <c r="L53" s="62"/>
      <c r="M53" s="62"/>
      <c r="N53" s="72"/>
      <c r="O53" s="63"/>
      <c r="P53" s="89" t="str">
        <f t="shared" si="3"/>
        <v/>
      </c>
      <c r="Q53" s="65" t="str">
        <f t="shared" si="4"/>
        <v/>
      </c>
      <c r="R53" s="89" t="str">
        <f t="shared" si="5"/>
        <v/>
      </c>
      <c r="S53" s="65" t="str">
        <f t="shared" si="6"/>
        <v/>
      </c>
      <c r="U53" s="40" t="s">
        <v>3195</v>
      </c>
      <c r="V53" s="40"/>
      <c r="W53" s="40"/>
      <c r="AO53" s="106" t="str">
        <f t="shared" si="0"/>
        <v>R1AALEXANDRA HOSPITAL</v>
      </c>
      <c r="AP53" s="37" t="s">
        <v>5975</v>
      </c>
      <c r="AQ53" s="37" t="s">
        <v>5976</v>
      </c>
      <c r="AR53" s="37" t="s">
        <v>5975</v>
      </c>
      <c r="AS53" s="37" t="s">
        <v>5976</v>
      </c>
      <c r="AT53" s="37" t="s">
        <v>1773</v>
      </c>
    </row>
    <row r="54" spans="1:46" x14ac:dyDescent="0.2">
      <c r="A54" s="18" t="str">
        <f t="shared" si="7"/>
        <v/>
      </c>
      <c r="B54" s="86">
        <f t="shared" si="2"/>
        <v>0</v>
      </c>
      <c r="C54" s="87" t="str">
        <f t="shared" si="8"/>
        <v/>
      </c>
      <c r="D54" s="88"/>
      <c r="E54" s="60"/>
      <c r="F54" s="64"/>
      <c r="G54" s="108"/>
      <c r="H54" s="61"/>
      <c r="I54" s="62"/>
      <c r="J54" s="62"/>
      <c r="K54" s="62"/>
      <c r="L54" s="62"/>
      <c r="M54" s="62"/>
      <c r="N54" s="72"/>
      <c r="O54" s="63"/>
      <c r="P54" s="89" t="str">
        <f t="shared" si="3"/>
        <v/>
      </c>
      <c r="Q54" s="65" t="str">
        <f t="shared" si="4"/>
        <v/>
      </c>
      <c r="R54" s="89" t="str">
        <f t="shared" si="5"/>
        <v/>
      </c>
      <c r="S54" s="65" t="str">
        <f t="shared" si="6"/>
        <v/>
      </c>
      <c r="U54" s="40" t="s">
        <v>3196</v>
      </c>
      <c r="V54" s="40"/>
      <c r="W54" s="40"/>
      <c r="AO54" s="106" t="str">
        <f t="shared" si="0"/>
        <v>R1ATENBURY COMMUNITY HOSPITAL</v>
      </c>
      <c r="AP54" s="37" t="s">
        <v>5977</v>
      </c>
      <c r="AQ54" s="37" t="s">
        <v>5978</v>
      </c>
      <c r="AR54" s="37" t="s">
        <v>5977</v>
      </c>
      <c r="AS54" s="37" t="s">
        <v>5978</v>
      </c>
      <c r="AT54" s="37" t="s">
        <v>1773</v>
      </c>
    </row>
    <row r="55" spans="1:46" x14ac:dyDescent="0.2">
      <c r="A55" s="18" t="str">
        <f t="shared" si="7"/>
        <v/>
      </c>
      <c r="B55" s="86">
        <f t="shared" si="2"/>
        <v>0</v>
      </c>
      <c r="C55" s="87" t="str">
        <f t="shared" si="8"/>
        <v/>
      </c>
      <c r="D55" s="88"/>
      <c r="E55" s="60"/>
      <c r="F55" s="64"/>
      <c r="G55" s="108"/>
      <c r="H55" s="61"/>
      <c r="I55" s="62"/>
      <c r="J55" s="62"/>
      <c r="K55" s="62"/>
      <c r="L55" s="62"/>
      <c r="M55" s="62"/>
      <c r="N55" s="72"/>
      <c r="O55" s="63"/>
      <c r="P55" s="89" t="str">
        <f t="shared" si="3"/>
        <v/>
      </c>
      <c r="Q55" s="65" t="str">
        <f t="shared" si="4"/>
        <v/>
      </c>
      <c r="R55" s="89" t="str">
        <f t="shared" si="5"/>
        <v/>
      </c>
      <c r="S55" s="65" t="str">
        <f t="shared" si="6"/>
        <v/>
      </c>
      <c r="U55" s="40" t="s">
        <v>3197</v>
      </c>
      <c r="V55" s="40"/>
      <c r="W55" s="40"/>
      <c r="AO55" s="106" t="str">
        <f t="shared" si="0"/>
        <v>R1ANEW HAVEN (MENTAL HEALTH UNIT)</v>
      </c>
      <c r="AP55" s="37" t="s">
        <v>5979</v>
      </c>
      <c r="AQ55" s="37" t="s">
        <v>5980</v>
      </c>
      <c r="AR55" s="37" t="s">
        <v>5979</v>
      </c>
      <c r="AS55" s="37" t="s">
        <v>5980</v>
      </c>
      <c r="AT55" s="37" t="s">
        <v>1773</v>
      </c>
    </row>
    <row r="56" spans="1:46" x14ac:dyDescent="0.2">
      <c r="A56" s="18" t="str">
        <f t="shared" si="7"/>
        <v/>
      </c>
      <c r="B56" s="86">
        <f t="shared" si="2"/>
        <v>0</v>
      </c>
      <c r="C56" s="87" t="str">
        <f t="shared" si="8"/>
        <v/>
      </c>
      <c r="D56" s="88"/>
      <c r="E56" s="60"/>
      <c r="F56" s="64"/>
      <c r="G56" s="108"/>
      <c r="H56" s="61"/>
      <c r="I56" s="62"/>
      <c r="J56" s="62"/>
      <c r="K56" s="62"/>
      <c r="L56" s="62"/>
      <c r="M56" s="62"/>
      <c r="N56" s="72"/>
      <c r="O56" s="63"/>
      <c r="P56" s="89" t="str">
        <f t="shared" si="3"/>
        <v/>
      </c>
      <c r="Q56" s="65" t="str">
        <f t="shared" si="4"/>
        <v/>
      </c>
      <c r="R56" s="89" t="str">
        <f t="shared" si="5"/>
        <v/>
      </c>
      <c r="S56" s="65" t="str">
        <f t="shared" si="6"/>
        <v/>
      </c>
      <c r="U56" s="40" t="s">
        <v>3198</v>
      </c>
      <c r="V56" s="40"/>
      <c r="W56" s="40"/>
      <c r="AO56" s="106" t="str">
        <f t="shared" si="0"/>
        <v>R1AESTATES BUILDING</v>
      </c>
      <c r="AP56" s="37" t="s">
        <v>5981</v>
      </c>
      <c r="AQ56" s="37" t="s">
        <v>5982</v>
      </c>
      <c r="AR56" s="37" t="s">
        <v>5981</v>
      </c>
      <c r="AS56" s="37" t="s">
        <v>5982</v>
      </c>
      <c r="AT56" s="37" t="s">
        <v>1773</v>
      </c>
    </row>
    <row r="57" spans="1:46" x14ac:dyDescent="0.2">
      <c r="A57" s="18" t="str">
        <f t="shared" si="7"/>
        <v/>
      </c>
      <c r="B57" s="86">
        <f t="shared" si="2"/>
        <v>0</v>
      </c>
      <c r="C57" s="87" t="str">
        <f t="shared" si="8"/>
        <v/>
      </c>
      <c r="D57" s="88"/>
      <c r="E57" s="60"/>
      <c r="F57" s="64"/>
      <c r="G57" s="108"/>
      <c r="H57" s="61"/>
      <c r="I57" s="62"/>
      <c r="J57" s="62"/>
      <c r="K57" s="62"/>
      <c r="L57" s="62"/>
      <c r="M57" s="62"/>
      <c r="N57" s="72"/>
      <c r="O57" s="63"/>
      <c r="P57" s="89" t="str">
        <f t="shared" si="3"/>
        <v/>
      </c>
      <c r="Q57" s="65" t="str">
        <f t="shared" si="4"/>
        <v/>
      </c>
      <c r="R57" s="89" t="str">
        <f t="shared" si="5"/>
        <v/>
      </c>
      <c r="S57" s="65" t="str">
        <f t="shared" si="6"/>
        <v/>
      </c>
      <c r="U57" s="40" t="s">
        <v>3199</v>
      </c>
      <c r="V57" s="40"/>
      <c r="W57" s="40"/>
      <c r="AO57" s="106" t="str">
        <f t="shared" si="0"/>
        <v>R1ANEW BROOK</v>
      </c>
      <c r="AP57" s="37" t="s">
        <v>5983</v>
      </c>
      <c r="AQ57" s="37" t="s">
        <v>5984</v>
      </c>
      <c r="AR57" s="37" t="s">
        <v>5983</v>
      </c>
      <c r="AS57" s="37" t="s">
        <v>5984</v>
      </c>
      <c r="AT57" s="37" t="s">
        <v>1773</v>
      </c>
    </row>
    <row r="58" spans="1:46" x14ac:dyDescent="0.2">
      <c r="A58" s="18" t="str">
        <f t="shared" si="7"/>
        <v/>
      </c>
      <c r="B58" s="86">
        <f t="shared" si="2"/>
        <v>0</v>
      </c>
      <c r="C58" s="87" t="str">
        <f t="shared" si="8"/>
        <v/>
      </c>
      <c r="D58" s="88"/>
      <c r="E58" s="60"/>
      <c r="F58" s="64"/>
      <c r="G58" s="108"/>
      <c r="H58" s="61"/>
      <c r="I58" s="62"/>
      <c r="J58" s="62"/>
      <c r="K58" s="62"/>
      <c r="L58" s="62"/>
      <c r="M58" s="62"/>
      <c r="N58" s="72"/>
      <c r="O58" s="63"/>
      <c r="P58" s="89" t="str">
        <f t="shared" si="3"/>
        <v/>
      </c>
      <c r="Q58" s="65" t="str">
        <f t="shared" si="4"/>
        <v/>
      </c>
      <c r="R58" s="89" t="str">
        <f t="shared" si="5"/>
        <v/>
      </c>
      <c r="S58" s="65" t="str">
        <f t="shared" si="6"/>
        <v/>
      </c>
      <c r="U58" s="40" t="s">
        <v>11496</v>
      </c>
      <c r="V58" s="40"/>
      <c r="W58" s="40"/>
      <c r="AO58" s="106" t="str">
        <f t="shared" si="0"/>
        <v>R1APRINCESS OF WALES HOSPITAL</v>
      </c>
      <c r="AP58" s="37" t="s">
        <v>5985</v>
      </c>
      <c r="AQ58" s="37" t="s">
        <v>10970</v>
      </c>
      <c r="AR58" s="37" t="s">
        <v>5985</v>
      </c>
      <c r="AS58" s="37" t="s">
        <v>10970</v>
      </c>
      <c r="AT58" s="37" t="s">
        <v>1773</v>
      </c>
    </row>
    <row r="59" spans="1:46" x14ac:dyDescent="0.2">
      <c r="A59" s="18" t="str">
        <f t="shared" si="7"/>
        <v/>
      </c>
      <c r="B59" s="86">
        <f t="shared" si="2"/>
        <v>0</v>
      </c>
      <c r="C59" s="87" t="str">
        <f t="shared" si="8"/>
        <v/>
      </c>
      <c r="D59" s="88"/>
      <c r="E59" s="60"/>
      <c r="F59" s="64"/>
      <c r="G59" s="108"/>
      <c r="H59" s="61"/>
      <c r="I59" s="62"/>
      <c r="J59" s="62"/>
      <c r="K59" s="62"/>
      <c r="L59" s="62"/>
      <c r="M59" s="62"/>
      <c r="N59" s="72"/>
      <c r="O59" s="63"/>
      <c r="P59" s="89" t="str">
        <f t="shared" si="3"/>
        <v/>
      </c>
      <c r="Q59" s="65" t="str">
        <f t="shared" si="4"/>
        <v/>
      </c>
      <c r="R59" s="89" t="str">
        <f t="shared" si="5"/>
        <v/>
      </c>
      <c r="S59" s="65" t="str">
        <f t="shared" si="6"/>
        <v/>
      </c>
      <c r="U59" s="40" t="s">
        <v>3200</v>
      </c>
      <c r="V59" s="40"/>
      <c r="W59" s="40"/>
      <c r="AO59" s="106" t="str">
        <f t="shared" si="0"/>
        <v>R1ASILVERBIRCH</v>
      </c>
      <c r="AP59" s="37" t="s">
        <v>5986</v>
      </c>
      <c r="AQ59" s="37" t="s">
        <v>5987</v>
      </c>
      <c r="AR59" s="37" t="s">
        <v>5986</v>
      </c>
      <c r="AS59" s="37" t="s">
        <v>5987</v>
      </c>
      <c r="AT59" s="37" t="s">
        <v>1773</v>
      </c>
    </row>
    <row r="60" spans="1:46" x14ac:dyDescent="0.2">
      <c r="A60" s="18" t="str">
        <f t="shared" si="7"/>
        <v/>
      </c>
      <c r="B60" s="86">
        <f t="shared" si="2"/>
        <v>0</v>
      </c>
      <c r="C60" s="87" t="str">
        <f t="shared" si="8"/>
        <v/>
      </c>
      <c r="D60" s="88"/>
      <c r="E60" s="60"/>
      <c r="F60" s="64"/>
      <c r="G60" s="108"/>
      <c r="H60" s="61"/>
      <c r="I60" s="62"/>
      <c r="J60" s="62"/>
      <c r="K60" s="62"/>
      <c r="L60" s="62"/>
      <c r="M60" s="62"/>
      <c r="N60" s="72"/>
      <c r="O60" s="63"/>
      <c r="P60" s="89" t="str">
        <f t="shared" si="3"/>
        <v/>
      </c>
      <c r="Q60" s="65" t="str">
        <f t="shared" si="4"/>
        <v/>
      </c>
      <c r="R60" s="89" t="str">
        <f t="shared" si="5"/>
        <v/>
      </c>
      <c r="S60" s="65" t="str">
        <f t="shared" si="6"/>
        <v/>
      </c>
      <c r="U60" s="40" t="s">
        <v>7455</v>
      </c>
      <c r="V60" s="40"/>
      <c r="W60" s="40"/>
      <c r="AO60" s="106" t="str">
        <f t="shared" si="0"/>
        <v>R1APERSHORE HOSPITAL</v>
      </c>
      <c r="AP60" s="37" t="s">
        <v>5988</v>
      </c>
      <c r="AQ60" s="37" t="s">
        <v>5989</v>
      </c>
      <c r="AR60" s="37" t="s">
        <v>5988</v>
      </c>
      <c r="AS60" s="37" t="s">
        <v>5989</v>
      </c>
      <c r="AT60" s="37" t="s">
        <v>1773</v>
      </c>
    </row>
    <row r="61" spans="1:46" x14ac:dyDescent="0.2">
      <c r="A61" s="18" t="str">
        <f t="shared" si="7"/>
        <v/>
      </c>
      <c r="B61" s="86">
        <f t="shared" si="2"/>
        <v>0</v>
      </c>
      <c r="C61" s="87" t="str">
        <f t="shared" si="8"/>
        <v/>
      </c>
      <c r="D61" s="88"/>
      <c r="E61" s="60"/>
      <c r="F61" s="64"/>
      <c r="G61" s="108"/>
      <c r="H61" s="61"/>
      <c r="I61" s="62"/>
      <c r="J61" s="62"/>
      <c r="K61" s="62"/>
      <c r="L61" s="62"/>
      <c r="M61" s="62"/>
      <c r="N61" s="72"/>
      <c r="O61" s="63"/>
      <c r="P61" s="89" t="str">
        <f t="shared" si="3"/>
        <v/>
      </c>
      <c r="Q61" s="65" t="str">
        <f t="shared" si="4"/>
        <v/>
      </c>
      <c r="R61" s="89" t="str">
        <f t="shared" si="5"/>
        <v/>
      </c>
      <c r="S61" s="65" t="str">
        <f t="shared" si="6"/>
        <v/>
      </c>
      <c r="U61" s="40" t="s">
        <v>7456</v>
      </c>
      <c r="V61" s="40"/>
      <c r="W61" s="40"/>
      <c r="AO61" s="106" t="str">
        <f t="shared" si="0"/>
        <v>R1AMALVERN COMMUNITY HOSPITAL</v>
      </c>
      <c r="AP61" s="37" t="s">
        <v>5990</v>
      </c>
      <c r="AQ61" s="37" t="s">
        <v>5991</v>
      </c>
      <c r="AR61" s="37" t="s">
        <v>5990</v>
      </c>
      <c r="AS61" s="37" t="s">
        <v>5991</v>
      </c>
      <c r="AT61" s="37" t="s">
        <v>1773</v>
      </c>
    </row>
    <row r="62" spans="1:46" x14ac:dyDescent="0.2">
      <c r="A62" s="18" t="str">
        <f t="shared" si="7"/>
        <v/>
      </c>
      <c r="B62" s="86">
        <f t="shared" si="2"/>
        <v>0</v>
      </c>
      <c r="C62" s="87" t="str">
        <f t="shared" si="8"/>
        <v/>
      </c>
      <c r="D62" s="88"/>
      <c r="E62" s="60"/>
      <c r="F62" s="64"/>
      <c r="G62" s="108"/>
      <c r="H62" s="61"/>
      <c r="I62" s="62"/>
      <c r="J62" s="62"/>
      <c r="K62" s="62"/>
      <c r="L62" s="62"/>
      <c r="M62" s="62"/>
      <c r="N62" s="72"/>
      <c r="O62" s="63"/>
      <c r="P62" s="89" t="str">
        <f t="shared" si="3"/>
        <v/>
      </c>
      <c r="Q62" s="65" t="str">
        <f t="shared" si="4"/>
        <v/>
      </c>
      <c r="R62" s="89" t="str">
        <f t="shared" si="5"/>
        <v/>
      </c>
      <c r="S62" s="65" t="str">
        <f t="shared" si="6"/>
        <v/>
      </c>
      <c r="U62" s="40" t="s">
        <v>7457</v>
      </c>
      <c r="V62" s="40"/>
      <c r="W62" s="40"/>
      <c r="AO62" s="106" t="str">
        <f t="shared" si="0"/>
        <v>R1AHOMEWARD BOUND UNIT</v>
      </c>
      <c r="AP62" s="37" t="s">
        <v>5992</v>
      </c>
      <c r="AQ62" s="37" t="s">
        <v>5993</v>
      </c>
      <c r="AR62" s="37" t="s">
        <v>5992</v>
      </c>
      <c r="AS62" s="37" t="s">
        <v>5993</v>
      </c>
      <c r="AT62" s="37" t="s">
        <v>1773</v>
      </c>
    </row>
    <row r="63" spans="1:46" x14ac:dyDescent="0.2">
      <c r="A63" s="18" t="str">
        <f t="shared" si="7"/>
        <v/>
      </c>
      <c r="B63" s="86">
        <f t="shared" si="2"/>
        <v>0</v>
      </c>
      <c r="C63" s="87" t="str">
        <f t="shared" si="8"/>
        <v/>
      </c>
      <c r="D63" s="88"/>
      <c r="E63" s="60"/>
      <c r="F63" s="64"/>
      <c r="G63" s="108"/>
      <c r="H63" s="61"/>
      <c r="I63" s="62"/>
      <c r="J63" s="62"/>
      <c r="K63" s="62"/>
      <c r="L63" s="62"/>
      <c r="M63" s="62"/>
      <c r="N63" s="72"/>
      <c r="O63" s="63"/>
      <c r="P63" s="89" t="str">
        <f t="shared" si="3"/>
        <v/>
      </c>
      <c r="Q63" s="65" t="str">
        <f t="shared" si="4"/>
        <v/>
      </c>
      <c r="R63" s="89" t="str">
        <f t="shared" si="5"/>
        <v/>
      </c>
      <c r="S63" s="65" t="str">
        <f t="shared" si="6"/>
        <v/>
      </c>
      <c r="U63" s="40" t="s">
        <v>7458</v>
      </c>
      <c r="V63" s="40"/>
      <c r="W63" s="40"/>
      <c r="AO63" s="106" t="str">
        <f t="shared" si="0"/>
        <v>R1APOSTNATAL UNIT</v>
      </c>
      <c r="AP63" s="37" t="s">
        <v>5994</v>
      </c>
      <c r="AQ63" s="37" t="s">
        <v>5995</v>
      </c>
      <c r="AR63" s="37" t="s">
        <v>5994</v>
      </c>
      <c r="AS63" s="37" t="s">
        <v>5995</v>
      </c>
      <c r="AT63" s="37" t="s">
        <v>1773</v>
      </c>
    </row>
    <row r="64" spans="1:46" x14ac:dyDescent="0.2">
      <c r="A64" s="18" t="str">
        <f t="shared" si="7"/>
        <v/>
      </c>
      <c r="B64" s="86">
        <f t="shared" si="2"/>
        <v>0</v>
      </c>
      <c r="C64" s="87" t="str">
        <f t="shared" si="8"/>
        <v/>
      </c>
      <c r="D64" s="88"/>
      <c r="E64" s="60"/>
      <c r="F64" s="64"/>
      <c r="G64" s="108"/>
      <c r="H64" s="61"/>
      <c r="I64" s="62"/>
      <c r="J64" s="62"/>
      <c r="K64" s="62"/>
      <c r="L64" s="62"/>
      <c r="M64" s="62"/>
      <c r="N64" s="72"/>
      <c r="O64" s="63"/>
      <c r="P64" s="89" t="str">
        <f t="shared" si="3"/>
        <v/>
      </c>
      <c r="Q64" s="65" t="str">
        <f t="shared" si="4"/>
        <v/>
      </c>
      <c r="R64" s="89" t="str">
        <f t="shared" si="5"/>
        <v/>
      </c>
      <c r="S64" s="65" t="str">
        <f t="shared" si="6"/>
        <v/>
      </c>
      <c r="U64" s="40" t="s">
        <v>7459</v>
      </c>
      <c r="V64" s="40"/>
      <c r="W64" s="40"/>
      <c r="AO64" s="106" t="str">
        <f t="shared" si="0"/>
        <v>R1ARIVERBANK NEONATAL UNIT</v>
      </c>
      <c r="AP64" s="37" t="s">
        <v>5996</v>
      </c>
      <c r="AQ64" s="37" t="s">
        <v>5997</v>
      </c>
      <c r="AR64" s="37" t="s">
        <v>5996</v>
      </c>
      <c r="AS64" s="37" t="s">
        <v>5997</v>
      </c>
      <c r="AT64" s="37" t="s">
        <v>1773</v>
      </c>
    </row>
    <row r="65" spans="1:46" x14ac:dyDescent="0.2">
      <c r="A65" s="18" t="str">
        <f t="shared" si="7"/>
        <v/>
      </c>
      <c r="B65" s="86">
        <f t="shared" si="2"/>
        <v>0</v>
      </c>
      <c r="C65" s="87" t="str">
        <f t="shared" si="8"/>
        <v/>
      </c>
      <c r="D65" s="88"/>
      <c r="E65" s="60"/>
      <c r="F65" s="64"/>
      <c r="G65" s="108"/>
      <c r="H65" s="61"/>
      <c r="I65" s="62"/>
      <c r="J65" s="62"/>
      <c r="K65" s="62"/>
      <c r="L65" s="62"/>
      <c r="M65" s="62"/>
      <c r="N65" s="72"/>
      <c r="O65" s="63"/>
      <c r="P65" s="89" t="str">
        <f t="shared" si="3"/>
        <v/>
      </c>
      <c r="Q65" s="65" t="str">
        <f t="shared" si="4"/>
        <v/>
      </c>
      <c r="R65" s="89" t="str">
        <f t="shared" si="5"/>
        <v/>
      </c>
      <c r="S65" s="65" t="str">
        <f t="shared" si="6"/>
        <v/>
      </c>
      <c r="U65" s="40" t="s">
        <v>7460</v>
      </c>
      <c r="V65" s="40"/>
      <c r="W65" s="40"/>
      <c r="AO65" s="106" t="str">
        <f t="shared" si="0"/>
        <v>R1AWORCESTERSHIRE ROYAL HOSPITAL</v>
      </c>
      <c r="AP65" s="37" t="s">
        <v>5998</v>
      </c>
      <c r="AQ65" s="37" t="s">
        <v>5999</v>
      </c>
      <c r="AR65" s="37" t="s">
        <v>5998</v>
      </c>
      <c r="AS65" s="37" t="s">
        <v>5999</v>
      </c>
      <c r="AT65" s="37" t="s">
        <v>1773</v>
      </c>
    </row>
    <row r="66" spans="1:46" x14ac:dyDescent="0.2">
      <c r="A66" s="18" t="str">
        <f t="shared" si="7"/>
        <v/>
      </c>
      <c r="B66" s="86">
        <f t="shared" si="2"/>
        <v>0</v>
      </c>
      <c r="C66" s="87" t="str">
        <f t="shared" si="8"/>
        <v/>
      </c>
      <c r="D66" s="88"/>
      <c r="E66" s="60"/>
      <c r="F66" s="64"/>
      <c r="G66" s="108"/>
      <c r="H66" s="61"/>
      <c r="I66" s="62"/>
      <c r="J66" s="62"/>
      <c r="K66" s="62"/>
      <c r="L66" s="62"/>
      <c r="M66" s="62"/>
      <c r="N66" s="72"/>
      <c r="O66" s="63"/>
      <c r="P66" s="89" t="str">
        <f t="shared" si="3"/>
        <v/>
      </c>
      <c r="Q66" s="65" t="str">
        <f t="shared" si="4"/>
        <v/>
      </c>
      <c r="R66" s="89" t="str">
        <f t="shared" si="5"/>
        <v/>
      </c>
      <c r="S66" s="65" t="str">
        <f t="shared" si="6"/>
        <v/>
      </c>
      <c r="U66" s="40" t="s">
        <v>3201</v>
      </c>
      <c r="V66" s="40"/>
      <c r="W66" s="40"/>
      <c r="AO66" s="106" t="str">
        <f t="shared" si="0"/>
        <v>R1ACOMMUNITY UNIT</v>
      </c>
      <c r="AP66" s="37" t="s">
        <v>6000</v>
      </c>
      <c r="AQ66" s="37" t="s">
        <v>6001</v>
      </c>
      <c r="AR66" s="37" t="s">
        <v>6000</v>
      </c>
      <c r="AS66" s="37" t="s">
        <v>6001</v>
      </c>
      <c r="AT66" s="37" t="s">
        <v>1773</v>
      </c>
    </row>
    <row r="67" spans="1:46" x14ac:dyDescent="0.2">
      <c r="A67" s="18" t="str">
        <f t="shared" si="7"/>
        <v/>
      </c>
      <c r="B67" s="86">
        <f t="shared" si="2"/>
        <v>0</v>
      </c>
      <c r="C67" s="87" t="str">
        <f t="shared" si="8"/>
        <v/>
      </c>
      <c r="D67" s="88"/>
      <c r="E67" s="60"/>
      <c r="F67" s="64"/>
      <c r="G67" s="108"/>
      <c r="H67" s="61"/>
      <c r="I67" s="62"/>
      <c r="J67" s="62"/>
      <c r="K67" s="62"/>
      <c r="L67" s="62"/>
      <c r="M67" s="62"/>
      <c r="N67" s="72"/>
      <c r="O67" s="63"/>
      <c r="P67" s="89" t="str">
        <f t="shared" si="3"/>
        <v/>
      </c>
      <c r="Q67" s="65" t="str">
        <f t="shared" si="4"/>
        <v/>
      </c>
      <c r="R67" s="89" t="str">
        <f t="shared" si="5"/>
        <v/>
      </c>
      <c r="S67" s="65" t="str">
        <f t="shared" si="6"/>
        <v/>
      </c>
      <c r="U67" s="40" t="s">
        <v>3202</v>
      </c>
      <c r="V67" s="40"/>
      <c r="W67" s="40"/>
      <c r="AO67" s="106" t="str">
        <f t="shared" ref="AO67:AO130" si="9">AT67&amp;AQ67</f>
        <v>R1AELGAR UNIT</v>
      </c>
      <c r="AP67" s="37" t="s">
        <v>6002</v>
      </c>
      <c r="AQ67" s="37" t="s">
        <v>6003</v>
      </c>
      <c r="AR67" s="37" t="s">
        <v>6002</v>
      </c>
      <c r="AS67" s="37" t="s">
        <v>6003</v>
      </c>
      <c r="AT67" s="37" t="s">
        <v>1773</v>
      </c>
    </row>
    <row r="68" spans="1:46" x14ac:dyDescent="0.2">
      <c r="A68" s="18" t="str">
        <f t="shared" si="7"/>
        <v/>
      </c>
      <c r="B68" s="86">
        <f t="shared" si="2"/>
        <v>0</v>
      </c>
      <c r="C68" s="87" t="str">
        <f t="shared" si="8"/>
        <v/>
      </c>
      <c r="D68" s="88"/>
      <c r="E68" s="60"/>
      <c r="F68" s="64"/>
      <c r="G68" s="108"/>
      <c r="H68" s="61"/>
      <c r="I68" s="62"/>
      <c r="J68" s="62"/>
      <c r="K68" s="62"/>
      <c r="L68" s="62"/>
      <c r="M68" s="62"/>
      <c r="N68" s="72"/>
      <c r="O68" s="63"/>
      <c r="P68" s="89" t="str">
        <f t="shared" si="3"/>
        <v/>
      </c>
      <c r="Q68" s="65" t="str">
        <f t="shared" si="4"/>
        <v/>
      </c>
      <c r="R68" s="89" t="str">
        <f t="shared" si="5"/>
        <v/>
      </c>
      <c r="S68" s="65" t="str">
        <f t="shared" si="6"/>
        <v/>
      </c>
      <c r="U68" s="40" t="s">
        <v>3103</v>
      </c>
      <c r="V68" s="40"/>
      <c r="W68" s="40"/>
      <c r="AO68" s="106" t="str">
        <f t="shared" si="9"/>
        <v>R1AACONBURY UNIT</v>
      </c>
      <c r="AP68" s="37" t="s">
        <v>6004</v>
      </c>
      <c r="AQ68" s="37" t="s">
        <v>6005</v>
      </c>
      <c r="AR68" s="37" t="s">
        <v>6004</v>
      </c>
      <c r="AS68" s="37" t="s">
        <v>6005</v>
      </c>
      <c r="AT68" s="37" t="s">
        <v>1773</v>
      </c>
    </row>
    <row r="69" spans="1:46" x14ac:dyDescent="0.2">
      <c r="A69" s="18" t="str">
        <f t="shared" si="7"/>
        <v/>
      </c>
      <c r="B69" s="86">
        <f t="shared" si="2"/>
        <v>0</v>
      </c>
      <c r="C69" s="87" t="str">
        <f t="shared" si="8"/>
        <v/>
      </c>
      <c r="D69" s="88"/>
      <c r="E69" s="60"/>
      <c r="F69" s="64"/>
      <c r="G69" s="108"/>
      <c r="H69" s="61"/>
      <c r="I69" s="62"/>
      <c r="J69" s="62"/>
      <c r="K69" s="62"/>
      <c r="L69" s="62"/>
      <c r="M69" s="62"/>
      <c r="N69" s="72"/>
      <c r="O69" s="63"/>
      <c r="P69" s="89" t="str">
        <f t="shared" si="3"/>
        <v/>
      </c>
      <c r="Q69" s="65" t="str">
        <f t="shared" si="4"/>
        <v/>
      </c>
      <c r="R69" s="89" t="str">
        <f t="shared" si="5"/>
        <v/>
      </c>
      <c r="S69" s="65" t="str">
        <f t="shared" si="6"/>
        <v/>
      </c>
      <c r="U69" s="40" t="s">
        <v>3104</v>
      </c>
      <c r="V69" s="40"/>
      <c r="W69" s="40"/>
      <c r="AO69" s="106" t="str">
        <f t="shared" si="9"/>
        <v>R1AWULSTAN UNIT</v>
      </c>
      <c r="AP69" s="37" t="s">
        <v>6006</v>
      </c>
      <c r="AQ69" s="37" t="s">
        <v>6007</v>
      </c>
      <c r="AR69" s="37" t="s">
        <v>6006</v>
      </c>
      <c r="AS69" s="37" t="s">
        <v>6007</v>
      </c>
      <c r="AT69" s="37" t="s">
        <v>1773</v>
      </c>
    </row>
    <row r="70" spans="1:46" x14ac:dyDescent="0.2">
      <c r="A70" s="18" t="str">
        <f t="shared" si="7"/>
        <v/>
      </c>
      <c r="B70" s="86">
        <f t="shared" si="2"/>
        <v>0</v>
      </c>
      <c r="C70" s="87" t="str">
        <f t="shared" si="8"/>
        <v/>
      </c>
      <c r="D70" s="88"/>
      <c r="E70" s="60"/>
      <c r="F70" s="64"/>
      <c r="G70" s="108"/>
      <c r="H70" s="61"/>
      <c r="I70" s="62"/>
      <c r="J70" s="62"/>
      <c r="K70" s="62"/>
      <c r="L70" s="62"/>
      <c r="M70" s="62"/>
      <c r="N70" s="72"/>
      <c r="O70" s="63"/>
      <c r="P70" s="89" t="str">
        <f t="shared" si="3"/>
        <v/>
      </c>
      <c r="Q70" s="65" t="str">
        <f t="shared" si="4"/>
        <v/>
      </c>
      <c r="R70" s="89" t="str">
        <f t="shared" si="5"/>
        <v/>
      </c>
      <c r="S70" s="65" t="str">
        <f t="shared" si="6"/>
        <v/>
      </c>
      <c r="U70" s="40" t="s">
        <v>3105</v>
      </c>
      <c r="V70" s="40"/>
      <c r="W70" s="40"/>
      <c r="AO70" s="106" t="str">
        <f t="shared" si="9"/>
        <v>R1AWULSTAN UNIT REHABILITATION</v>
      </c>
      <c r="AP70" s="37" t="s">
        <v>6008</v>
      </c>
      <c r="AQ70" s="37" t="s">
        <v>6009</v>
      </c>
      <c r="AR70" s="37" t="s">
        <v>6008</v>
      </c>
      <c r="AS70" s="37" t="s">
        <v>6009</v>
      </c>
      <c r="AT70" s="37" t="s">
        <v>1773</v>
      </c>
    </row>
    <row r="71" spans="1:46" x14ac:dyDescent="0.2">
      <c r="A71" s="18" t="str">
        <f t="shared" si="7"/>
        <v/>
      </c>
      <c r="B71" s="86">
        <f t="shared" si="2"/>
        <v>0</v>
      </c>
      <c r="C71" s="87" t="str">
        <f t="shared" si="8"/>
        <v/>
      </c>
      <c r="D71" s="88"/>
      <c r="E71" s="60"/>
      <c r="F71" s="64"/>
      <c r="G71" s="108"/>
      <c r="H71" s="61"/>
      <c r="I71" s="62"/>
      <c r="J71" s="62"/>
      <c r="K71" s="62"/>
      <c r="L71" s="62"/>
      <c r="M71" s="62"/>
      <c r="N71" s="72"/>
      <c r="O71" s="63"/>
      <c r="P71" s="89" t="str">
        <f t="shared" si="3"/>
        <v/>
      </c>
      <c r="Q71" s="65" t="str">
        <f t="shared" si="4"/>
        <v/>
      </c>
      <c r="R71" s="89" t="str">
        <f t="shared" si="5"/>
        <v/>
      </c>
      <c r="S71" s="65" t="str">
        <f t="shared" si="6"/>
        <v/>
      </c>
      <c r="U71" s="40" t="s">
        <v>7462</v>
      </c>
      <c r="V71" s="40"/>
      <c r="W71" s="40"/>
      <c r="AO71" s="106" t="str">
        <f t="shared" si="9"/>
        <v>R1APARKSIDE MIDDLE AUTISM BASE</v>
      </c>
      <c r="AP71" s="37" t="s">
        <v>6010</v>
      </c>
      <c r="AQ71" s="37" t="s">
        <v>6011</v>
      </c>
      <c r="AR71" s="37" t="s">
        <v>6010</v>
      </c>
      <c r="AS71" s="37" t="s">
        <v>6011</v>
      </c>
      <c r="AT71" s="37" t="s">
        <v>1773</v>
      </c>
    </row>
    <row r="72" spans="1:46" x14ac:dyDescent="0.2">
      <c r="A72" s="18" t="str">
        <f t="shared" si="7"/>
        <v/>
      </c>
      <c r="B72" s="86">
        <f t="shared" si="2"/>
        <v>0</v>
      </c>
      <c r="C72" s="87" t="str">
        <f t="shared" si="8"/>
        <v/>
      </c>
      <c r="D72" s="88"/>
      <c r="E72" s="60"/>
      <c r="F72" s="64"/>
      <c r="G72" s="108"/>
      <c r="H72" s="61"/>
      <c r="I72" s="62"/>
      <c r="J72" s="62"/>
      <c r="K72" s="62"/>
      <c r="L72" s="62"/>
      <c r="M72" s="62"/>
      <c r="N72" s="72"/>
      <c r="O72" s="63"/>
      <c r="P72" s="89" t="str">
        <f t="shared" si="3"/>
        <v/>
      </c>
      <c r="Q72" s="65" t="str">
        <f t="shared" si="4"/>
        <v/>
      </c>
      <c r="R72" s="89" t="str">
        <f t="shared" si="5"/>
        <v/>
      </c>
      <c r="S72" s="65" t="str">
        <f t="shared" si="6"/>
        <v/>
      </c>
      <c r="U72" s="40" t="s">
        <v>11497</v>
      </c>
      <c r="V72" s="40"/>
      <c r="W72" s="40"/>
      <c r="AO72" s="106" t="str">
        <f t="shared" si="9"/>
        <v>R1ADROITWICH SPA PRIVATE HOSPITAL</v>
      </c>
      <c r="AP72" s="37" t="s">
        <v>6012</v>
      </c>
      <c r="AQ72" s="37" t="s">
        <v>6013</v>
      </c>
      <c r="AR72" s="37" t="s">
        <v>6012</v>
      </c>
      <c r="AS72" s="37" t="s">
        <v>6013</v>
      </c>
      <c r="AT72" s="37" t="s">
        <v>1773</v>
      </c>
    </row>
    <row r="73" spans="1:46" x14ac:dyDescent="0.2">
      <c r="A73" s="18" t="str">
        <f t="shared" si="7"/>
        <v/>
      </c>
      <c r="B73" s="86">
        <f t="shared" si="2"/>
        <v>0</v>
      </c>
      <c r="C73" s="87" t="str">
        <f t="shared" si="8"/>
        <v/>
      </c>
      <c r="D73" s="88"/>
      <c r="E73" s="60"/>
      <c r="F73" s="64"/>
      <c r="G73" s="108"/>
      <c r="H73" s="61"/>
      <c r="I73" s="62"/>
      <c r="J73" s="62"/>
      <c r="K73" s="62"/>
      <c r="L73" s="62"/>
      <c r="M73" s="62"/>
      <c r="N73" s="72"/>
      <c r="O73" s="63"/>
      <c r="P73" s="89" t="str">
        <f t="shared" si="3"/>
        <v/>
      </c>
      <c r="Q73" s="65" t="str">
        <f t="shared" si="4"/>
        <v/>
      </c>
      <c r="R73" s="89" t="str">
        <f t="shared" si="5"/>
        <v/>
      </c>
      <c r="S73" s="65" t="str">
        <f t="shared" si="6"/>
        <v/>
      </c>
      <c r="U73" s="40" t="s">
        <v>11498</v>
      </c>
      <c r="V73" s="40"/>
      <c r="W73" s="40"/>
      <c r="AO73" s="106" t="str">
        <f t="shared" si="9"/>
        <v>R1AOT STORES</v>
      </c>
      <c r="AP73" s="37" t="s">
        <v>6014</v>
      </c>
      <c r="AQ73" s="37" t="s">
        <v>6015</v>
      </c>
      <c r="AR73" s="37" t="s">
        <v>6014</v>
      </c>
      <c r="AS73" s="37" t="s">
        <v>6015</v>
      </c>
      <c r="AT73" s="37" t="s">
        <v>1773</v>
      </c>
    </row>
    <row r="74" spans="1:46" x14ac:dyDescent="0.2">
      <c r="A74" s="18" t="str">
        <f t="shared" si="7"/>
        <v/>
      </c>
      <c r="B74" s="86">
        <f t="shared" si="2"/>
        <v>0</v>
      </c>
      <c r="C74" s="87" t="str">
        <f t="shared" si="8"/>
        <v/>
      </c>
      <c r="D74" s="88"/>
      <c r="E74" s="60"/>
      <c r="F74" s="64"/>
      <c r="G74" s="108"/>
      <c r="H74" s="61"/>
      <c r="I74" s="62"/>
      <c r="J74" s="62"/>
      <c r="K74" s="62"/>
      <c r="L74" s="62"/>
      <c r="M74" s="62"/>
      <c r="N74" s="72"/>
      <c r="O74" s="63"/>
      <c r="P74" s="89" t="str">
        <f t="shared" si="3"/>
        <v/>
      </c>
      <c r="Q74" s="65" t="str">
        <f t="shared" si="4"/>
        <v/>
      </c>
      <c r="R74" s="89" t="str">
        <f t="shared" si="5"/>
        <v/>
      </c>
      <c r="S74" s="65" t="str">
        <f t="shared" si="6"/>
        <v/>
      </c>
      <c r="U74" s="18" t="s">
        <v>11499</v>
      </c>
      <c r="V74" s="40"/>
      <c r="W74" s="40"/>
      <c r="AO74" s="106" t="str">
        <f t="shared" si="9"/>
        <v>R1ABATCHLEY FIRST NURSERY PLUS</v>
      </c>
      <c r="AP74" s="37" t="s">
        <v>6016</v>
      </c>
      <c r="AQ74" s="37" t="s">
        <v>6017</v>
      </c>
      <c r="AR74" s="37" t="s">
        <v>6016</v>
      </c>
      <c r="AS74" s="37" t="s">
        <v>6017</v>
      </c>
      <c r="AT74" s="37" t="s">
        <v>1773</v>
      </c>
    </row>
    <row r="75" spans="1:46" x14ac:dyDescent="0.2">
      <c r="A75" s="18" t="str">
        <f t="shared" si="7"/>
        <v/>
      </c>
      <c r="B75" s="86">
        <f t="shared" si="2"/>
        <v>0</v>
      </c>
      <c r="C75" s="87" t="str">
        <f t="shared" si="8"/>
        <v/>
      </c>
      <c r="D75" s="88"/>
      <c r="E75" s="60"/>
      <c r="F75" s="64"/>
      <c r="G75" s="108"/>
      <c r="H75" s="61"/>
      <c r="I75" s="62"/>
      <c r="J75" s="62"/>
      <c r="K75" s="62"/>
      <c r="L75" s="62"/>
      <c r="M75" s="62"/>
      <c r="N75" s="72"/>
      <c r="O75" s="63"/>
      <c r="P75" s="89" t="str">
        <f t="shared" si="3"/>
        <v/>
      </c>
      <c r="Q75" s="65" t="str">
        <f t="shared" si="4"/>
        <v/>
      </c>
      <c r="R75" s="89" t="str">
        <f t="shared" si="5"/>
        <v/>
      </c>
      <c r="S75" s="65" t="str">
        <f t="shared" si="6"/>
        <v/>
      </c>
      <c r="U75" s="18" t="s">
        <v>11500</v>
      </c>
      <c r="V75" s="40"/>
      <c r="W75" s="40"/>
      <c r="AO75" s="106" t="str">
        <f t="shared" si="9"/>
        <v>R1AMATCHBOROUGH FIRST NURSERY PLUS</v>
      </c>
      <c r="AP75" s="37" t="s">
        <v>6018</v>
      </c>
      <c r="AQ75" s="37" t="s">
        <v>6019</v>
      </c>
      <c r="AR75" s="37" t="s">
        <v>6018</v>
      </c>
      <c r="AS75" s="37" t="s">
        <v>6019</v>
      </c>
      <c r="AT75" s="37" t="s">
        <v>1773</v>
      </c>
    </row>
    <row r="76" spans="1:46" x14ac:dyDescent="0.2">
      <c r="A76" s="18" t="str">
        <f t="shared" si="7"/>
        <v/>
      </c>
      <c r="B76" s="86">
        <f t="shared" si="2"/>
        <v>0</v>
      </c>
      <c r="C76" s="87" t="str">
        <f t="shared" ref="C76:C107" si="10">IF(ISNA(VLOOKUP($B$2&amp;D76,$AO:$AP,2,FALSE)),"",VLOOKUP($B$2&amp;D76,$AO:$AP,2,FALSE))</f>
        <v/>
      </c>
      <c r="D76" s="88"/>
      <c r="E76" s="60"/>
      <c r="F76" s="64"/>
      <c r="G76" s="108"/>
      <c r="H76" s="61"/>
      <c r="I76" s="62"/>
      <c r="J76" s="62"/>
      <c r="K76" s="62"/>
      <c r="L76" s="62"/>
      <c r="M76" s="62"/>
      <c r="N76" s="72"/>
      <c r="O76" s="63"/>
      <c r="P76" s="89" t="str">
        <f t="shared" si="3"/>
        <v/>
      </c>
      <c r="Q76" s="65" t="str">
        <f t="shared" si="4"/>
        <v/>
      </c>
      <c r="R76" s="89" t="str">
        <f t="shared" si="5"/>
        <v/>
      </c>
      <c r="S76" s="65" t="str">
        <f t="shared" si="6"/>
        <v/>
      </c>
      <c r="U76" s="18" t="s">
        <v>11501</v>
      </c>
      <c r="V76" s="40"/>
      <c r="W76" s="40"/>
      <c r="AO76" s="106" t="str">
        <f t="shared" si="9"/>
        <v>R1AKEMPSEY PARISH HALL</v>
      </c>
      <c r="AP76" s="37" t="s">
        <v>6020</v>
      </c>
      <c r="AQ76" s="37" t="s">
        <v>6021</v>
      </c>
      <c r="AR76" s="37" t="s">
        <v>6020</v>
      </c>
      <c r="AS76" s="37" t="s">
        <v>6021</v>
      </c>
      <c r="AT76" s="37" t="s">
        <v>1773</v>
      </c>
    </row>
    <row r="77" spans="1:46" x14ac:dyDescent="0.2">
      <c r="A77" s="18" t="str">
        <f t="shared" si="7"/>
        <v/>
      </c>
      <c r="B77" s="86">
        <f t="shared" ref="B77:B140" si="11">IF(SUM(D278:F278)&gt;0,1,IF(T278&gt;0,2,0))</f>
        <v>0</v>
      </c>
      <c r="C77" s="87" t="str">
        <f t="shared" si="10"/>
        <v/>
      </c>
      <c r="D77" s="88"/>
      <c r="E77" s="60"/>
      <c r="F77" s="64"/>
      <c r="G77" s="108"/>
      <c r="H77" s="61"/>
      <c r="I77" s="62"/>
      <c r="J77" s="62"/>
      <c r="K77" s="62"/>
      <c r="L77" s="62"/>
      <c r="M77" s="62"/>
      <c r="N77" s="72"/>
      <c r="O77" s="63"/>
      <c r="P77" s="89" t="str">
        <f t="shared" ref="P77:P140" si="12">IF($H77="","",I77/H77)</f>
        <v/>
      </c>
      <c r="Q77" s="65" t="str">
        <f t="shared" ref="Q77:Q140" si="13">IF(J77="","",K77/J77)</f>
        <v/>
      </c>
      <c r="R77" s="89" t="str">
        <f t="shared" ref="R77:R140" si="14">IF(L77="","",M77/L77)</f>
        <v/>
      </c>
      <c r="S77" s="65" t="str">
        <f t="shared" ref="S77:S140" si="15">IF(N77="","",O77/N77)</f>
        <v/>
      </c>
      <c r="U77" s="18" t="s">
        <v>11502</v>
      </c>
      <c r="V77" s="40"/>
      <c r="W77" s="40"/>
      <c r="AO77" s="106" t="str">
        <f t="shared" si="9"/>
        <v>R1ATIMBERDINE HOME RESIDENTIAL CARE</v>
      </c>
      <c r="AP77" s="37" t="s">
        <v>6022</v>
      </c>
      <c r="AQ77" s="37" t="s">
        <v>6023</v>
      </c>
      <c r="AR77" s="37" t="s">
        <v>6022</v>
      </c>
      <c r="AS77" s="37" t="s">
        <v>6023</v>
      </c>
      <c r="AT77" s="37" t="s">
        <v>1773</v>
      </c>
    </row>
    <row r="78" spans="1:46" x14ac:dyDescent="0.2">
      <c r="A78" s="18" t="str">
        <f t="shared" si="7"/>
        <v/>
      </c>
      <c r="B78" s="86">
        <f t="shared" si="11"/>
        <v>0</v>
      </c>
      <c r="C78" s="87" t="str">
        <f t="shared" si="10"/>
        <v/>
      </c>
      <c r="D78" s="88"/>
      <c r="E78" s="60"/>
      <c r="F78" s="64"/>
      <c r="G78" s="108"/>
      <c r="H78" s="61"/>
      <c r="I78" s="62"/>
      <c r="J78" s="62"/>
      <c r="K78" s="62"/>
      <c r="L78" s="62"/>
      <c r="M78" s="62"/>
      <c r="N78" s="72"/>
      <c r="O78" s="63"/>
      <c r="P78" s="89" t="str">
        <f t="shared" si="12"/>
        <v/>
      </c>
      <c r="Q78" s="65" t="str">
        <f t="shared" si="13"/>
        <v/>
      </c>
      <c r="R78" s="89" t="str">
        <f t="shared" si="14"/>
        <v/>
      </c>
      <c r="S78" s="65" t="str">
        <f t="shared" si="15"/>
        <v/>
      </c>
      <c r="U78" s="18" t="s">
        <v>11503</v>
      </c>
      <c r="V78" s="40"/>
      <c r="W78" s="40"/>
      <c r="AO78" s="106" t="str">
        <f t="shared" si="9"/>
        <v>R1ALICKEY LANGUAGE UNIT</v>
      </c>
      <c r="AP78" s="37" t="s">
        <v>6024</v>
      </c>
      <c r="AQ78" s="37" t="s">
        <v>6025</v>
      </c>
      <c r="AR78" s="37" t="s">
        <v>6024</v>
      </c>
      <c r="AS78" s="37" t="s">
        <v>6025</v>
      </c>
      <c r="AT78" s="37" t="s">
        <v>1773</v>
      </c>
    </row>
    <row r="79" spans="1:46" x14ac:dyDescent="0.2">
      <c r="A79" s="18" t="str">
        <f t="shared" si="7"/>
        <v/>
      </c>
      <c r="B79" s="86">
        <f t="shared" si="11"/>
        <v>0</v>
      </c>
      <c r="C79" s="87" t="str">
        <f t="shared" si="10"/>
        <v/>
      </c>
      <c r="D79" s="88"/>
      <c r="E79" s="60"/>
      <c r="F79" s="64"/>
      <c r="G79" s="108"/>
      <c r="H79" s="61"/>
      <c r="I79" s="62"/>
      <c r="J79" s="62"/>
      <c r="K79" s="62"/>
      <c r="L79" s="62"/>
      <c r="M79" s="62"/>
      <c r="N79" s="72"/>
      <c r="O79" s="63"/>
      <c r="P79" s="89" t="str">
        <f t="shared" si="12"/>
        <v/>
      </c>
      <c r="Q79" s="65" t="str">
        <f t="shared" si="13"/>
        <v/>
      </c>
      <c r="R79" s="89" t="str">
        <f t="shared" si="14"/>
        <v/>
      </c>
      <c r="S79" s="65" t="str">
        <f t="shared" si="15"/>
        <v/>
      </c>
      <c r="U79" s="18" t="s">
        <v>7461</v>
      </c>
      <c r="V79" s="40"/>
      <c r="W79" s="40"/>
      <c r="AO79" s="106" t="str">
        <f t="shared" si="9"/>
        <v>R1ATHE PINES</v>
      </c>
      <c r="AP79" s="37" t="s">
        <v>6026</v>
      </c>
      <c r="AQ79" s="37" t="s">
        <v>10912</v>
      </c>
      <c r="AR79" s="37" t="s">
        <v>6026</v>
      </c>
      <c r="AS79" s="37" t="s">
        <v>10912</v>
      </c>
      <c r="AT79" s="37" t="s">
        <v>1773</v>
      </c>
    </row>
    <row r="80" spans="1:46" x14ac:dyDescent="0.2">
      <c r="A80" s="18" t="str">
        <f t="shared" ref="A80:A143" si="16">IF(L281=1,"No Site Selected","")</f>
        <v/>
      </c>
      <c r="B80" s="86">
        <f t="shared" si="11"/>
        <v>0</v>
      </c>
      <c r="C80" s="87" t="str">
        <f t="shared" si="10"/>
        <v/>
      </c>
      <c r="D80" s="88"/>
      <c r="E80" s="60"/>
      <c r="F80" s="64"/>
      <c r="G80" s="108"/>
      <c r="H80" s="61"/>
      <c r="I80" s="62"/>
      <c r="J80" s="62"/>
      <c r="K80" s="62"/>
      <c r="L80" s="62"/>
      <c r="M80" s="62"/>
      <c r="N80" s="72"/>
      <c r="O80" s="63"/>
      <c r="P80" s="89" t="str">
        <f t="shared" si="12"/>
        <v/>
      </c>
      <c r="Q80" s="65" t="str">
        <f t="shared" si="13"/>
        <v/>
      </c>
      <c r="R80" s="89" t="str">
        <f t="shared" si="14"/>
        <v/>
      </c>
      <c r="S80" s="65" t="str">
        <f t="shared" si="15"/>
        <v/>
      </c>
      <c r="V80" s="40"/>
      <c r="W80" s="40"/>
      <c r="AO80" s="106" t="str">
        <f t="shared" si="9"/>
        <v>R1AWHCT HEALTHCARE FEATHERSTONE</v>
      </c>
      <c r="AP80" s="37" t="s">
        <v>6027</v>
      </c>
      <c r="AQ80" s="37" t="s">
        <v>6028</v>
      </c>
      <c r="AR80" s="37" t="s">
        <v>6027</v>
      </c>
      <c r="AS80" s="37" t="s">
        <v>6028</v>
      </c>
      <c r="AT80" s="37" t="s">
        <v>1773</v>
      </c>
    </row>
    <row r="81" spans="1:46" x14ac:dyDescent="0.2">
      <c r="A81" s="18" t="str">
        <f t="shared" si="16"/>
        <v/>
      </c>
      <c r="B81" s="86">
        <f t="shared" si="11"/>
        <v>0</v>
      </c>
      <c r="C81" s="87" t="str">
        <f t="shared" si="10"/>
        <v/>
      </c>
      <c r="D81" s="88"/>
      <c r="E81" s="60"/>
      <c r="F81" s="64"/>
      <c r="G81" s="108"/>
      <c r="H81" s="61"/>
      <c r="I81" s="62"/>
      <c r="J81" s="62"/>
      <c r="K81" s="62"/>
      <c r="L81" s="62"/>
      <c r="M81" s="62"/>
      <c r="N81" s="72"/>
      <c r="O81" s="63"/>
      <c r="P81" s="89" t="str">
        <f t="shared" si="12"/>
        <v/>
      </c>
      <c r="Q81" s="65" t="str">
        <f t="shared" si="13"/>
        <v/>
      </c>
      <c r="R81" s="89" t="str">
        <f t="shared" si="14"/>
        <v/>
      </c>
      <c r="S81" s="65" t="str">
        <f t="shared" si="15"/>
        <v/>
      </c>
      <c r="V81" s="40"/>
      <c r="W81" s="40"/>
      <c r="AO81" s="106" t="str">
        <f t="shared" si="9"/>
        <v>R1ACOMMUNITY INREACH REDDITCH 6</v>
      </c>
      <c r="AP81" s="37" t="s">
        <v>6029</v>
      </c>
      <c r="AQ81" s="37" t="s">
        <v>8433</v>
      </c>
      <c r="AR81" s="37" t="s">
        <v>6029</v>
      </c>
      <c r="AS81" s="37" t="s">
        <v>8433</v>
      </c>
      <c r="AT81" s="37" t="s">
        <v>1773</v>
      </c>
    </row>
    <row r="82" spans="1:46" x14ac:dyDescent="0.2">
      <c r="A82" s="18" t="str">
        <f t="shared" si="16"/>
        <v/>
      </c>
      <c r="B82" s="86">
        <f t="shared" si="11"/>
        <v>0</v>
      </c>
      <c r="C82" s="87" t="str">
        <f t="shared" si="10"/>
        <v/>
      </c>
      <c r="D82" s="88"/>
      <c r="E82" s="60"/>
      <c r="F82" s="64"/>
      <c r="G82" s="108"/>
      <c r="H82" s="61"/>
      <c r="I82" s="62"/>
      <c r="J82" s="62"/>
      <c r="K82" s="62"/>
      <c r="L82" s="62"/>
      <c r="M82" s="62"/>
      <c r="N82" s="72"/>
      <c r="O82" s="63"/>
      <c r="P82" s="89" t="str">
        <f t="shared" si="12"/>
        <v/>
      </c>
      <c r="Q82" s="65" t="str">
        <f t="shared" si="13"/>
        <v/>
      </c>
      <c r="R82" s="89" t="str">
        <f t="shared" si="14"/>
        <v/>
      </c>
      <c r="S82" s="65" t="str">
        <f t="shared" si="15"/>
        <v/>
      </c>
      <c r="V82" s="40"/>
      <c r="W82" s="40"/>
      <c r="AO82" s="106" t="str">
        <f t="shared" si="9"/>
        <v>R1ACOMMUNITY INREACH EVESHAM</v>
      </c>
      <c r="AP82" s="37" t="s">
        <v>8434</v>
      </c>
      <c r="AQ82" s="37" t="s">
        <v>8435</v>
      </c>
      <c r="AR82" s="37" t="s">
        <v>8434</v>
      </c>
      <c r="AS82" s="37" t="s">
        <v>8435</v>
      </c>
      <c r="AT82" s="37" t="s">
        <v>1773</v>
      </c>
    </row>
    <row r="83" spans="1:46" x14ac:dyDescent="0.2">
      <c r="A83" s="18" t="str">
        <f t="shared" si="16"/>
        <v/>
      </c>
      <c r="B83" s="86">
        <f t="shared" si="11"/>
        <v>0</v>
      </c>
      <c r="C83" s="87" t="str">
        <f t="shared" si="10"/>
        <v/>
      </c>
      <c r="D83" s="88"/>
      <c r="E83" s="60"/>
      <c r="F83" s="64"/>
      <c r="G83" s="108"/>
      <c r="H83" s="61"/>
      <c r="I83" s="62"/>
      <c r="J83" s="62"/>
      <c r="K83" s="62"/>
      <c r="L83" s="62"/>
      <c r="M83" s="62"/>
      <c r="N83" s="72"/>
      <c r="O83" s="63"/>
      <c r="P83" s="89" t="str">
        <f t="shared" si="12"/>
        <v/>
      </c>
      <c r="Q83" s="65" t="str">
        <f t="shared" si="13"/>
        <v/>
      </c>
      <c r="R83" s="89" t="str">
        <f t="shared" si="14"/>
        <v/>
      </c>
      <c r="S83" s="65" t="str">
        <f t="shared" si="15"/>
        <v/>
      </c>
      <c r="V83" s="40"/>
      <c r="W83" s="40"/>
      <c r="AO83" s="106" t="str">
        <f t="shared" si="9"/>
        <v>R1ACOMMUNITY INREACH REDDITCH 8</v>
      </c>
      <c r="AP83" s="37" t="s">
        <v>8436</v>
      </c>
      <c r="AQ83" s="37" t="s">
        <v>8437</v>
      </c>
      <c r="AR83" s="37" t="s">
        <v>8436</v>
      </c>
      <c r="AS83" s="37" t="s">
        <v>8437</v>
      </c>
      <c r="AT83" s="37" t="s">
        <v>1773</v>
      </c>
    </row>
    <row r="84" spans="1:46" x14ac:dyDescent="0.2">
      <c r="A84" s="18" t="str">
        <f t="shared" si="16"/>
        <v/>
      </c>
      <c r="B84" s="86">
        <f t="shared" si="11"/>
        <v>0</v>
      </c>
      <c r="C84" s="87" t="str">
        <f t="shared" si="10"/>
        <v/>
      </c>
      <c r="D84" s="88"/>
      <c r="E84" s="60"/>
      <c r="F84" s="64"/>
      <c r="G84" s="108"/>
      <c r="H84" s="61"/>
      <c r="I84" s="62"/>
      <c r="J84" s="62"/>
      <c r="K84" s="62"/>
      <c r="L84" s="62"/>
      <c r="M84" s="62"/>
      <c r="N84" s="72"/>
      <c r="O84" s="63"/>
      <c r="P84" s="89" t="str">
        <f t="shared" si="12"/>
        <v/>
      </c>
      <c r="Q84" s="65" t="str">
        <f t="shared" si="13"/>
        <v/>
      </c>
      <c r="R84" s="89" t="str">
        <f t="shared" si="14"/>
        <v/>
      </c>
      <c r="S84" s="65" t="str">
        <f t="shared" si="15"/>
        <v/>
      </c>
      <c r="U84" s="40"/>
      <c r="V84" s="40"/>
      <c r="W84" s="40"/>
      <c r="AO84" s="106" t="str">
        <f t="shared" si="9"/>
        <v>R1AHASTINGS CARE HOME</v>
      </c>
      <c r="AP84" s="37" t="s">
        <v>8438</v>
      </c>
      <c r="AQ84" s="37" t="s">
        <v>8439</v>
      </c>
      <c r="AR84" s="37" t="s">
        <v>8438</v>
      </c>
      <c r="AS84" s="37" t="s">
        <v>8439</v>
      </c>
      <c r="AT84" s="37" t="s">
        <v>1773</v>
      </c>
    </row>
    <row r="85" spans="1:46" x14ac:dyDescent="0.2">
      <c r="A85" s="18" t="str">
        <f t="shared" si="16"/>
        <v/>
      </c>
      <c r="B85" s="86">
        <f t="shared" si="11"/>
        <v>0</v>
      </c>
      <c r="C85" s="87" t="str">
        <f t="shared" si="10"/>
        <v/>
      </c>
      <c r="D85" s="88"/>
      <c r="E85" s="60"/>
      <c r="F85" s="64"/>
      <c r="G85" s="108"/>
      <c r="H85" s="61"/>
      <c r="I85" s="62"/>
      <c r="J85" s="62"/>
      <c r="K85" s="62"/>
      <c r="L85" s="62"/>
      <c r="M85" s="62"/>
      <c r="N85" s="72"/>
      <c r="O85" s="63"/>
      <c r="P85" s="89" t="str">
        <f t="shared" si="12"/>
        <v/>
      </c>
      <c r="Q85" s="65" t="str">
        <f t="shared" si="13"/>
        <v/>
      </c>
      <c r="R85" s="89" t="str">
        <f t="shared" si="14"/>
        <v/>
      </c>
      <c r="S85" s="65" t="str">
        <f t="shared" si="15"/>
        <v/>
      </c>
      <c r="U85" s="40"/>
      <c r="V85" s="40"/>
      <c r="W85" s="40"/>
      <c r="AO85" s="106" t="str">
        <f t="shared" si="9"/>
        <v>R1AGOLD HILL CARE HOME</v>
      </c>
      <c r="AP85" s="37" t="s">
        <v>8440</v>
      </c>
      <c r="AQ85" s="37" t="s">
        <v>8441</v>
      </c>
      <c r="AR85" s="37" t="s">
        <v>8440</v>
      </c>
      <c r="AS85" s="37" t="s">
        <v>8441</v>
      </c>
      <c r="AT85" s="37" t="s">
        <v>1773</v>
      </c>
    </row>
    <row r="86" spans="1:46" x14ac:dyDescent="0.2">
      <c r="A86" s="18" t="str">
        <f t="shared" si="16"/>
        <v/>
      </c>
      <c r="B86" s="86">
        <f t="shared" si="11"/>
        <v>0</v>
      </c>
      <c r="C86" s="87" t="str">
        <f t="shared" si="10"/>
        <v/>
      </c>
      <c r="D86" s="88"/>
      <c r="E86" s="60"/>
      <c r="F86" s="64"/>
      <c r="G86" s="108"/>
      <c r="H86" s="61"/>
      <c r="I86" s="62"/>
      <c r="J86" s="62"/>
      <c r="K86" s="62"/>
      <c r="L86" s="62"/>
      <c r="M86" s="62"/>
      <c r="N86" s="72"/>
      <c r="O86" s="63"/>
      <c r="P86" s="89" t="str">
        <f t="shared" si="12"/>
        <v/>
      </c>
      <c r="Q86" s="65" t="str">
        <f t="shared" si="13"/>
        <v/>
      </c>
      <c r="R86" s="89" t="str">
        <f t="shared" si="14"/>
        <v/>
      </c>
      <c r="S86" s="65" t="str">
        <f t="shared" si="15"/>
        <v/>
      </c>
      <c r="U86" s="40"/>
      <c r="V86" s="40"/>
      <c r="W86" s="40"/>
      <c r="AO86" s="106" t="str">
        <f t="shared" si="9"/>
        <v>R1ATHE OLD VICARAGE</v>
      </c>
      <c r="AP86" s="37" t="s">
        <v>8442</v>
      </c>
      <c r="AQ86" s="37" t="s">
        <v>11118</v>
      </c>
      <c r="AR86" s="37" t="s">
        <v>8442</v>
      </c>
      <c r="AS86" s="37" t="s">
        <v>11118</v>
      </c>
      <c r="AT86" s="37" t="s">
        <v>1773</v>
      </c>
    </row>
    <row r="87" spans="1:46" x14ac:dyDescent="0.2">
      <c r="A87" s="18" t="str">
        <f t="shared" si="16"/>
        <v/>
      </c>
      <c r="B87" s="86">
        <f t="shared" si="11"/>
        <v>0</v>
      </c>
      <c r="C87" s="87" t="str">
        <f t="shared" si="10"/>
        <v/>
      </c>
      <c r="D87" s="88"/>
      <c r="E87" s="60"/>
      <c r="F87" s="64"/>
      <c r="G87" s="108"/>
      <c r="H87" s="61"/>
      <c r="I87" s="62"/>
      <c r="J87" s="62"/>
      <c r="K87" s="62"/>
      <c r="L87" s="62"/>
      <c r="M87" s="62"/>
      <c r="N87" s="72"/>
      <c r="O87" s="63"/>
      <c r="P87" s="89" t="str">
        <f t="shared" si="12"/>
        <v/>
      </c>
      <c r="Q87" s="65" t="str">
        <f t="shared" si="13"/>
        <v/>
      </c>
      <c r="R87" s="89" t="str">
        <f t="shared" si="14"/>
        <v/>
      </c>
      <c r="S87" s="65" t="str">
        <f t="shared" si="15"/>
        <v/>
      </c>
      <c r="U87" s="40"/>
      <c r="V87" s="40"/>
      <c r="W87" s="40"/>
      <c r="AO87" s="106" t="str">
        <f t="shared" si="9"/>
        <v>R1AWISHMOOR REST HOME</v>
      </c>
      <c r="AP87" s="37" t="s">
        <v>8443</v>
      </c>
      <c r="AQ87" s="37" t="s">
        <v>8444</v>
      </c>
      <c r="AR87" s="37" t="s">
        <v>8443</v>
      </c>
      <c r="AS87" s="37" t="s">
        <v>8444</v>
      </c>
      <c r="AT87" s="37" t="s">
        <v>1773</v>
      </c>
    </row>
    <row r="88" spans="1:46" x14ac:dyDescent="0.2">
      <c r="A88" s="18" t="str">
        <f t="shared" si="16"/>
        <v/>
      </c>
      <c r="B88" s="86">
        <f t="shared" si="11"/>
        <v>0</v>
      </c>
      <c r="C88" s="87" t="str">
        <f t="shared" si="10"/>
        <v/>
      </c>
      <c r="D88" s="88"/>
      <c r="E88" s="60"/>
      <c r="F88" s="64"/>
      <c r="G88" s="108"/>
      <c r="H88" s="61"/>
      <c r="I88" s="62"/>
      <c r="J88" s="62"/>
      <c r="K88" s="62"/>
      <c r="L88" s="62"/>
      <c r="M88" s="62"/>
      <c r="N88" s="72"/>
      <c r="O88" s="63"/>
      <c r="P88" s="89" t="str">
        <f t="shared" si="12"/>
        <v/>
      </c>
      <c r="Q88" s="65" t="str">
        <f t="shared" si="13"/>
        <v/>
      </c>
      <c r="R88" s="89" t="str">
        <f t="shared" si="14"/>
        <v/>
      </c>
      <c r="S88" s="65" t="str">
        <f t="shared" si="15"/>
        <v/>
      </c>
      <c r="U88" s="40"/>
      <c r="V88" s="40"/>
      <c r="W88" s="40"/>
      <c r="AO88" s="106" t="str">
        <f t="shared" si="9"/>
        <v>R1AWATERSIDE CARE HOME</v>
      </c>
      <c r="AP88" s="37" t="s">
        <v>8445</v>
      </c>
      <c r="AQ88" s="37" t="s">
        <v>8446</v>
      </c>
      <c r="AR88" s="37" t="s">
        <v>8445</v>
      </c>
      <c r="AS88" s="37" t="s">
        <v>8446</v>
      </c>
      <c r="AT88" s="37" t="s">
        <v>1773</v>
      </c>
    </row>
    <row r="89" spans="1:46" x14ac:dyDescent="0.2">
      <c r="A89" s="18" t="str">
        <f t="shared" si="16"/>
        <v/>
      </c>
      <c r="B89" s="86">
        <f t="shared" si="11"/>
        <v>0</v>
      </c>
      <c r="C89" s="87" t="str">
        <f t="shared" si="10"/>
        <v/>
      </c>
      <c r="D89" s="88"/>
      <c r="E89" s="60"/>
      <c r="F89" s="64"/>
      <c r="G89" s="108"/>
      <c r="H89" s="61"/>
      <c r="I89" s="62"/>
      <c r="J89" s="62"/>
      <c r="K89" s="62"/>
      <c r="L89" s="62"/>
      <c r="M89" s="62"/>
      <c r="N89" s="72"/>
      <c r="O89" s="63"/>
      <c r="P89" s="89" t="str">
        <f t="shared" si="12"/>
        <v/>
      </c>
      <c r="Q89" s="65" t="str">
        <f t="shared" si="13"/>
        <v/>
      </c>
      <c r="R89" s="89" t="str">
        <f t="shared" si="14"/>
        <v/>
      </c>
      <c r="S89" s="65" t="str">
        <f t="shared" si="15"/>
        <v/>
      </c>
      <c r="V89" s="40"/>
      <c r="W89" s="40"/>
      <c r="AO89" s="106" t="str">
        <f t="shared" si="9"/>
        <v>R1ATHE HIVE</v>
      </c>
      <c r="AP89" s="37" t="s">
        <v>8447</v>
      </c>
      <c r="AQ89" s="37" t="s">
        <v>8448</v>
      </c>
      <c r="AR89" s="37" t="s">
        <v>8447</v>
      </c>
      <c r="AS89" s="37" t="s">
        <v>8448</v>
      </c>
      <c r="AT89" s="37" t="s">
        <v>1773</v>
      </c>
    </row>
    <row r="90" spans="1:46" x14ac:dyDescent="0.2">
      <c r="A90" s="18" t="str">
        <f t="shared" si="16"/>
        <v/>
      </c>
      <c r="B90" s="86">
        <f t="shared" si="11"/>
        <v>0</v>
      </c>
      <c r="C90" s="87" t="str">
        <f t="shared" si="10"/>
        <v/>
      </c>
      <c r="D90" s="88"/>
      <c r="E90" s="60"/>
      <c r="F90" s="64"/>
      <c r="G90" s="108"/>
      <c r="H90" s="61"/>
      <c r="I90" s="62"/>
      <c r="J90" s="62"/>
      <c r="K90" s="62"/>
      <c r="L90" s="62"/>
      <c r="M90" s="62"/>
      <c r="N90" s="72"/>
      <c r="O90" s="63"/>
      <c r="P90" s="89" t="str">
        <f t="shared" si="12"/>
        <v/>
      </c>
      <c r="Q90" s="65" t="str">
        <f t="shared" si="13"/>
        <v/>
      </c>
      <c r="R90" s="89" t="str">
        <f t="shared" si="14"/>
        <v/>
      </c>
      <c r="S90" s="65" t="str">
        <f t="shared" si="15"/>
        <v/>
      </c>
      <c r="V90" s="40"/>
      <c r="W90" s="40"/>
      <c r="AO90" s="106" t="str">
        <f t="shared" si="9"/>
        <v>R1ACOVERCROFT</v>
      </c>
      <c r="AP90" s="37" t="s">
        <v>8449</v>
      </c>
      <c r="AQ90" s="37" t="s">
        <v>8450</v>
      </c>
      <c r="AR90" s="37" t="s">
        <v>8449</v>
      </c>
      <c r="AS90" s="37" t="s">
        <v>8450</v>
      </c>
      <c r="AT90" s="37" t="s">
        <v>1773</v>
      </c>
    </row>
    <row r="91" spans="1:46" x14ac:dyDescent="0.2">
      <c r="A91" s="18" t="str">
        <f t="shared" si="16"/>
        <v/>
      </c>
      <c r="B91" s="86">
        <f t="shared" si="11"/>
        <v>0</v>
      </c>
      <c r="C91" s="87" t="str">
        <f t="shared" si="10"/>
        <v/>
      </c>
      <c r="D91" s="88"/>
      <c r="E91" s="60"/>
      <c r="F91" s="64"/>
      <c r="G91" s="108"/>
      <c r="H91" s="61"/>
      <c r="I91" s="62"/>
      <c r="J91" s="62"/>
      <c r="K91" s="62"/>
      <c r="L91" s="62"/>
      <c r="M91" s="62"/>
      <c r="N91" s="72"/>
      <c r="O91" s="63"/>
      <c r="P91" s="89" t="str">
        <f t="shared" si="12"/>
        <v/>
      </c>
      <c r="Q91" s="65" t="str">
        <f t="shared" si="13"/>
        <v/>
      </c>
      <c r="R91" s="89" t="str">
        <f t="shared" si="14"/>
        <v/>
      </c>
      <c r="S91" s="65" t="str">
        <f t="shared" si="15"/>
        <v/>
      </c>
      <c r="U91" s="40"/>
      <c r="V91" s="40"/>
      <c r="W91" s="40"/>
      <c r="AO91" s="106" t="str">
        <f t="shared" si="9"/>
        <v>R1ASTUDDERT KENNEDY OA</v>
      </c>
      <c r="AP91" s="37" t="s">
        <v>8451</v>
      </c>
      <c r="AQ91" s="37" t="s">
        <v>8452</v>
      </c>
      <c r="AR91" s="37" t="s">
        <v>8451</v>
      </c>
      <c r="AS91" s="37" t="s">
        <v>8452</v>
      </c>
      <c r="AT91" s="37" t="s">
        <v>1773</v>
      </c>
    </row>
    <row r="92" spans="1:46" x14ac:dyDescent="0.2">
      <c r="A92" s="18" t="str">
        <f t="shared" si="16"/>
        <v/>
      </c>
      <c r="B92" s="86">
        <f t="shared" si="11"/>
        <v>0</v>
      </c>
      <c r="C92" s="87" t="str">
        <f t="shared" si="10"/>
        <v/>
      </c>
      <c r="D92" s="88"/>
      <c r="E92" s="60"/>
      <c r="F92" s="64"/>
      <c r="G92" s="108"/>
      <c r="H92" s="61"/>
      <c r="I92" s="62"/>
      <c r="J92" s="62"/>
      <c r="K92" s="62"/>
      <c r="L92" s="62"/>
      <c r="M92" s="62"/>
      <c r="N92" s="72"/>
      <c r="O92" s="63"/>
      <c r="P92" s="89" t="str">
        <f t="shared" si="12"/>
        <v/>
      </c>
      <c r="Q92" s="65" t="str">
        <f t="shared" si="13"/>
        <v/>
      </c>
      <c r="R92" s="89" t="str">
        <f t="shared" si="14"/>
        <v/>
      </c>
      <c r="S92" s="65" t="str">
        <f t="shared" si="15"/>
        <v/>
      </c>
      <c r="U92" s="40"/>
      <c r="V92" s="40"/>
      <c r="W92" s="40"/>
      <c r="AO92" s="106" t="str">
        <f t="shared" si="9"/>
        <v>R1ANEW BROOK UNIT 1</v>
      </c>
      <c r="AP92" s="37" t="s">
        <v>8453</v>
      </c>
      <c r="AQ92" s="37" t="s">
        <v>8454</v>
      </c>
      <c r="AR92" s="37" t="s">
        <v>8453</v>
      </c>
      <c r="AS92" s="37" t="s">
        <v>8454</v>
      </c>
      <c r="AT92" s="37" t="s">
        <v>1773</v>
      </c>
    </row>
    <row r="93" spans="1:46" x14ac:dyDescent="0.2">
      <c r="A93" s="18" t="str">
        <f t="shared" si="16"/>
        <v/>
      </c>
      <c r="B93" s="86">
        <f t="shared" si="11"/>
        <v>0</v>
      </c>
      <c r="C93" s="87" t="str">
        <f t="shared" si="10"/>
        <v/>
      </c>
      <c r="D93" s="88"/>
      <c r="E93" s="60"/>
      <c r="F93" s="64"/>
      <c r="G93" s="108"/>
      <c r="H93" s="61"/>
      <c r="I93" s="62"/>
      <c r="J93" s="62"/>
      <c r="K93" s="62"/>
      <c r="L93" s="62"/>
      <c r="M93" s="62"/>
      <c r="N93" s="72"/>
      <c r="O93" s="63"/>
      <c r="P93" s="89" t="str">
        <f t="shared" si="12"/>
        <v/>
      </c>
      <c r="Q93" s="65" t="str">
        <f t="shared" si="13"/>
        <v/>
      </c>
      <c r="R93" s="89" t="str">
        <f t="shared" si="14"/>
        <v/>
      </c>
      <c r="S93" s="65" t="str">
        <f t="shared" si="15"/>
        <v/>
      </c>
      <c r="U93" s="40"/>
      <c r="V93" s="40"/>
      <c r="W93" s="40"/>
      <c r="AO93" s="106" t="str">
        <f t="shared" si="9"/>
        <v>R1AHOME TREATMENT 1</v>
      </c>
      <c r="AP93" s="37" t="s">
        <v>8455</v>
      </c>
      <c r="AQ93" s="37" t="s">
        <v>8456</v>
      </c>
      <c r="AR93" s="37" t="s">
        <v>8455</v>
      </c>
      <c r="AS93" s="37" t="s">
        <v>8456</v>
      </c>
      <c r="AT93" s="37" t="s">
        <v>1773</v>
      </c>
    </row>
    <row r="94" spans="1:46" x14ac:dyDescent="0.2">
      <c r="A94" s="18" t="str">
        <f t="shared" si="16"/>
        <v/>
      </c>
      <c r="B94" s="86">
        <f t="shared" si="11"/>
        <v>0</v>
      </c>
      <c r="C94" s="87" t="str">
        <f t="shared" si="10"/>
        <v/>
      </c>
      <c r="D94" s="88"/>
      <c r="E94" s="60"/>
      <c r="F94" s="64"/>
      <c r="G94" s="108"/>
      <c r="H94" s="61"/>
      <c r="I94" s="62"/>
      <c r="J94" s="62"/>
      <c r="K94" s="62"/>
      <c r="L94" s="62"/>
      <c r="M94" s="62"/>
      <c r="N94" s="72"/>
      <c r="O94" s="63"/>
      <c r="P94" s="89" t="str">
        <f t="shared" si="12"/>
        <v/>
      </c>
      <c r="Q94" s="65" t="str">
        <f t="shared" si="13"/>
        <v/>
      </c>
      <c r="R94" s="89" t="str">
        <f t="shared" si="14"/>
        <v/>
      </c>
      <c r="S94" s="65" t="str">
        <f t="shared" si="15"/>
        <v/>
      </c>
      <c r="U94" s="40"/>
      <c r="V94" s="40"/>
      <c r="W94" s="40"/>
      <c r="AO94" s="106" t="str">
        <f t="shared" si="9"/>
        <v>R1AHILL CREST 1</v>
      </c>
      <c r="AP94" s="37" t="s">
        <v>8457</v>
      </c>
      <c r="AQ94" s="37" t="s">
        <v>8458</v>
      </c>
      <c r="AR94" s="37" t="s">
        <v>8457</v>
      </c>
      <c r="AS94" s="37" t="s">
        <v>8458</v>
      </c>
      <c r="AT94" s="37" t="s">
        <v>1773</v>
      </c>
    </row>
    <row r="95" spans="1:46" x14ac:dyDescent="0.2">
      <c r="A95" s="18" t="str">
        <f t="shared" si="16"/>
        <v/>
      </c>
      <c r="B95" s="86">
        <f t="shared" si="11"/>
        <v>0</v>
      </c>
      <c r="C95" s="87" t="str">
        <f t="shared" si="10"/>
        <v/>
      </c>
      <c r="D95" s="88"/>
      <c r="E95" s="60"/>
      <c r="F95" s="64"/>
      <c r="G95" s="108"/>
      <c r="H95" s="61"/>
      <c r="I95" s="62"/>
      <c r="J95" s="62"/>
      <c r="K95" s="62"/>
      <c r="L95" s="62"/>
      <c r="M95" s="62"/>
      <c r="N95" s="72"/>
      <c r="O95" s="63"/>
      <c r="P95" s="89" t="str">
        <f t="shared" si="12"/>
        <v/>
      </c>
      <c r="Q95" s="65" t="str">
        <f t="shared" si="13"/>
        <v/>
      </c>
      <c r="R95" s="89" t="str">
        <f t="shared" si="14"/>
        <v/>
      </c>
      <c r="S95" s="65" t="str">
        <f t="shared" si="15"/>
        <v/>
      </c>
      <c r="U95" s="40"/>
      <c r="V95" s="40"/>
      <c r="W95" s="40"/>
      <c r="AO95" s="106" t="str">
        <f t="shared" si="9"/>
        <v>R1AHOME TREATMENT 2</v>
      </c>
      <c r="AP95" s="37" t="s">
        <v>8459</v>
      </c>
      <c r="AQ95" s="37" t="s">
        <v>8460</v>
      </c>
      <c r="AR95" s="37" t="s">
        <v>8459</v>
      </c>
      <c r="AS95" s="37" t="s">
        <v>8460</v>
      </c>
      <c r="AT95" s="37" t="s">
        <v>1773</v>
      </c>
    </row>
    <row r="96" spans="1:46" x14ac:dyDescent="0.2">
      <c r="A96" s="18" t="str">
        <f t="shared" si="16"/>
        <v/>
      </c>
      <c r="B96" s="86">
        <f t="shared" si="11"/>
        <v>0</v>
      </c>
      <c r="C96" s="87" t="str">
        <f t="shared" si="10"/>
        <v/>
      </c>
      <c r="D96" s="88"/>
      <c r="E96" s="60"/>
      <c r="F96" s="64"/>
      <c r="G96" s="108"/>
      <c r="H96" s="61"/>
      <c r="I96" s="62"/>
      <c r="J96" s="62"/>
      <c r="K96" s="62"/>
      <c r="L96" s="62"/>
      <c r="M96" s="62"/>
      <c r="N96" s="72"/>
      <c r="O96" s="63"/>
      <c r="P96" s="89" t="str">
        <f t="shared" si="12"/>
        <v/>
      </c>
      <c r="Q96" s="65" t="str">
        <f t="shared" si="13"/>
        <v/>
      </c>
      <c r="R96" s="89" t="str">
        <f t="shared" si="14"/>
        <v/>
      </c>
      <c r="S96" s="65" t="str">
        <f t="shared" si="15"/>
        <v/>
      </c>
      <c r="U96" s="40"/>
      <c r="V96" s="40"/>
      <c r="W96" s="40"/>
      <c r="AO96" s="106" t="str">
        <f t="shared" si="9"/>
        <v>R1ANEW BROOK UNIT 2</v>
      </c>
      <c r="AP96" s="37" t="s">
        <v>8461</v>
      </c>
      <c r="AQ96" s="37" t="s">
        <v>8462</v>
      </c>
      <c r="AR96" s="37" t="s">
        <v>8461</v>
      </c>
      <c r="AS96" s="37" t="s">
        <v>8462</v>
      </c>
      <c r="AT96" s="37" t="s">
        <v>1773</v>
      </c>
    </row>
    <row r="97" spans="1:46" x14ac:dyDescent="0.2">
      <c r="A97" s="18" t="str">
        <f t="shared" si="16"/>
        <v/>
      </c>
      <c r="B97" s="86">
        <f t="shared" si="11"/>
        <v>0</v>
      </c>
      <c r="C97" s="87" t="str">
        <f t="shared" si="10"/>
        <v/>
      </c>
      <c r="D97" s="88"/>
      <c r="E97" s="60"/>
      <c r="F97" s="64"/>
      <c r="G97" s="108"/>
      <c r="H97" s="61"/>
      <c r="I97" s="62"/>
      <c r="J97" s="62"/>
      <c r="K97" s="62"/>
      <c r="L97" s="62"/>
      <c r="M97" s="62"/>
      <c r="N97" s="72"/>
      <c r="O97" s="63"/>
      <c r="P97" s="89" t="str">
        <f t="shared" si="12"/>
        <v/>
      </c>
      <c r="Q97" s="65" t="str">
        <f t="shared" si="13"/>
        <v/>
      </c>
      <c r="R97" s="89" t="str">
        <f t="shared" si="14"/>
        <v/>
      </c>
      <c r="S97" s="65" t="str">
        <f t="shared" si="15"/>
        <v/>
      </c>
      <c r="V97" s="40"/>
      <c r="W97" s="40"/>
      <c r="AO97" s="106" t="str">
        <f t="shared" si="9"/>
        <v>R1AHILL CREST 2</v>
      </c>
      <c r="AP97" s="37" t="s">
        <v>8463</v>
      </c>
      <c r="AQ97" s="37" t="s">
        <v>8464</v>
      </c>
      <c r="AR97" s="37" t="s">
        <v>8463</v>
      </c>
      <c r="AS97" s="37" t="s">
        <v>8464</v>
      </c>
      <c r="AT97" s="37" t="s">
        <v>1773</v>
      </c>
    </row>
    <row r="98" spans="1:46" x14ac:dyDescent="0.2">
      <c r="A98" s="18" t="str">
        <f t="shared" si="16"/>
        <v/>
      </c>
      <c r="B98" s="86">
        <f t="shared" si="11"/>
        <v>0</v>
      </c>
      <c r="C98" s="87" t="str">
        <f t="shared" si="10"/>
        <v/>
      </c>
      <c r="D98" s="88"/>
      <c r="E98" s="60"/>
      <c r="F98" s="64"/>
      <c r="G98" s="108"/>
      <c r="H98" s="61"/>
      <c r="I98" s="62"/>
      <c r="J98" s="62"/>
      <c r="K98" s="62"/>
      <c r="L98" s="62"/>
      <c r="M98" s="62"/>
      <c r="N98" s="72"/>
      <c r="O98" s="63"/>
      <c r="P98" s="89" t="str">
        <f t="shared" si="12"/>
        <v/>
      </c>
      <c r="Q98" s="65" t="str">
        <f t="shared" si="13"/>
        <v/>
      </c>
      <c r="R98" s="89" t="str">
        <f t="shared" si="14"/>
        <v/>
      </c>
      <c r="S98" s="65" t="str">
        <f t="shared" si="15"/>
        <v/>
      </c>
      <c r="V98" s="40"/>
      <c r="W98" s="40"/>
      <c r="AO98" s="106" t="str">
        <f t="shared" si="9"/>
        <v>R1AWORCESTER CITY MH 1</v>
      </c>
      <c r="AP98" s="37" t="s">
        <v>8465</v>
      </c>
      <c r="AQ98" s="37" t="s">
        <v>8466</v>
      </c>
      <c r="AR98" s="37" t="s">
        <v>8465</v>
      </c>
      <c r="AS98" s="37" t="s">
        <v>8466</v>
      </c>
      <c r="AT98" s="37" t="s">
        <v>1773</v>
      </c>
    </row>
    <row r="99" spans="1:46" x14ac:dyDescent="0.2">
      <c r="A99" s="18" t="str">
        <f t="shared" si="16"/>
        <v/>
      </c>
      <c r="B99" s="86">
        <f t="shared" si="11"/>
        <v>0</v>
      </c>
      <c r="C99" s="87" t="str">
        <f t="shared" si="10"/>
        <v/>
      </c>
      <c r="D99" s="88"/>
      <c r="E99" s="60"/>
      <c r="F99" s="64"/>
      <c r="G99" s="108"/>
      <c r="H99" s="61"/>
      <c r="I99" s="62"/>
      <c r="J99" s="62"/>
      <c r="K99" s="62"/>
      <c r="L99" s="62"/>
      <c r="M99" s="62"/>
      <c r="N99" s="72"/>
      <c r="O99" s="63"/>
      <c r="P99" s="89" t="str">
        <f t="shared" si="12"/>
        <v/>
      </c>
      <c r="Q99" s="65" t="str">
        <f t="shared" si="13"/>
        <v/>
      </c>
      <c r="R99" s="89" t="str">
        <f t="shared" si="14"/>
        <v/>
      </c>
      <c r="S99" s="65" t="str">
        <f t="shared" si="15"/>
        <v/>
      </c>
      <c r="V99" s="40"/>
      <c r="W99" s="40"/>
      <c r="AO99" s="106" t="str">
        <f t="shared" si="9"/>
        <v>R1AWATERSIDE</v>
      </c>
      <c r="AP99" s="37" t="s">
        <v>8467</v>
      </c>
      <c r="AQ99" s="37" t="s">
        <v>8468</v>
      </c>
      <c r="AR99" s="37" t="s">
        <v>8467</v>
      </c>
      <c r="AS99" s="37" t="s">
        <v>8468</v>
      </c>
      <c r="AT99" s="37" t="s">
        <v>1773</v>
      </c>
    </row>
    <row r="100" spans="1:46" x14ac:dyDescent="0.2">
      <c r="A100" s="18" t="str">
        <f t="shared" si="16"/>
        <v/>
      </c>
      <c r="B100" s="86">
        <f t="shared" si="11"/>
        <v>0</v>
      </c>
      <c r="C100" s="87" t="str">
        <f t="shared" si="10"/>
        <v/>
      </c>
      <c r="D100" s="88"/>
      <c r="E100" s="60"/>
      <c r="F100" s="64"/>
      <c r="G100" s="108"/>
      <c r="H100" s="61"/>
      <c r="I100" s="62"/>
      <c r="J100" s="62"/>
      <c r="K100" s="62"/>
      <c r="L100" s="62"/>
      <c r="M100" s="62"/>
      <c r="N100" s="72"/>
      <c r="O100" s="63"/>
      <c r="P100" s="89" t="str">
        <f t="shared" si="12"/>
        <v/>
      </c>
      <c r="Q100" s="65" t="str">
        <f t="shared" si="13"/>
        <v/>
      </c>
      <c r="R100" s="89" t="str">
        <f t="shared" si="14"/>
        <v/>
      </c>
      <c r="S100" s="65" t="str">
        <f t="shared" si="15"/>
        <v/>
      </c>
      <c r="V100" s="40"/>
      <c r="W100" s="40"/>
      <c r="AO100" s="106" t="str">
        <f t="shared" si="9"/>
        <v>R1AWORCESTER CITY MH 2</v>
      </c>
      <c r="AP100" s="37" t="s">
        <v>8469</v>
      </c>
      <c r="AQ100" s="37" t="s">
        <v>8470</v>
      </c>
      <c r="AR100" s="37" t="s">
        <v>8469</v>
      </c>
      <c r="AS100" s="37" t="s">
        <v>8470</v>
      </c>
      <c r="AT100" s="37" t="s">
        <v>1773</v>
      </c>
    </row>
    <row r="101" spans="1:46" x14ac:dyDescent="0.2">
      <c r="A101" s="18" t="str">
        <f t="shared" si="16"/>
        <v/>
      </c>
      <c r="B101" s="86">
        <f t="shared" si="11"/>
        <v>0</v>
      </c>
      <c r="C101" s="87" t="str">
        <f t="shared" si="10"/>
        <v/>
      </c>
      <c r="D101" s="88"/>
      <c r="E101" s="60"/>
      <c r="F101" s="64"/>
      <c r="G101" s="108"/>
      <c r="H101" s="61"/>
      <c r="I101" s="62"/>
      <c r="J101" s="62"/>
      <c r="K101" s="62"/>
      <c r="L101" s="62"/>
      <c r="M101" s="62"/>
      <c r="N101" s="72"/>
      <c r="O101" s="63"/>
      <c r="P101" s="89" t="str">
        <f t="shared" si="12"/>
        <v/>
      </c>
      <c r="Q101" s="65" t="str">
        <f t="shared" si="13"/>
        <v/>
      </c>
      <c r="R101" s="89" t="str">
        <f t="shared" si="14"/>
        <v/>
      </c>
      <c r="S101" s="65" t="str">
        <f t="shared" si="15"/>
        <v/>
      </c>
      <c r="V101" s="40"/>
      <c r="W101" s="40"/>
      <c r="AO101" s="106" t="str">
        <f t="shared" si="9"/>
        <v>R1AWYCHAVON OA</v>
      </c>
      <c r="AP101" s="37" t="s">
        <v>8471</v>
      </c>
      <c r="AQ101" s="37" t="s">
        <v>8472</v>
      </c>
      <c r="AR101" s="37" t="s">
        <v>8471</v>
      </c>
      <c r="AS101" s="37" t="s">
        <v>8472</v>
      </c>
      <c r="AT101" s="37" t="s">
        <v>1773</v>
      </c>
    </row>
    <row r="102" spans="1:46" x14ac:dyDescent="0.2">
      <c r="A102" s="18" t="str">
        <f t="shared" si="16"/>
        <v/>
      </c>
      <c r="B102" s="86">
        <f t="shared" si="11"/>
        <v>0</v>
      </c>
      <c r="C102" s="87" t="str">
        <f t="shared" si="10"/>
        <v/>
      </c>
      <c r="D102" s="88"/>
      <c r="E102" s="60"/>
      <c r="F102" s="64"/>
      <c r="G102" s="108"/>
      <c r="H102" s="61"/>
      <c r="I102" s="62"/>
      <c r="J102" s="62"/>
      <c r="K102" s="62"/>
      <c r="L102" s="62"/>
      <c r="M102" s="62"/>
      <c r="N102" s="72"/>
      <c r="O102" s="63"/>
      <c r="P102" s="89" t="str">
        <f t="shared" si="12"/>
        <v/>
      </c>
      <c r="Q102" s="65" t="str">
        <f t="shared" si="13"/>
        <v/>
      </c>
      <c r="R102" s="89" t="str">
        <f t="shared" si="14"/>
        <v/>
      </c>
      <c r="S102" s="65" t="str">
        <f t="shared" si="15"/>
        <v/>
      </c>
      <c r="AO102" s="106" t="str">
        <f t="shared" si="9"/>
        <v>R1AWORCESTER CITY MH 3</v>
      </c>
      <c r="AP102" s="37" t="s">
        <v>8473</v>
      </c>
      <c r="AQ102" s="37" t="s">
        <v>8474</v>
      </c>
      <c r="AR102" s="37" t="s">
        <v>8473</v>
      </c>
      <c r="AS102" s="37" t="s">
        <v>8474</v>
      </c>
      <c r="AT102" s="37" t="s">
        <v>1773</v>
      </c>
    </row>
    <row r="103" spans="1:46" x14ac:dyDescent="0.2">
      <c r="A103" s="18" t="str">
        <f t="shared" si="16"/>
        <v/>
      </c>
      <c r="B103" s="86">
        <f t="shared" si="11"/>
        <v>0</v>
      </c>
      <c r="C103" s="87" t="str">
        <f t="shared" si="10"/>
        <v/>
      </c>
      <c r="D103" s="88"/>
      <c r="E103" s="60"/>
      <c r="F103" s="64"/>
      <c r="G103" s="108"/>
      <c r="H103" s="61"/>
      <c r="I103" s="62"/>
      <c r="J103" s="62"/>
      <c r="K103" s="62"/>
      <c r="L103" s="62"/>
      <c r="M103" s="62"/>
      <c r="N103" s="72"/>
      <c r="O103" s="63"/>
      <c r="P103" s="89" t="str">
        <f t="shared" si="12"/>
        <v/>
      </c>
      <c r="Q103" s="65" t="str">
        <f t="shared" si="13"/>
        <v/>
      </c>
      <c r="R103" s="89" t="str">
        <f t="shared" si="14"/>
        <v/>
      </c>
      <c r="S103" s="65" t="str">
        <f t="shared" si="15"/>
        <v/>
      </c>
      <c r="AO103" s="106" t="str">
        <f t="shared" si="9"/>
        <v>R1APALLIATIVE CARE (R&amp;B)</v>
      </c>
      <c r="AP103" s="37" t="s">
        <v>8475</v>
      </c>
      <c r="AQ103" s="37" t="s">
        <v>8476</v>
      </c>
      <c r="AR103" s="37" t="s">
        <v>8475</v>
      </c>
      <c r="AS103" s="37" t="s">
        <v>8476</v>
      </c>
      <c r="AT103" s="37" t="s">
        <v>1773</v>
      </c>
    </row>
    <row r="104" spans="1:46" x14ac:dyDescent="0.2">
      <c r="A104" s="18" t="str">
        <f t="shared" si="16"/>
        <v/>
      </c>
      <c r="B104" s="86">
        <f t="shared" si="11"/>
        <v>0</v>
      </c>
      <c r="C104" s="87" t="str">
        <f t="shared" si="10"/>
        <v/>
      </c>
      <c r="D104" s="88"/>
      <c r="E104" s="60"/>
      <c r="F104" s="64"/>
      <c r="G104" s="108"/>
      <c r="H104" s="61"/>
      <c r="I104" s="62"/>
      <c r="J104" s="62"/>
      <c r="K104" s="62"/>
      <c r="L104" s="62"/>
      <c r="M104" s="62"/>
      <c r="N104" s="72"/>
      <c r="O104" s="63"/>
      <c r="P104" s="89" t="str">
        <f t="shared" si="12"/>
        <v/>
      </c>
      <c r="Q104" s="65" t="str">
        <f t="shared" si="13"/>
        <v/>
      </c>
      <c r="R104" s="89" t="str">
        <f t="shared" si="14"/>
        <v/>
      </c>
      <c r="S104" s="65" t="str">
        <f t="shared" si="15"/>
        <v/>
      </c>
      <c r="AO104" s="106" t="str">
        <f t="shared" si="9"/>
        <v>R1ACOMMUNITY PAEDESTRICIANS-1</v>
      </c>
      <c r="AP104" s="37" t="s">
        <v>8477</v>
      </c>
      <c r="AQ104" s="37" t="s">
        <v>8478</v>
      </c>
      <c r="AR104" s="37" t="s">
        <v>8477</v>
      </c>
      <c r="AS104" s="37" t="s">
        <v>8478</v>
      </c>
      <c r="AT104" s="37" t="s">
        <v>1773</v>
      </c>
    </row>
    <row r="105" spans="1:46" x14ac:dyDescent="0.2">
      <c r="A105" s="18" t="str">
        <f t="shared" si="16"/>
        <v/>
      </c>
      <c r="B105" s="86">
        <f t="shared" si="11"/>
        <v>0</v>
      </c>
      <c r="C105" s="87" t="str">
        <f t="shared" si="10"/>
        <v/>
      </c>
      <c r="D105" s="88"/>
      <c r="E105" s="60"/>
      <c r="F105" s="64"/>
      <c r="G105" s="108"/>
      <c r="H105" s="61"/>
      <c r="I105" s="62"/>
      <c r="J105" s="62"/>
      <c r="K105" s="62"/>
      <c r="L105" s="62"/>
      <c r="M105" s="62"/>
      <c r="N105" s="72"/>
      <c r="O105" s="63"/>
      <c r="P105" s="89" t="str">
        <f t="shared" si="12"/>
        <v/>
      </c>
      <c r="Q105" s="65" t="str">
        <f t="shared" si="13"/>
        <v/>
      </c>
      <c r="R105" s="89" t="str">
        <f t="shared" si="14"/>
        <v/>
      </c>
      <c r="S105" s="65" t="str">
        <f t="shared" si="15"/>
        <v/>
      </c>
      <c r="AO105" s="106" t="str">
        <f t="shared" si="9"/>
        <v>R1ACOMM HOSP WARDS (EVESHAM)</v>
      </c>
      <c r="AP105" s="37" t="s">
        <v>8479</v>
      </c>
      <c r="AQ105" s="37" t="s">
        <v>8480</v>
      </c>
      <c r="AR105" s="37" t="s">
        <v>8479</v>
      </c>
      <c r="AS105" s="37" t="s">
        <v>8480</v>
      </c>
      <c r="AT105" s="37" t="s">
        <v>1773</v>
      </c>
    </row>
    <row r="106" spans="1:46" x14ac:dyDescent="0.2">
      <c r="A106" s="18" t="str">
        <f t="shared" si="16"/>
        <v/>
      </c>
      <c r="B106" s="86">
        <f t="shared" si="11"/>
        <v>0</v>
      </c>
      <c r="C106" s="87" t="str">
        <f t="shared" si="10"/>
        <v/>
      </c>
      <c r="D106" s="88"/>
      <c r="E106" s="60"/>
      <c r="F106" s="64"/>
      <c r="G106" s="108"/>
      <c r="H106" s="61"/>
      <c r="I106" s="62"/>
      <c r="J106" s="62"/>
      <c r="K106" s="62"/>
      <c r="L106" s="62"/>
      <c r="M106" s="62"/>
      <c r="N106" s="72"/>
      <c r="O106" s="63"/>
      <c r="P106" s="89" t="str">
        <f t="shared" si="12"/>
        <v/>
      </c>
      <c r="Q106" s="65" t="str">
        <f t="shared" si="13"/>
        <v/>
      </c>
      <c r="R106" s="89" t="str">
        <f t="shared" si="14"/>
        <v/>
      </c>
      <c r="S106" s="65" t="str">
        <f t="shared" si="15"/>
        <v/>
      </c>
      <c r="AO106" s="106" t="str">
        <f t="shared" si="9"/>
        <v>R1ACOMM HOSP WARDS (MALVERN)</v>
      </c>
      <c r="AP106" s="37" t="s">
        <v>8481</v>
      </c>
      <c r="AQ106" s="37" t="s">
        <v>8482</v>
      </c>
      <c r="AR106" s="37" t="s">
        <v>8481</v>
      </c>
      <c r="AS106" s="37" t="s">
        <v>8482</v>
      </c>
      <c r="AT106" s="37" t="s">
        <v>1773</v>
      </c>
    </row>
    <row r="107" spans="1:46" x14ac:dyDescent="0.2">
      <c r="A107" s="18" t="str">
        <f t="shared" si="16"/>
        <v/>
      </c>
      <c r="B107" s="86">
        <f t="shared" si="11"/>
        <v>0</v>
      </c>
      <c r="C107" s="87" t="str">
        <f t="shared" si="10"/>
        <v/>
      </c>
      <c r="D107" s="88"/>
      <c r="E107" s="60"/>
      <c r="F107" s="64"/>
      <c r="G107" s="108"/>
      <c r="H107" s="61"/>
      <c r="I107" s="62"/>
      <c r="J107" s="62"/>
      <c r="K107" s="62"/>
      <c r="L107" s="62"/>
      <c r="M107" s="62"/>
      <c r="N107" s="72"/>
      <c r="O107" s="63"/>
      <c r="P107" s="89" t="str">
        <f t="shared" si="12"/>
        <v/>
      </c>
      <c r="Q107" s="65" t="str">
        <f t="shared" si="13"/>
        <v/>
      </c>
      <c r="R107" s="89" t="str">
        <f t="shared" si="14"/>
        <v/>
      </c>
      <c r="S107" s="65" t="str">
        <f t="shared" si="15"/>
        <v/>
      </c>
      <c r="AO107" s="106" t="str">
        <f t="shared" si="9"/>
        <v>R1ACOMM HOSP WARDS (PERSHORE)</v>
      </c>
      <c r="AP107" s="37" t="s">
        <v>8483</v>
      </c>
      <c r="AQ107" s="37" t="s">
        <v>8484</v>
      </c>
      <c r="AR107" s="37" t="s">
        <v>8483</v>
      </c>
      <c r="AS107" s="37" t="s">
        <v>8484</v>
      </c>
      <c r="AT107" s="37" t="s">
        <v>1773</v>
      </c>
    </row>
    <row r="108" spans="1:46" x14ac:dyDescent="0.2">
      <c r="A108" s="18" t="str">
        <f t="shared" si="16"/>
        <v/>
      </c>
      <c r="B108" s="86">
        <f t="shared" si="11"/>
        <v>0</v>
      </c>
      <c r="C108" s="87" t="str">
        <f t="shared" ref="C108:C139" si="17">IF(ISNA(VLOOKUP($B$2&amp;D108,$AO:$AP,2,FALSE)),"",VLOOKUP($B$2&amp;D108,$AO:$AP,2,FALSE))</f>
        <v/>
      </c>
      <c r="D108" s="88"/>
      <c r="E108" s="60"/>
      <c r="F108" s="64"/>
      <c r="G108" s="108"/>
      <c r="H108" s="61"/>
      <c r="I108" s="62"/>
      <c r="J108" s="62"/>
      <c r="K108" s="62"/>
      <c r="L108" s="62"/>
      <c r="M108" s="62"/>
      <c r="N108" s="72"/>
      <c r="O108" s="63"/>
      <c r="P108" s="89" t="str">
        <f t="shared" si="12"/>
        <v/>
      </c>
      <c r="Q108" s="65" t="str">
        <f t="shared" si="13"/>
        <v/>
      </c>
      <c r="R108" s="89" t="str">
        <f t="shared" si="14"/>
        <v/>
      </c>
      <c r="S108" s="65" t="str">
        <f t="shared" si="15"/>
        <v/>
      </c>
      <c r="AO108" s="106" t="str">
        <f t="shared" si="9"/>
        <v>R1ACOMMUNITY HOSP WARDS (POWCH)</v>
      </c>
      <c r="AP108" s="37" t="s">
        <v>8485</v>
      </c>
      <c r="AQ108" s="37" t="s">
        <v>8486</v>
      </c>
      <c r="AR108" s="37" t="s">
        <v>8485</v>
      </c>
      <c r="AS108" s="37" t="s">
        <v>8486</v>
      </c>
      <c r="AT108" s="37" t="s">
        <v>1773</v>
      </c>
    </row>
    <row r="109" spans="1:46" x14ac:dyDescent="0.2">
      <c r="A109" s="18" t="str">
        <f t="shared" si="16"/>
        <v/>
      </c>
      <c r="B109" s="86">
        <f t="shared" si="11"/>
        <v>0</v>
      </c>
      <c r="C109" s="87" t="str">
        <f t="shared" si="17"/>
        <v/>
      </c>
      <c r="D109" s="88"/>
      <c r="E109" s="60"/>
      <c r="F109" s="64"/>
      <c r="G109" s="108"/>
      <c r="H109" s="61"/>
      <c r="I109" s="62"/>
      <c r="J109" s="62"/>
      <c r="K109" s="62"/>
      <c r="L109" s="62"/>
      <c r="M109" s="62"/>
      <c r="N109" s="72"/>
      <c r="O109" s="63"/>
      <c r="P109" s="89" t="str">
        <f t="shared" si="12"/>
        <v/>
      </c>
      <c r="Q109" s="65" t="str">
        <f t="shared" si="13"/>
        <v/>
      </c>
      <c r="R109" s="89" t="str">
        <f t="shared" si="14"/>
        <v/>
      </c>
      <c r="S109" s="65" t="str">
        <f t="shared" si="15"/>
        <v/>
      </c>
      <c r="AO109" s="106" t="str">
        <f t="shared" si="9"/>
        <v>R1ACOMM HOSP WARDS (TENBURY)</v>
      </c>
      <c r="AP109" s="37" t="s">
        <v>8487</v>
      </c>
      <c r="AQ109" s="37" t="s">
        <v>8488</v>
      </c>
      <c r="AR109" s="37" t="s">
        <v>8487</v>
      </c>
      <c r="AS109" s="37" t="s">
        <v>8488</v>
      </c>
      <c r="AT109" s="37" t="s">
        <v>1773</v>
      </c>
    </row>
    <row r="110" spans="1:46" x14ac:dyDescent="0.2">
      <c r="A110" s="18" t="str">
        <f t="shared" si="16"/>
        <v/>
      </c>
      <c r="B110" s="86">
        <f t="shared" si="11"/>
        <v>0</v>
      </c>
      <c r="C110" s="87" t="str">
        <f t="shared" si="17"/>
        <v/>
      </c>
      <c r="D110" s="88"/>
      <c r="E110" s="60"/>
      <c r="F110" s="64"/>
      <c r="G110" s="108"/>
      <c r="H110" s="61"/>
      <c r="I110" s="62"/>
      <c r="J110" s="62"/>
      <c r="K110" s="62"/>
      <c r="L110" s="62"/>
      <c r="M110" s="62"/>
      <c r="N110" s="72"/>
      <c r="O110" s="63"/>
      <c r="P110" s="89" t="str">
        <f t="shared" si="12"/>
        <v/>
      </c>
      <c r="Q110" s="65" t="str">
        <f t="shared" si="13"/>
        <v/>
      </c>
      <c r="R110" s="89" t="str">
        <f t="shared" si="14"/>
        <v/>
      </c>
      <c r="S110" s="65" t="str">
        <f t="shared" si="15"/>
        <v/>
      </c>
      <c r="AO110" s="106" t="str">
        <f t="shared" si="9"/>
        <v>R1ACOMM HOSP WARDS (WF GP UNIT)</v>
      </c>
      <c r="AP110" s="37" t="s">
        <v>8489</v>
      </c>
      <c r="AQ110" s="37" t="s">
        <v>8490</v>
      </c>
      <c r="AR110" s="37" t="s">
        <v>8489</v>
      </c>
      <c r="AS110" s="37" t="s">
        <v>8490</v>
      </c>
      <c r="AT110" s="37" t="s">
        <v>1773</v>
      </c>
    </row>
    <row r="111" spans="1:46" x14ac:dyDescent="0.2">
      <c r="A111" s="18" t="str">
        <f t="shared" si="16"/>
        <v/>
      </c>
      <c r="B111" s="86">
        <f t="shared" si="11"/>
        <v>0</v>
      </c>
      <c r="C111" s="87" t="str">
        <f t="shared" si="17"/>
        <v/>
      </c>
      <c r="D111" s="88"/>
      <c r="E111" s="60"/>
      <c r="F111" s="64"/>
      <c r="G111" s="108"/>
      <c r="H111" s="61"/>
      <c r="I111" s="62"/>
      <c r="J111" s="62"/>
      <c r="K111" s="62"/>
      <c r="L111" s="62"/>
      <c r="M111" s="62"/>
      <c r="N111" s="72"/>
      <c r="O111" s="63"/>
      <c r="P111" s="89" t="str">
        <f t="shared" si="12"/>
        <v/>
      </c>
      <c r="Q111" s="65" t="str">
        <f t="shared" si="13"/>
        <v/>
      </c>
      <c r="R111" s="89" t="str">
        <f t="shared" si="14"/>
        <v/>
      </c>
      <c r="S111" s="65" t="str">
        <f t="shared" si="15"/>
        <v/>
      </c>
      <c r="AO111" s="106" t="str">
        <f t="shared" si="9"/>
        <v>R1APALLIATIVE CARE (WF)</v>
      </c>
      <c r="AP111" s="37" t="s">
        <v>8491</v>
      </c>
      <c r="AQ111" s="37" t="s">
        <v>8492</v>
      </c>
      <c r="AR111" s="37" t="s">
        <v>8491</v>
      </c>
      <c r="AS111" s="37" t="s">
        <v>8492</v>
      </c>
      <c r="AT111" s="37" t="s">
        <v>1773</v>
      </c>
    </row>
    <row r="112" spans="1:46" x14ac:dyDescent="0.2">
      <c r="A112" s="18" t="str">
        <f t="shared" si="16"/>
        <v/>
      </c>
      <c r="B112" s="86">
        <f t="shared" si="11"/>
        <v>0</v>
      </c>
      <c r="C112" s="87" t="str">
        <f t="shared" si="17"/>
        <v/>
      </c>
      <c r="D112" s="88"/>
      <c r="E112" s="60"/>
      <c r="F112" s="64"/>
      <c r="G112" s="108"/>
      <c r="H112" s="61"/>
      <c r="I112" s="62"/>
      <c r="J112" s="62"/>
      <c r="K112" s="62"/>
      <c r="L112" s="62"/>
      <c r="M112" s="62"/>
      <c r="N112" s="72"/>
      <c r="O112" s="63"/>
      <c r="P112" s="89" t="str">
        <f t="shared" si="12"/>
        <v/>
      </c>
      <c r="Q112" s="65" t="str">
        <f t="shared" si="13"/>
        <v/>
      </c>
      <c r="R112" s="89" t="str">
        <f t="shared" si="14"/>
        <v/>
      </c>
      <c r="S112" s="65" t="str">
        <f t="shared" si="15"/>
        <v/>
      </c>
      <c r="AO112" s="106" t="str">
        <f t="shared" si="9"/>
        <v>R1APALLIATIVE CARE (SW)</v>
      </c>
      <c r="AP112" s="37" t="s">
        <v>8493</v>
      </c>
      <c r="AQ112" s="37" t="s">
        <v>8494</v>
      </c>
      <c r="AR112" s="37" t="s">
        <v>8493</v>
      </c>
      <c r="AS112" s="37" t="s">
        <v>8494</v>
      </c>
      <c r="AT112" s="37" t="s">
        <v>1773</v>
      </c>
    </row>
    <row r="113" spans="1:46" x14ac:dyDescent="0.2">
      <c r="A113" s="18" t="str">
        <f t="shared" si="16"/>
        <v/>
      </c>
      <c r="B113" s="86">
        <f t="shared" si="11"/>
        <v>0</v>
      </c>
      <c r="C113" s="87" t="str">
        <f t="shared" si="17"/>
        <v/>
      </c>
      <c r="D113" s="88"/>
      <c r="E113" s="60"/>
      <c r="F113" s="64"/>
      <c r="G113" s="108"/>
      <c r="H113" s="61"/>
      <c r="I113" s="62"/>
      <c r="J113" s="62"/>
      <c r="K113" s="62"/>
      <c r="L113" s="62"/>
      <c r="M113" s="62"/>
      <c r="N113" s="72"/>
      <c r="O113" s="63"/>
      <c r="P113" s="89" t="str">
        <f t="shared" si="12"/>
        <v/>
      </c>
      <c r="Q113" s="65" t="str">
        <f t="shared" si="13"/>
        <v/>
      </c>
      <c r="R113" s="89" t="str">
        <f t="shared" si="14"/>
        <v/>
      </c>
      <c r="S113" s="65" t="str">
        <f t="shared" si="15"/>
        <v/>
      </c>
      <c r="AO113" s="106" t="str">
        <f t="shared" si="9"/>
        <v>R1CMOORGREEN HOSPITAL</v>
      </c>
      <c r="AP113" s="37" t="s">
        <v>8495</v>
      </c>
      <c r="AQ113" s="37" t="s">
        <v>8496</v>
      </c>
      <c r="AR113" s="37" t="s">
        <v>8495</v>
      </c>
      <c r="AS113" s="37" t="s">
        <v>8496</v>
      </c>
      <c r="AT113" s="37" t="s">
        <v>1786</v>
      </c>
    </row>
    <row r="114" spans="1:46" x14ac:dyDescent="0.2">
      <c r="A114" s="18" t="str">
        <f t="shared" si="16"/>
        <v/>
      </c>
      <c r="B114" s="86">
        <f t="shared" si="11"/>
        <v>0</v>
      </c>
      <c r="C114" s="87" t="str">
        <f t="shared" si="17"/>
        <v/>
      </c>
      <c r="D114" s="88"/>
      <c r="E114" s="60"/>
      <c r="F114" s="64"/>
      <c r="G114" s="108"/>
      <c r="H114" s="61"/>
      <c r="I114" s="62"/>
      <c r="J114" s="62"/>
      <c r="K114" s="62"/>
      <c r="L114" s="62"/>
      <c r="M114" s="62"/>
      <c r="N114" s="72"/>
      <c r="O114" s="63"/>
      <c r="P114" s="89" t="str">
        <f t="shared" si="12"/>
        <v/>
      </c>
      <c r="Q114" s="65" t="str">
        <f t="shared" si="13"/>
        <v/>
      </c>
      <c r="R114" s="89" t="str">
        <f t="shared" si="14"/>
        <v/>
      </c>
      <c r="S114" s="65" t="str">
        <f t="shared" si="15"/>
        <v/>
      </c>
      <c r="AO114" s="106" t="str">
        <f t="shared" si="9"/>
        <v>R1CWESTERN COMMUNITY HOSPITAL</v>
      </c>
      <c r="AP114" s="37" t="s">
        <v>8497</v>
      </c>
      <c r="AQ114" s="37" t="s">
        <v>8498</v>
      </c>
      <c r="AR114" s="37" t="s">
        <v>8497</v>
      </c>
      <c r="AS114" s="37" t="s">
        <v>8498</v>
      </c>
      <c r="AT114" s="37" t="s">
        <v>1786</v>
      </c>
    </row>
    <row r="115" spans="1:46" x14ac:dyDescent="0.2">
      <c r="A115" s="18" t="str">
        <f t="shared" si="16"/>
        <v/>
      </c>
      <c r="B115" s="86">
        <f t="shared" si="11"/>
        <v>0</v>
      </c>
      <c r="C115" s="87" t="str">
        <f t="shared" si="17"/>
        <v/>
      </c>
      <c r="D115" s="88"/>
      <c r="E115" s="60"/>
      <c r="F115" s="64"/>
      <c r="G115" s="108"/>
      <c r="H115" s="61"/>
      <c r="I115" s="62"/>
      <c r="J115" s="62"/>
      <c r="K115" s="62"/>
      <c r="L115" s="62"/>
      <c r="M115" s="62"/>
      <c r="N115" s="72"/>
      <c r="O115" s="63"/>
      <c r="P115" s="89" t="str">
        <f t="shared" si="12"/>
        <v/>
      </c>
      <c r="Q115" s="65" t="str">
        <f t="shared" si="13"/>
        <v/>
      </c>
      <c r="R115" s="89" t="str">
        <f t="shared" si="14"/>
        <v/>
      </c>
      <c r="S115" s="65" t="str">
        <f t="shared" si="15"/>
        <v/>
      </c>
      <c r="AO115" s="106" t="str">
        <f t="shared" si="9"/>
        <v>R1CASHURST HOSPITAL</v>
      </c>
      <c r="AP115" s="37" t="s">
        <v>8499</v>
      </c>
      <c r="AQ115" s="37" t="s">
        <v>8500</v>
      </c>
      <c r="AR115" s="37" t="s">
        <v>8499</v>
      </c>
      <c r="AS115" s="37" t="s">
        <v>8500</v>
      </c>
      <c r="AT115" s="37" t="s">
        <v>1786</v>
      </c>
    </row>
    <row r="116" spans="1:46" x14ac:dyDescent="0.2">
      <c r="A116" s="18" t="str">
        <f t="shared" si="16"/>
        <v/>
      </c>
      <c r="B116" s="86">
        <f t="shared" si="11"/>
        <v>0</v>
      </c>
      <c r="C116" s="87" t="str">
        <f t="shared" si="17"/>
        <v/>
      </c>
      <c r="D116" s="88"/>
      <c r="E116" s="60"/>
      <c r="F116" s="64"/>
      <c r="G116" s="108"/>
      <c r="H116" s="61"/>
      <c r="I116" s="62"/>
      <c r="J116" s="62"/>
      <c r="K116" s="62"/>
      <c r="L116" s="62"/>
      <c r="M116" s="62"/>
      <c r="N116" s="72"/>
      <c r="O116" s="63"/>
      <c r="P116" s="89" t="str">
        <f t="shared" si="12"/>
        <v/>
      </c>
      <c r="Q116" s="65" t="str">
        <f t="shared" si="13"/>
        <v/>
      </c>
      <c r="R116" s="89" t="str">
        <f t="shared" si="14"/>
        <v/>
      </c>
      <c r="S116" s="65" t="str">
        <f t="shared" si="15"/>
        <v/>
      </c>
      <c r="AO116" s="106" t="str">
        <f t="shared" si="9"/>
        <v>R1CFRITH COTTAGE DAS</v>
      </c>
      <c r="AP116" s="37" t="s">
        <v>8501</v>
      </c>
      <c r="AQ116" s="37" t="s">
        <v>8502</v>
      </c>
      <c r="AR116" s="37" t="s">
        <v>8501</v>
      </c>
      <c r="AS116" s="37" t="s">
        <v>8502</v>
      </c>
      <c r="AT116" s="37" t="s">
        <v>1786</v>
      </c>
    </row>
    <row r="117" spans="1:46" x14ac:dyDescent="0.2">
      <c r="A117" s="18" t="str">
        <f t="shared" si="16"/>
        <v/>
      </c>
      <c r="B117" s="86">
        <f t="shared" si="11"/>
        <v>0</v>
      </c>
      <c r="C117" s="87" t="str">
        <f t="shared" si="17"/>
        <v/>
      </c>
      <c r="D117" s="88"/>
      <c r="E117" s="60"/>
      <c r="F117" s="64"/>
      <c r="G117" s="108"/>
      <c r="H117" s="61"/>
      <c r="I117" s="62"/>
      <c r="J117" s="62"/>
      <c r="K117" s="62"/>
      <c r="L117" s="62"/>
      <c r="M117" s="62"/>
      <c r="N117" s="72"/>
      <c r="O117" s="63"/>
      <c r="P117" s="89" t="str">
        <f t="shared" si="12"/>
        <v/>
      </c>
      <c r="Q117" s="65" t="str">
        <f t="shared" si="13"/>
        <v/>
      </c>
      <c r="R117" s="89" t="str">
        <f t="shared" si="14"/>
        <v/>
      </c>
      <c r="S117" s="65" t="str">
        <f t="shared" si="15"/>
        <v/>
      </c>
      <c r="AO117" s="106" t="str">
        <f t="shared" si="9"/>
        <v>R1CLOWER MOUNTBATTON GALLERY</v>
      </c>
      <c r="AP117" s="37" t="s">
        <v>8503</v>
      </c>
      <c r="AQ117" s="37" t="s">
        <v>8504</v>
      </c>
      <c r="AR117" s="37" t="s">
        <v>8503</v>
      </c>
      <c r="AS117" s="37" t="s">
        <v>8504</v>
      </c>
      <c r="AT117" s="37" t="s">
        <v>1786</v>
      </c>
    </row>
    <row r="118" spans="1:46" x14ac:dyDescent="0.2">
      <c r="A118" s="18" t="str">
        <f t="shared" si="16"/>
        <v/>
      </c>
      <c r="B118" s="86">
        <f t="shared" si="11"/>
        <v>0</v>
      </c>
      <c r="C118" s="87" t="str">
        <f t="shared" si="17"/>
        <v/>
      </c>
      <c r="D118" s="88"/>
      <c r="E118" s="60"/>
      <c r="F118" s="64"/>
      <c r="G118" s="108"/>
      <c r="H118" s="61"/>
      <c r="I118" s="62"/>
      <c r="J118" s="62"/>
      <c r="K118" s="62"/>
      <c r="L118" s="62"/>
      <c r="M118" s="62"/>
      <c r="N118" s="72"/>
      <c r="O118" s="63"/>
      <c r="P118" s="89" t="str">
        <f t="shared" si="12"/>
        <v/>
      </c>
      <c r="Q118" s="65" t="str">
        <f t="shared" si="13"/>
        <v/>
      </c>
      <c r="R118" s="89" t="str">
        <f t="shared" si="14"/>
        <v/>
      </c>
      <c r="S118" s="65" t="str">
        <f t="shared" si="15"/>
        <v/>
      </c>
      <c r="AO118" s="106" t="str">
        <f t="shared" si="9"/>
        <v>R1CAMULREE DAY HOSPITAL</v>
      </c>
      <c r="AP118" s="37" t="s">
        <v>8505</v>
      </c>
      <c r="AQ118" s="37" t="s">
        <v>8506</v>
      </c>
      <c r="AR118" s="37" t="s">
        <v>8505</v>
      </c>
      <c r="AS118" s="37" t="s">
        <v>8506</v>
      </c>
      <c r="AT118" s="37" t="s">
        <v>1786</v>
      </c>
    </row>
    <row r="119" spans="1:46" x14ac:dyDescent="0.2">
      <c r="A119" s="18" t="str">
        <f t="shared" si="16"/>
        <v/>
      </c>
      <c r="B119" s="86">
        <f t="shared" si="11"/>
        <v>0</v>
      </c>
      <c r="C119" s="87" t="str">
        <f t="shared" si="17"/>
        <v/>
      </c>
      <c r="D119" s="88"/>
      <c r="E119" s="60"/>
      <c r="F119" s="64"/>
      <c r="G119" s="108"/>
      <c r="H119" s="61"/>
      <c r="I119" s="62"/>
      <c r="J119" s="62"/>
      <c r="K119" s="62"/>
      <c r="L119" s="62"/>
      <c r="M119" s="62"/>
      <c r="N119" s="72"/>
      <c r="O119" s="63"/>
      <c r="P119" s="89" t="str">
        <f t="shared" si="12"/>
        <v/>
      </c>
      <c r="Q119" s="65" t="str">
        <f t="shared" si="13"/>
        <v/>
      </c>
      <c r="R119" s="89" t="str">
        <f t="shared" si="14"/>
        <v/>
      </c>
      <c r="S119" s="65" t="str">
        <f t="shared" si="15"/>
        <v/>
      </c>
      <c r="AO119" s="106" t="str">
        <f t="shared" si="9"/>
        <v>R1CC&amp;SH PORTSMOUTH</v>
      </c>
      <c r="AP119" s="37" t="s">
        <v>8507</v>
      </c>
      <c r="AQ119" s="37" t="s">
        <v>8508</v>
      </c>
      <c r="AR119" s="37" t="s">
        <v>8507</v>
      </c>
      <c r="AS119" s="37" t="s">
        <v>8508</v>
      </c>
      <c r="AT119" s="37" t="s">
        <v>1786</v>
      </c>
    </row>
    <row r="120" spans="1:46" x14ac:dyDescent="0.2">
      <c r="A120" s="18" t="str">
        <f t="shared" si="16"/>
        <v/>
      </c>
      <c r="B120" s="86">
        <f t="shared" si="11"/>
        <v>0</v>
      </c>
      <c r="C120" s="87" t="str">
        <f t="shared" si="17"/>
        <v/>
      </c>
      <c r="D120" s="88"/>
      <c r="E120" s="60"/>
      <c r="F120" s="64"/>
      <c r="G120" s="108"/>
      <c r="H120" s="61"/>
      <c r="I120" s="62"/>
      <c r="J120" s="62"/>
      <c r="K120" s="62"/>
      <c r="L120" s="62"/>
      <c r="M120" s="62"/>
      <c r="N120" s="72"/>
      <c r="O120" s="63"/>
      <c r="P120" s="89" t="str">
        <f t="shared" si="12"/>
        <v/>
      </c>
      <c r="Q120" s="65" t="str">
        <f t="shared" si="13"/>
        <v/>
      </c>
      <c r="R120" s="89" t="str">
        <f t="shared" si="14"/>
        <v/>
      </c>
      <c r="S120" s="65" t="str">
        <f t="shared" si="15"/>
        <v/>
      </c>
      <c r="AO120" s="106" t="str">
        <f t="shared" si="9"/>
        <v>R1CADULT MENTAL HEALTH</v>
      </c>
      <c r="AP120" s="37" t="s">
        <v>8509</v>
      </c>
      <c r="AQ120" s="37" t="s">
        <v>8030</v>
      </c>
      <c r="AR120" s="37" t="s">
        <v>8509</v>
      </c>
      <c r="AS120" s="37" t="s">
        <v>8030</v>
      </c>
      <c r="AT120" s="37" t="s">
        <v>1786</v>
      </c>
    </row>
    <row r="121" spans="1:46" x14ac:dyDescent="0.2">
      <c r="A121" s="18" t="str">
        <f t="shared" si="16"/>
        <v/>
      </c>
      <c r="B121" s="86">
        <f t="shared" si="11"/>
        <v>0</v>
      </c>
      <c r="C121" s="87" t="str">
        <f t="shared" si="17"/>
        <v/>
      </c>
      <c r="D121" s="88"/>
      <c r="E121" s="60"/>
      <c r="F121" s="64"/>
      <c r="G121" s="108"/>
      <c r="H121" s="61"/>
      <c r="I121" s="62"/>
      <c r="J121" s="62"/>
      <c r="K121" s="62"/>
      <c r="L121" s="62"/>
      <c r="M121" s="62"/>
      <c r="N121" s="72"/>
      <c r="O121" s="63"/>
      <c r="P121" s="89" t="str">
        <f t="shared" si="12"/>
        <v/>
      </c>
      <c r="Q121" s="65" t="str">
        <f t="shared" si="13"/>
        <v/>
      </c>
      <c r="R121" s="89" t="str">
        <f t="shared" si="14"/>
        <v/>
      </c>
      <c r="S121" s="65" t="str">
        <f t="shared" si="15"/>
        <v/>
      </c>
      <c r="AO121" s="106" t="str">
        <f t="shared" si="9"/>
        <v>R1CCOMMUNITY PAEDIATRICS - EAST</v>
      </c>
      <c r="AP121" s="37" t="s">
        <v>8510</v>
      </c>
      <c r="AQ121" s="37" t="s">
        <v>8511</v>
      </c>
      <c r="AR121" s="37" t="s">
        <v>8510</v>
      </c>
      <c r="AS121" s="37" t="s">
        <v>8511</v>
      </c>
      <c r="AT121" s="37" t="s">
        <v>1786</v>
      </c>
    </row>
    <row r="122" spans="1:46" x14ac:dyDescent="0.2">
      <c r="A122" s="18" t="str">
        <f t="shared" si="16"/>
        <v/>
      </c>
      <c r="B122" s="86">
        <f t="shared" si="11"/>
        <v>0</v>
      </c>
      <c r="C122" s="87" t="str">
        <f t="shared" si="17"/>
        <v/>
      </c>
      <c r="D122" s="88"/>
      <c r="E122" s="60"/>
      <c r="F122" s="64"/>
      <c r="G122" s="108"/>
      <c r="H122" s="61"/>
      <c r="I122" s="62"/>
      <c r="J122" s="62"/>
      <c r="K122" s="62"/>
      <c r="L122" s="62"/>
      <c r="M122" s="62"/>
      <c r="N122" s="72"/>
      <c r="O122" s="63"/>
      <c r="P122" s="89" t="str">
        <f t="shared" si="12"/>
        <v/>
      </c>
      <c r="Q122" s="65" t="str">
        <f t="shared" si="13"/>
        <v/>
      </c>
      <c r="R122" s="89" t="str">
        <f t="shared" si="14"/>
        <v/>
      </c>
      <c r="S122" s="65" t="str">
        <f t="shared" si="15"/>
        <v/>
      </c>
      <c r="AO122" s="106" t="str">
        <f t="shared" si="9"/>
        <v>R1COLDER PERS MENTAL HEALTH</v>
      </c>
      <c r="AP122" s="37" t="s">
        <v>8512</v>
      </c>
      <c r="AQ122" s="37" t="s">
        <v>8513</v>
      </c>
      <c r="AR122" s="37" t="s">
        <v>8512</v>
      </c>
      <c r="AS122" s="37" t="s">
        <v>8513</v>
      </c>
      <c r="AT122" s="37" t="s">
        <v>1786</v>
      </c>
    </row>
    <row r="123" spans="1:46" x14ac:dyDescent="0.2">
      <c r="A123" s="18" t="str">
        <f t="shared" si="16"/>
        <v/>
      </c>
      <c r="B123" s="86">
        <f t="shared" si="11"/>
        <v>0</v>
      </c>
      <c r="C123" s="87" t="str">
        <f t="shared" si="17"/>
        <v/>
      </c>
      <c r="D123" s="88"/>
      <c r="E123" s="60"/>
      <c r="F123" s="64"/>
      <c r="G123" s="108"/>
      <c r="H123" s="61"/>
      <c r="I123" s="62"/>
      <c r="J123" s="62"/>
      <c r="K123" s="62"/>
      <c r="L123" s="62"/>
      <c r="M123" s="62"/>
      <c r="N123" s="72"/>
      <c r="O123" s="63"/>
      <c r="P123" s="89" t="str">
        <f t="shared" si="12"/>
        <v/>
      </c>
      <c r="Q123" s="65" t="str">
        <f t="shared" si="13"/>
        <v/>
      </c>
      <c r="R123" s="89" t="str">
        <f t="shared" si="14"/>
        <v/>
      </c>
      <c r="S123" s="65" t="str">
        <f t="shared" si="15"/>
        <v/>
      </c>
      <c r="AO123" s="106" t="str">
        <f t="shared" si="9"/>
        <v>R1CTHE ROYAL SOUTH HANTS HOSPITAL</v>
      </c>
      <c r="AP123" s="37" t="s">
        <v>8514</v>
      </c>
      <c r="AQ123" s="37" t="s">
        <v>8515</v>
      </c>
      <c r="AR123" s="37" t="s">
        <v>8514</v>
      </c>
      <c r="AS123" s="37" t="s">
        <v>8515</v>
      </c>
      <c r="AT123" s="37" t="s">
        <v>1786</v>
      </c>
    </row>
    <row r="124" spans="1:46" x14ac:dyDescent="0.2">
      <c r="A124" s="18" t="str">
        <f t="shared" si="16"/>
        <v/>
      </c>
      <c r="B124" s="86">
        <f t="shared" si="11"/>
        <v>0</v>
      </c>
      <c r="C124" s="87" t="str">
        <f t="shared" si="17"/>
        <v/>
      </c>
      <c r="D124" s="88"/>
      <c r="E124" s="60"/>
      <c r="F124" s="64"/>
      <c r="G124" s="108"/>
      <c r="H124" s="61"/>
      <c r="I124" s="62"/>
      <c r="J124" s="62"/>
      <c r="K124" s="62"/>
      <c r="L124" s="62"/>
      <c r="M124" s="62"/>
      <c r="N124" s="72"/>
      <c r="O124" s="63"/>
      <c r="P124" s="89" t="str">
        <f t="shared" si="12"/>
        <v/>
      </c>
      <c r="Q124" s="65" t="str">
        <f t="shared" si="13"/>
        <v/>
      </c>
      <c r="R124" s="89" t="str">
        <f t="shared" si="14"/>
        <v/>
      </c>
      <c r="S124" s="65" t="str">
        <f t="shared" si="15"/>
        <v/>
      </c>
      <c r="AO124" s="106" t="str">
        <f t="shared" si="9"/>
        <v>R1CPRINCESS ANNE HOSPITAL</v>
      </c>
      <c r="AP124" s="37" t="s">
        <v>8516</v>
      </c>
      <c r="AQ124" s="37" t="s">
        <v>8517</v>
      </c>
      <c r="AR124" s="37" t="s">
        <v>8516</v>
      </c>
      <c r="AS124" s="37" t="s">
        <v>8517</v>
      </c>
      <c r="AT124" s="37" t="s">
        <v>1786</v>
      </c>
    </row>
    <row r="125" spans="1:46" x14ac:dyDescent="0.2">
      <c r="A125" s="18" t="str">
        <f t="shared" si="16"/>
        <v/>
      </c>
      <c r="B125" s="86">
        <f t="shared" si="11"/>
        <v>0</v>
      </c>
      <c r="C125" s="87" t="str">
        <f t="shared" si="17"/>
        <v/>
      </c>
      <c r="D125" s="88"/>
      <c r="E125" s="60"/>
      <c r="F125" s="64"/>
      <c r="G125" s="108"/>
      <c r="H125" s="61"/>
      <c r="I125" s="62"/>
      <c r="J125" s="62"/>
      <c r="K125" s="62"/>
      <c r="L125" s="62"/>
      <c r="M125" s="62"/>
      <c r="N125" s="72"/>
      <c r="O125" s="63"/>
      <c r="P125" s="89" t="str">
        <f t="shared" si="12"/>
        <v/>
      </c>
      <c r="Q125" s="65" t="str">
        <f t="shared" si="13"/>
        <v/>
      </c>
      <c r="R125" s="89" t="str">
        <f t="shared" si="14"/>
        <v/>
      </c>
      <c r="S125" s="65" t="str">
        <f t="shared" si="15"/>
        <v/>
      </c>
      <c r="AO125" s="106" t="str">
        <f t="shared" si="9"/>
        <v>R1CSOUTHAMPTON GENERAL HOSPITAL</v>
      </c>
      <c r="AP125" s="37" t="s">
        <v>8518</v>
      </c>
      <c r="AQ125" s="37" t="s">
        <v>8519</v>
      </c>
      <c r="AR125" s="37" t="s">
        <v>8518</v>
      </c>
      <c r="AS125" s="37" t="s">
        <v>8519</v>
      </c>
      <c r="AT125" s="37" t="s">
        <v>1786</v>
      </c>
    </row>
    <row r="126" spans="1:46" x14ac:dyDescent="0.2">
      <c r="A126" s="18" t="str">
        <f t="shared" si="16"/>
        <v/>
      </c>
      <c r="B126" s="86">
        <f t="shared" si="11"/>
        <v>0</v>
      </c>
      <c r="C126" s="87" t="str">
        <f t="shared" si="17"/>
        <v/>
      </c>
      <c r="D126" s="88"/>
      <c r="E126" s="60"/>
      <c r="F126" s="64"/>
      <c r="G126" s="108"/>
      <c r="H126" s="61"/>
      <c r="I126" s="62"/>
      <c r="J126" s="62"/>
      <c r="K126" s="62"/>
      <c r="L126" s="62"/>
      <c r="M126" s="62"/>
      <c r="N126" s="72"/>
      <c r="O126" s="63"/>
      <c r="P126" s="89" t="str">
        <f t="shared" si="12"/>
        <v/>
      </c>
      <c r="Q126" s="65" t="str">
        <f t="shared" si="13"/>
        <v/>
      </c>
      <c r="R126" s="89" t="str">
        <f t="shared" si="14"/>
        <v/>
      </c>
      <c r="S126" s="65" t="str">
        <f t="shared" si="15"/>
        <v/>
      </c>
      <c r="AO126" s="106" t="str">
        <f t="shared" si="9"/>
        <v>R1CPICKLES COPPICE</v>
      </c>
      <c r="AP126" s="37" t="s">
        <v>8520</v>
      </c>
      <c r="AQ126" s="37" t="s">
        <v>8521</v>
      </c>
      <c r="AR126" s="37" t="s">
        <v>8520</v>
      </c>
      <c r="AS126" s="37" t="s">
        <v>8521</v>
      </c>
      <c r="AT126" s="37" t="s">
        <v>1786</v>
      </c>
    </row>
    <row r="127" spans="1:46" x14ac:dyDescent="0.2">
      <c r="A127" s="18" t="str">
        <f t="shared" si="16"/>
        <v/>
      </c>
      <c r="B127" s="86">
        <f t="shared" si="11"/>
        <v>0</v>
      </c>
      <c r="C127" s="87" t="str">
        <f t="shared" si="17"/>
        <v/>
      </c>
      <c r="D127" s="88"/>
      <c r="E127" s="60"/>
      <c r="F127" s="64"/>
      <c r="G127" s="108"/>
      <c r="H127" s="61"/>
      <c r="I127" s="62"/>
      <c r="J127" s="62"/>
      <c r="K127" s="62"/>
      <c r="L127" s="62"/>
      <c r="M127" s="62"/>
      <c r="N127" s="72"/>
      <c r="O127" s="63"/>
      <c r="P127" s="89" t="str">
        <f t="shared" si="12"/>
        <v/>
      </c>
      <c r="Q127" s="65" t="str">
        <f t="shared" si="13"/>
        <v/>
      </c>
      <c r="R127" s="89" t="str">
        <f t="shared" si="14"/>
        <v/>
      </c>
      <c r="S127" s="65" t="str">
        <f t="shared" si="15"/>
        <v/>
      </c>
      <c r="AO127" s="106" t="str">
        <f t="shared" si="9"/>
        <v>R1CC&amp;SH BASINGSTOKE</v>
      </c>
      <c r="AP127" s="37" t="s">
        <v>8522</v>
      </c>
      <c r="AQ127" s="37" t="s">
        <v>8523</v>
      </c>
      <c r="AR127" s="37" t="s">
        <v>8522</v>
      </c>
      <c r="AS127" s="37" t="s">
        <v>8523</v>
      </c>
      <c r="AT127" s="37" t="s">
        <v>1786</v>
      </c>
    </row>
    <row r="128" spans="1:46" x14ac:dyDescent="0.2">
      <c r="A128" s="18" t="str">
        <f t="shared" si="16"/>
        <v/>
      </c>
      <c r="B128" s="86">
        <f t="shared" si="11"/>
        <v>0</v>
      </c>
      <c r="C128" s="87" t="str">
        <f t="shared" si="17"/>
        <v/>
      </c>
      <c r="D128" s="88"/>
      <c r="E128" s="60"/>
      <c r="F128" s="64"/>
      <c r="G128" s="108"/>
      <c r="H128" s="61"/>
      <c r="I128" s="62"/>
      <c r="J128" s="62"/>
      <c r="K128" s="62"/>
      <c r="L128" s="62"/>
      <c r="M128" s="62"/>
      <c r="N128" s="72"/>
      <c r="O128" s="63"/>
      <c r="P128" s="89" t="str">
        <f t="shared" si="12"/>
        <v/>
      </c>
      <c r="Q128" s="65" t="str">
        <f t="shared" si="13"/>
        <v/>
      </c>
      <c r="R128" s="89" t="str">
        <f t="shared" si="14"/>
        <v/>
      </c>
      <c r="S128" s="65" t="str">
        <f t="shared" si="15"/>
        <v/>
      </c>
      <c r="AO128" s="106" t="str">
        <f t="shared" si="9"/>
        <v>R1CROMSEY HOSPITAL</v>
      </c>
      <c r="AP128" s="37" t="s">
        <v>8524</v>
      </c>
      <c r="AQ128" s="37" t="s">
        <v>8525</v>
      </c>
      <c r="AR128" s="37" t="s">
        <v>8524</v>
      </c>
      <c r="AS128" s="37" t="s">
        <v>8525</v>
      </c>
      <c r="AT128" s="37" t="s">
        <v>1786</v>
      </c>
    </row>
    <row r="129" spans="1:46" x14ac:dyDescent="0.2">
      <c r="A129" s="18" t="str">
        <f t="shared" si="16"/>
        <v/>
      </c>
      <c r="B129" s="86">
        <f t="shared" si="11"/>
        <v>0</v>
      </c>
      <c r="C129" s="87" t="str">
        <f t="shared" si="17"/>
        <v/>
      </c>
      <c r="D129" s="88"/>
      <c r="E129" s="60"/>
      <c r="F129" s="64"/>
      <c r="G129" s="108"/>
      <c r="H129" s="61"/>
      <c r="I129" s="62"/>
      <c r="J129" s="62"/>
      <c r="K129" s="62"/>
      <c r="L129" s="62"/>
      <c r="M129" s="62"/>
      <c r="N129" s="72"/>
      <c r="O129" s="63"/>
      <c r="P129" s="89" t="str">
        <f t="shared" si="12"/>
        <v/>
      </c>
      <c r="Q129" s="65" t="str">
        <f t="shared" si="13"/>
        <v/>
      </c>
      <c r="R129" s="89" t="str">
        <f t="shared" si="14"/>
        <v/>
      </c>
      <c r="S129" s="65" t="str">
        <f t="shared" si="15"/>
        <v/>
      </c>
      <c r="AO129" s="106" t="str">
        <f t="shared" si="9"/>
        <v>R1CBRAMBLES WARD</v>
      </c>
      <c r="AP129" s="37" t="s">
        <v>8526</v>
      </c>
      <c r="AQ129" s="37" t="s">
        <v>8527</v>
      </c>
      <c r="AR129" s="37" t="s">
        <v>8526</v>
      </c>
      <c r="AS129" s="37" t="s">
        <v>8527</v>
      </c>
      <c r="AT129" s="37" t="s">
        <v>1786</v>
      </c>
    </row>
    <row r="130" spans="1:46" x14ac:dyDescent="0.2">
      <c r="A130" s="18" t="str">
        <f t="shared" si="16"/>
        <v/>
      </c>
      <c r="B130" s="86">
        <f t="shared" si="11"/>
        <v>0</v>
      </c>
      <c r="C130" s="87" t="str">
        <f t="shared" si="17"/>
        <v/>
      </c>
      <c r="D130" s="88"/>
      <c r="E130" s="60"/>
      <c r="F130" s="64"/>
      <c r="G130" s="108"/>
      <c r="H130" s="61"/>
      <c r="I130" s="62"/>
      <c r="J130" s="62"/>
      <c r="K130" s="62"/>
      <c r="L130" s="62"/>
      <c r="M130" s="62"/>
      <c r="N130" s="72"/>
      <c r="O130" s="63"/>
      <c r="P130" s="89" t="str">
        <f t="shared" si="12"/>
        <v/>
      </c>
      <c r="Q130" s="65" t="str">
        <f t="shared" si="13"/>
        <v/>
      </c>
      <c r="R130" s="89" t="str">
        <f t="shared" si="14"/>
        <v/>
      </c>
      <c r="S130" s="65" t="str">
        <f t="shared" si="15"/>
        <v/>
      </c>
      <c r="AO130" s="106" t="str">
        <f t="shared" si="9"/>
        <v>R1CFANSHAWE WARD</v>
      </c>
      <c r="AP130" s="37" t="s">
        <v>8528</v>
      </c>
      <c r="AQ130" s="37" t="s">
        <v>8529</v>
      </c>
      <c r="AR130" s="37" t="s">
        <v>8528</v>
      </c>
      <c r="AS130" s="37" t="s">
        <v>8529</v>
      </c>
      <c r="AT130" s="37" t="s">
        <v>1786</v>
      </c>
    </row>
    <row r="131" spans="1:46" x14ac:dyDescent="0.2">
      <c r="A131" s="18" t="str">
        <f t="shared" si="16"/>
        <v/>
      </c>
      <c r="B131" s="86">
        <f t="shared" si="11"/>
        <v>0</v>
      </c>
      <c r="C131" s="87" t="str">
        <f t="shared" si="17"/>
        <v/>
      </c>
      <c r="D131" s="88"/>
      <c r="E131" s="60"/>
      <c r="F131" s="64"/>
      <c r="G131" s="108"/>
      <c r="H131" s="61"/>
      <c r="I131" s="62"/>
      <c r="J131" s="62"/>
      <c r="K131" s="62"/>
      <c r="L131" s="62"/>
      <c r="M131" s="62"/>
      <c r="N131" s="72"/>
      <c r="O131" s="63"/>
      <c r="P131" s="89" t="str">
        <f t="shared" si="12"/>
        <v/>
      </c>
      <c r="Q131" s="65" t="str">
        <f t="shared" si="13"/>
        <v/>
      </c>
      <c r="R131" s="89" t="str">
        <f t="shared" si="14"/>
        <v/>
      </c>
      <c r="S131" s="65" t="str">
        <f t="shared" si="15"/>
        <v/>
      </c>
      <c r="AO131" s="106" t="str">
        <f t="shared" ref="AO131:AO194" si="18">AT131&amp;AQ131</f>
        <v>R1CC&amp;SH SOUTHAMPTON</v>
      </c>
      <c r="AP131" s="37" t="s">
        <v>8530</v>
      </c>
      <c r="AQ131" s="37" t="s">
        <v>8531</v>
      </c>
      <c r="AR131" s="37" t="s">
        <v>8530</v>
      </c>
      <c r="AS131" s="37" t="s">
        <v>8531</v>
      </c>
      <c r="AT131" s="37" t="s">
        <v>1786</v>
      </c>
    </row>
    <row r="132" spans="1:46" x14ac:dyDescent="0.2">
      <c r="A132" s="18" t="str">
        <f t="shared" si="16"/>
        <v/>
      </c>
      <c r="B132" s="86">
        <f t="shared" si="11"/>
        <v>0</v>
      </c>
      <c r="C132" s="87" t="str">
        <f t="shared" si="17"/>
        <v/>
      </c>
      <c r="D132" s="88"/>
      <c r="E132" s="60"/>
      <c r="F132" s="64"/>
      <c r="G132" s="108"/>
      <c r="H132" s="61"/>
      <c r="I132" s="62"/>
      <c r="J132" s="62"/>
      <c r="K132" s="62"/>
      <c r="L132" s="62"/>
      <c r="M132" s="62"/>
      <c r="N132" s="72"/>
      <c r="O132" s="63"/>
      <c r="P132" s="89" t="str">
        <f t="shared" si="12"/>
        <v/>
      </c>
      <c r="Q132" s="65" t="str">
        <f t="shared" si="13"/>
        <v/>
      </c>
      <c r="R132" s="89" t="str">
        <f t="shared" si="14"/>
        <v/>
      </c>
      <c r="S132" s="65" t="str">
        <f t="shared" si="15"/>
        <v/>
      </c>
      <c r="AO132" s="106" t="str">
        <f t="shared" si="18"/>
        <v>R1CSNOWDON NEURO REHAB UNIT</v>
      </c>
      <c r="AP132" s="37" t="s">
        <v>8532</v>
      </c>
      <c r="AQ132" s="37" t="s">
        <v>8533</v>
      </c>
      <c r="AR132" s="37" t="s">
        <v>8532</v>
      </c>
      <c r="AS132" s="37" t="s">
        <v>8533</v>
      </c>
      <c r="AT132" s="37" t="s">
        <v>1786</v>
      </c>
    </row>
    <row r="133" spans="1:46" x14ac:dyDescent="0.2">
      <c r="A133" s="18" t="str">
        <f t="shared" si="16"/>
        <v/>
      </c>
      <c r="B133" s="86">
        <f t="shared" si="11"/>
        <v>0</v>
      </c>
      <c r="C133" s="87" t="str">
        <f t="shared" si="17"/>
        <v/>
      </c>
      <c r="D133" s="88"/>
      <c r="E133" s="60"/>
      <c r="F133" s="64"/>
      <c r="G133" s="108"/>
      <c r="H133" s="61"/>
      <c r="I133" s="62"/>
      <c r="J133" s="62"/>
      <c r="K133" s="62"/>
      <c r="L133" s="62"/>
      <c r="M133" s="62"/>
      <c r="N133" s="72"/>
      <c r="O133" s="63"/>
      <c r="P133" s="89" t="str">
        <f t="shared" si="12"/>
        <v/>
      </c>
      <c r="Q133" s="65" t="str">
        <f t="shared" si="13"/>
        <v/>
      </c>
      <c r="R133" s="89" t="str">
        <f t="shared" si="14"/>
        <v/>
      </c>
      <c r="S133" s="65" t="str">
        <f t="shared" si="15"/>
        <v/>
      </c>
      <c r="AO133" s="106" t="str">
        <f t="shared" si="18"/>
        <v>R1CBEHAVIOUR RESOURCE (BRS)</v>
      </c>
      <c r="AP133" s="37" t="s">
        <v>8534</v>
      </c>
      <c r="AQ133" s="37" t="s">
        <v>8535</v>
      </c>
      <c r="AR133" s="37" t="s">
        <v>8534</v>
      </c>
      <c r="AS133" s="37" t="s">
        <v>8535</v>
      </c>
      <c r="AT133" s="37" t="s">
        <v>1786</v>
      </c>
    </row>
    <row r="134" spans="1:46" x14ac:dyDescent="0.2">
      <c r="A134" s="18" t="str">
        <f t="shared" si="16"/>
        <v/>
      </c>
      <c r="B134" s="86">
        <f t="shared" si="11"/>
        <v>0</v>
      </c>
      <c r="C134" s="87" t="str">
        <f t="shared" si="17"/>
        <v/>
      </c>
      <c r="D134" s="88"/>
      <c r="E134" s="60"/>
      <c r="F134" s="64"/>
      <c r="G134" s="108"/>
      <c r="H134" s="61"/>
      <c r="I134" s="62"/>
      <c r="J134" s="62"/>
      <c r="K134" s="62"/>
      <c r="L134" s="62"/>
      <c r="M134" s="62"/>
      <c r="N134" s="72"/>
      <c r="O134" s="63"/>
      <c r="P134" s="89" t="str">
        <f t="shared" si="12"/>
        <v/>
      </c>
      <c r="Q134" s="65" t="str">
        <f t="shared" si="13"/>
        <v/>
      </c>
      <c r="R134" s="89" t="str">
        <f t="shared" si="14"/>
        <v/>
      </c>
      <c r="S134" s="65" t="str">
        <f t="shared" si="15"/>
        <v/>
      </c>
      <c r="AO134" s="106" t="str">
        <f t="shared" si="18"/>
        <v>R1CCOMMUNITY PAEDIATRICS - WEST</v>
      </c>
      <c r="AP134" s="37" t="s">
        <v>8536</v>
      </c>
      <c r="AQ134" s="37" t="s">
        <v>8537</v>
      </c>
      <c r="AR134" s="37" t="s">
        <v>8536</v>
      </c>
      <c r="AS134" s="37" t="s">
        <v>8537</v>
      </c>
      <c r="AT134" s="37" t="s">
        <v>1786</v>
      </c>
    </row>
    <row r="135" spans="1:46" x14ac:dyDescent="0.2">
      <c r="A135" s="18" t="str">
        <f t="shared" si="16"/>
        <v/>
      </c>
      <c r="B135" s="86">
        <f t="shared" si="11"/>
        <v>0</v>
      </c>
      <c r="C135" s="87" t="str">
        <f t="shared" si="17"/>
        <v/>
      </c>
      <c r="D135" s="88"/>
      <c r="E135" s="60"/>
      <c r="F135" s="64"/>
      <c r="G135" s="108"/>
      <c r="H135" s="61"/>
      <c r="I135" s="62"/>
      <c r="J135" s="62"/>
      <c r="K135" s="62"/>
      <c r="L135" s="62"/>
      <c r="M135" s="62"/>
      <c r="N135" s="72"/>
      <c r="O135" s="63"/>
      <c r="P135" s="89" t="str">
        <f t="shared" si="12"/>
        <v/>
      </c>
      <c r="Q135" s="65" t="str">
        <f t="shared" si="13"/>
        <v/>
      </c>
      <c r="R135" s="89" t="str">
        <f t="shared" si="14"/>
        <v/>
      </c>
      <c r="S135" s="65" t="str">
        <f t="shared" si="15"/>
        <v/>
      </c>
      <c r="AO135" s="106" t="str">
        <f t="shared" si="18"/>
        <v>R1CC&amp;SH WINCHESTER</v>
      </c>
      <c r="AP135" s="37" t="s">
        <v>8538</v>
      </c>
      <c r="AQ135" s="37" t="s">
        <v>8539</v>
      </c>
      <c r="AR135" s="37" t="s">
        <v>8538</v>
      </c>
      <c r="AS135" s="37" t="s">
        <v>8539</v>
      </c>
      <c r="AT135" s="37" t="s">
        <v>1786</v>
      </c>
    </row>
    <row r="136" spans="1:46" x14ac:dyDescent="0.2">
      <c r="A136" s="18" t="str">
        <f t="shared" si="16"/>
        <v/>
      </c>
      <c r="B136" s="86">
        <f t="shared" si="11"/>
        <v>0</v>
      </c>
      <c r="C136" s="87" t="str">
        <f t="shared" si="17"/>
        <v/>
      </c>
      <c r="D136" s="88"/>
      <c r="E136" s="60"/>
      <c r="F136" s="64"/>
      <c r="G136" s="108"/>
      <c r="H136" s="61"/>
      <c r="I136" s="62"/>
      <c r="J136" s="62"/>
      <c r="K136" s="62"/>
      <c r="L136" s="62"/>
      <c r="M136" s="62"/>
      <c r="N136" s="72"/>
      <c r="O136" s="63"/>
      <c r="P136" s="89" t="str">
        <f t="shared" si="12"/>
        <v/>
      </c>
      <c r="Q136" s="65" t="str">
        <f t="shared" si="13"/>
        <v/>
      </c>
      <c r="R136" s="89" t="str">
        <f t="shared" si="14"/>
        <v/>
      </c>
      <c r="S136" s="65" t="str">
        <f t="shared" si="15"/>
        <v/>
      </c>
      <c r="AO136" s="106" t="str">
        <f t="shared" si="18"/>
        <v>R1CINTEGRATED DRUG TREATMENT</v>
      </c>
      <c r="AP136" s="37" t="s">
        <v>8540</v>
      </c>
      <c r="AQ136" s="37" t="s">
        <v>8541</v>
      </c>
      <c r="AR136" s="37" t="s">
        <v>8540</v>
      </c>
      <c r="AS136" s="37" t="s">
        <v>8541</v>
      </c>
      <c r="AT136" s="37" t="s">
        <v>1786</v>
      </c>
    </row>
    <row r="137" spans="1:46" x14ac:dyDescent="0.2">
      <c r="A137" s="18" t="str">
        <f t="shared" si="16"/>
        <v/>
      </c>
      <c r="B137" s="86">
        <f t="shared" si="11"/>
        <v>0</v>
      </c>
      <c r="C137" s="87" t="str">
        <f t="shared" si="17"/>
        <v/>
      </c>
      <c r="D137" s="88"/>
      <c r="E137" s="60"/>
      <c r="F137" s="64"/>
      <c r="G137" s="108"/>
      <c r="H137" s="61"/>
      <c r="I137" s="62"/>
      <c r="J137" s="62"/>
      <c r="K137" s="62"/>
      <c r="L137" s="62"/>
      <c r="M137" s="62"/>
      <c r="N137" s="72"/>
      <c r="O137" s="63"/>
      <c r="P137" s="89" t="str">
        <f t="shared" si="12"/>
        <v/>
      </c>
      <c r="Q137" s="65" t="str">
        <f t="shared" si="13"/>
        <v/>
      </c>
      <c r="R137" s="89" t="str">
        <f t="shared" si="14"/>
        <v/>
      </c>
      <c r="S137" s="65" t="str">
        <f t="shared" si="15"/>
        <v/>
      </c>
      <c r="AO137" s="106" t="str">
        <f t="shared" si="18"/>
        <v>R1CSTONEHAM MUSCULOSKELETAL</v>
      </c>
      <c r="AP137" s="37" t="s">
        <v>8542</v>
      </c>
      <c r="AQ137" s="37" t="s">
        <v>8543</v>
      </c>
      <c r="AR137" s="37" t="s">
        <v>8542</v>
      </c>
      <c r="AS137" s="37" t="s">
        <v>8543</v>
      </c>
      <c r="AT137" s="37" t="s">
        <v>1786</v>
      </c>
    </row>
    <row r="138" spans="1:46" x14ac:dyDescent="0.2">
      <c r="A138" s="18" t="str">
        <f t="shared" si="16"/>
        <v/>
      </c>
      <c r="B138" s="86">
        <f t="shared" si="11"/>
        <v>0</v>
      </c>
      <c r="C138" s="87" t="str">
        <f t="shared" si="17"/>
        <v/>
      </c>
      <c r="D138" s="88"/>
      <c r="E138" s="60"/>
      <c r="F138" s="64"/>
      <c r="G138" s="108"/>
      <c r="H138" s="61"/>
      <c r="I138" s="62"/>
      <c r="J138" s="62"/>
      <c r="K138" s="62"/>
      <c r="L138" s="62"/>
      <c r="M138" s="62"/>
      <c r="N138" s="72"/>
      <c r="O138" s="63"/>
      <c r="P138" s="89" t="str">
        <f t="shared" si="12"/>
        <v/>
      </c>
      <c r="Q138" s="65" t="str">
        <f t="shared" si="13"/>
        <v/>
      </c>
      <c r="R138" s="89" t="str">
        <f t="shared" si="14"/>
        <v/>
      </c>
      <c r="S138" s="65" t="str">
        <f t="shared" si="15"/>
        <v/>
      </c>
      <c r="AO138" s="106" t="str">
        <f t="shared" si="18"/>
        <v>R1CC&amp;SH ANDOVER</v>
      </c>
      <c r="AP138" s="37" t="s">
        <v>8544</v>
      </c>
      <c r="AQ138" s="37" t="s">
        <v>8545</v>
      </c>
      <c r="AR138" s="37" t="s">
        <v>8544</v>
      </c>
      <c r="AS138" s="37" t="s">
        <v>8545</v>
      </c>
      <c r="AT138" s="37" t="s">
        <v>1786</v>
      </c>
    </row>
    <row r="139" spans="1:46" x14ac:dyDescent="0.2">
      <c r="A139" s="18" t="str">
        <f t="shared" si="16"/>
        <v/>
      </c>
      <c r="B139" s="86">
        <f t="shared" si="11"/>
        <v>0</v>
      </c>
      <c r="C139" s="87" t="str">
        <f t="shared" si="17"/>
        <v/>
      </c>
      <c r="D139" s="88"/>
      <c r="E139" s="60"/>
      <c r="F139" s="64"/>
      <c r="G139" s="108"/>
      <c r="H139" s="61"/>
      <c r="I139" s="62"/>
      <c r="J139" s="62"/>
      <c r="K139" s="62"/>
      <c r="L139" s="62"/>
      <c r="M139" s="62"/>
      <c r="N139" s="72"/>
      <c r="O139" s="63"/>
      <c r="P139" s="89" t="str">
        <f t="shared" si="12"/>
        <v/>
      </c>
      <c r="Q139" s="65" t="str">
        <f t="shared" si="13"/>
        <v/>
      </c>
      <c r="R139" s="89" t="str">
        <f t="shared" si="14"/>
        <v/>
      </c>
      <c r="S139" s="65" t="str">
        <f t="shared" si="15"/>
        <v/>
      </c>
      <c r="AO139" s="106" t="str">
        <f t="shared" si="18"/>
        <v>R1CNEW FOREST DAS</v>
      </c>
      <c r="AP139" s="37" t="s">
        <v>8546</v>
      </c>
      <c r="AQ139" s="37" t="s">
        <v>8547</v>
      </c>
      <c r="AR139" s="37" t="s">
        <v>8546</v>
      </c>
      <c r="AS139" s="37" t="s">
        <v>8547</v>
      </c>
      <c r="AT139" s="37" t="s">
        <v>1786</v>
      </c>
    </row>
    <row r="140" spans="1:46" x14ac:dyDescent="0.2">
      <c r="A140" s="18" t="str">
        <f t="shared" si="16"/>
        <v/>
      </c>
      <c r="B140" s="86">
        <f t="shared" si="11"/>
        <v>0</v>
      </c>
      <c r="C140" s="87" t="str">
        <f t="shared" ref="C140:C171" si="19">IF(ISNA(VLOOKUP($B$2&amp;D140,$AO:$AP,2,FALSE)),"",VLOOKUP($B$2&amp;D140,$AO:$AP,2,FALSE))</f>
        <v/>
      </c>
      <c r="D140" s="88"/>
      <c r="E140" s="60"/>
      <c r="F140" s="64"/>
      <c r="G140" s="108"/>
      <c r="H140" s="61"/>
      <c r="I140" s="62"/>
      <c r="J140" s="62"/>
      <c r="K140" s="62"/>
      <c r="L140" s="62"/>
      <c r="M140" s="62"/>
      <c r="N140" s="72"/>
      <c r="O140" s="63"/>
      <c r="P140" s="89" t="str">
        <f t="shared" si="12"/>
        <v/>
      </c>
      <c r="Q140" s="65" t="str">
        <f t="shared" si="13"/>
        <v/>
      </c>
      <c r="R140" s="89" t="str">
        <f t="shared" si="14"/>
        <v/>
      </c>
      <c r="S140" s="65" t="str">
        <f t="shared" si="15"/>
        <v/>
      </c>
      <c r="AO140" s="106" t="str">
        <f t="shared" si="18"/>
        <v>R1CGOSPORT WAR MEMORIAL HOSPITAL</v>
      </c>
      <c r="AP140" s="37" t="s">
        <v>8548</v>
      </c>
      <c r="AQ140" s="37" t="s">
        <v>8549</v>
      </c>
      <c r="AR140" s="37" t="s">
        <v>8548</v>
      </c>
      <c r="AS140" s="37" t="s">
        <v>8549</v>
      </c>
      <c r="AT140" s="37" t="s">
        <v>1786</v>
      </c>
    </row>
    <row r="141" spans="1:46" x14ac:dyDescent="0.2">
      <c r="A141" s="18" t="str">
        <f t="shared" si="16"/>
        <v/>
      </c>
      <c r="B141" s="86">
        <f t="shared" ref="B141:B204" si="20">IF(SUM(D342:F342)&gt;0,1,IF(T342&gt;0,2,0))</f>
        <v>0</v>
      </c>
      <c r="C141" s="87" t="str">
        <f t="shared" si="19"/>
        <v/>
      </c>
      <c r="D141" s="88"/>
      <c r="E141" s="60"/>
      <c r="F141" s="64"/>
      <c r="G141" s="108"/>
      <c r="H141" s="61"/>
      <c r="I141" s="62"/>
      <c r="J141" s="62"/>
      <c r="K141" s="62"/>
      <c r="L141" s="62"/>
      <c r="M141" s="62"/>
      <c r="N141" s="72"/>
      <c r="O141" s="63"/>
      <c r="P141" s="89" t="str">
        <f t="shared" ref="P141:P204" si="21">IF($H141="","",I141/H141)</f>
        <v/>
      </c>
      <c r="Q141" s="65" t="str">
        <f t="shared" ref="Q141:Q204" si="22">IF(J141="","",K141/J141)</f>
        <v/>
      </c>
      <c r="R141" s="89" t="str">
        <f t="shared" ref="R141:R204" si="23">IF(L141="","",M141/L141)</f>
        <v/>
      </c>
      <c r="S141" s="65" t="str">
        <f t="shared" ref="S141:S204" si="24">IF(N141="","",O141/N141)</f>
        <v/>
      </c>
      <c r="AO141" s="106" t="str">
        <f t="shared" si="18"/>
        <v>R1CTHE ORIGINAL PLACE</v>
      </c>
      <c r="AP141" s="37" t="s">
        <v>8550</v>
      </c>
      <c r="AQ141" s="37" t="s">
        <v>8551</v>
      </c>
      <c r="AR141" s="37" t="s">
        <v>8550</v>
      </c>
      <c r="AS141" s="37" t="s">
        <v>8551</v>
      </c>
      <c r="AT141" s="37" t="s">
        <v>1786</v>
      </c>
    </row>
    <row r="142" spans="1:46" x14ac:dyDescent="0.2">
      <c r="A142" s="18" t="str">
        <f t="shared" si="16"/>
        <v/>
      </c>
      <c r="B142" s="86">
        <f t="shared" si="20"/>
        <v>0</v>
      </c>
      <c r="C142" s="87" t="str">
        <f t="shared" si="19"/>
        <v/>
      </c>
      <c r="D142" s="88"/>
      <c r="E142" s="60"/>
      <c r="F142" s="64"/>
      <c r="G142" s="108"/>
      <c r="H142" s="61"/>
      <c r="I142" s="62"/>
      <c r="J142" s="62"/>
      <c r="K142" s="62"/>
      <c r="L142" s="62"/>
      <c r="M142" s="62"/>
      <c r="N142" s="72"/>
      <c r="O142" s="63"/>
      <c r="P142" s="89" t="str">
        <f t="shared" si="21"/>
        <v/>
      </c>
      <c r="Q142" s="65" t="str">
        <f t="shared" si="22"/>
        <v/>
      </c>
      <c r="R142" s="89" t="str">
        <f t="shared" si="23"/>
        <v/>
      </c>
      <c r="S142" s="65" t="str">
        <f t="shared" si="24"/>
        <v/>
      </c>
      <c r="AO142" s="106" t="str">
        <f t="shared" si="18"/>
        <v>R1CFAREHAM REACH UNIT</v>
      </c>
      <c r="AP142" s="37" t="s">
        <v>8552</v>
      </c>
      <c r="AQ142" s="37" t="s">
        <v>8553</v>
      </c>
      <c r="AR142" s="37" t="s">
        <v>8552</v>
      </c>
      <c r="AS142" s="37" t="s">
        <v>8553</v>
      </c>
      <c r="AT142" s="37" t="s">
        <v>1786</v>
      </c>
    </row>
    <row r="143" spans="1:46" x14ac:dyDescent="0.2">
      <c r="A143" s="18" t="str">
        <f t="shared" si="16"/>
        <v/>
      </c>
      <c r="B143" s="86">
        <f t="shared" si="20"/>
        <v>0</v>
      </c>
      <c r="C143" s="87" t="str">
        <f t="shared" si="19"/>
        <v/>
      </c>
      <c r="D143" s="88"/>
      <c r="E143" s="60"/>
      <c r="F143" s="64"/>
      <c r="G143" s="108"/>
      <c r="H143" s="61"/>
      <c r="I143" s="62"/>
      <c r="J143" s="62"/>
      <c r="K143" s="62"/>
      <c r="L143" s="62"/>
      <c r="M143" s="62"/>
      <c r="N143" s="72"/>
      <c r="O143" s="63"/>
      <c r="P143" s="89" t="str">
        <f t="shared" si="21"/>
        <v/>
      </c>
      <c r="Q143" s="65" t="str">
        <f t="shared" si="22"/>
        <v/>
      </c>
      <c r="R143" s="89" t="str">
        <f t="shared" si="23"/>
        <v/>
      </c>
      <c r="S143" s="65" t="str">
        <f t="shared" si="24"/>
        <v/>
      </c>
      <c r="AO143" s="106" t="str">
        <f t="shared" si="18"/>
        <v>R1CCAMPION PLACE</v>
      </c>
      <c r="AP143" s="37" t="s">
        <v>8554</v>
      </c>
      <c r="AQ143" s="37" t="s">
        <v>8555</v>
      </c>
      <c r="AR143" s="37" t="s">
        <v>8554</v>
      </c>
      <c r="AS143" s="37" t="s">
        <v>8555</v>
      </c>
      <c r="AT143" s="37" t="s">
        <v>1786</v>
      </c>
    </row>
    <row r="144" spans="1:46" x14ac:dyDescent="0.2">
      <c r="A144" s="18" t="str">
        <f t="shared" ref="A144:A207" si="25">IF(L345=1,"No Site Selected","")</f>
        <v/>
      </c>
      <c r="B144" s="86">
        <f t="shared" si="20"/>
        <v>0</v>
      </c>
      <c r="C144" s="87" t="str">
        <f t="shared" si="19"/>
        <v/>
      </c>
      <c r="D144" s="88"/>
      <c r="E144" s="60"/>
      <c r="F144" s="64"/>
      <c r="G144" s="108"/>
      <c r="H144" s="61"/>
      <c r="I144" s="62"/>
      <c r="J144" s="62"/>
      <c r="K144" s="62"/>
      <c r="L144" s="62"/>
      <c r="M144" s="62"/>
      <c r="N144" s="72"/>
      <c r="O144" s="63"/>
      <c r="P144" s="89" t="str">
        <f t="shared" si="21"/>
        <v/>
      </c>
      <c r="Q144" s="65" t="str">
        <f t="shared" si="22"/>
        <v/>
      </c>
      <c r="R144" s="89" t="str">
        <f t="shared" si="23"/>
        <v/>
      </c>
      <c r="S144" s="65" t="str">
        <f t="shared" si="24"/>
        <v/>
      </c>
      <c r="AO144" s="106" t="str">
        <f t="shared" si="18"/>
        <v>R1CINSCAPE</v>
      </c>
      <c r="AP144" s="37" t="s">
        <v>8556</v>
      </c>
      <c r="AQ144" s="37" t="s">
        <v>8557</v>
      </c>
      <c r="AR144" s="37" t="s">
        <v>8556</v>
      </c>
      <c r="AS144" s="37" t="s">
        <v>8557</v>
      </c>
      <c r="AT144" s="37" t="s">
        <v>1786</v>
      </c>
    </row>
    <row r="145" spans="1:46" x14ac:dyDescent="0.2">
      <c r="A145" s="18" t="str">
        <f t="shared" si="25"/>
        <v/>
      </c>
      <c r="B145" s="86">
        <f t="shared" si="20"/>
        <v>0</v>
      </c>
      <c r="C145" s="87" t="str">
        <f t="shared" si="19"/>
        <v/>
      </c>
      <c r="D145" s="88"/>
      <c r="E145" s="60"/>
      <c r="F145" s="64"/>
      <c r="G145" s="108"/>
      <c r="H145" s="61"/>
      <c r="I145" s="62"/>
      <c r="J145" s="62"/>
      <c r="K145" s="62"/>
      <c r="L145" s="62"/>
      <c r="M145" s="62"/>
      <c r="N145" s="72"/>
      <c r="O145" s="63"/>
      <c r="P145" s="89" t="str">
        <f t="shared" si="21"/>
        <v/>
      </c>
      <c r="Q145" s="65" t="str">
        <f t="shared" si="22"/>
        <v/>
      </c>
      <c r="R145" s="89" t="str">
        <f t="shared" si="23"/>
        <v/>
      </c>
      <c r="S145" s="65" t="str">
        <f t="shared" si="24"/>
        <v/>
      </c>
      <c r="AO145" s="106" t="str">
        <f t="shared" si="18"/>
        <v>R1CCOMMUNITY PAEDS N.FOREST</v>
      </c>
      <c r="AP145" s="37" t="s">
        <v>8558</v>
      </c>
      <c r="AQ145" s="37" t="s">
        <v>8559</v>
      </c>
      <c r="AR145" s="37" t="s">
        <v>8558</v>
      </c>
      <c r="AS145" s="37" t="s">
        <v>8559</v>
      </c>
      <c r="AT145" s="37" t="s">
        <v>1786</v>
      </c>
    </row>
    <row r="146" spans="1:46" x14ac:dyDescent="0.2">
      <c r="A146" s="18" t="str">
        <f t="shared" si="25"/>
        <v/>
      </c>
      <c r="B146" s="86">
        <f t="shared" si="20"/>
        <v>0</v>
      </c>
      <c r="C146" s="87" t="str">
        <f t="shared" si="19"/>
        <v/>
      </c>
      <c r="D146" s="88"/>
      <c r="E146" s="60"/>
      <c r="F146" s="64"/>
      <c r="G146" s="108"/>
      <c r="H146" s="61"/>
      <c r="I146" s="62"/>
      <c r="J146" s="62"/>
      <c r="K146" s="62"/>
      <c r="L146" s="62"/>
      <c r="M146" s="62"/>
      <c r="N146" s="72"/>
      <c r="O146" s="63"/>
      <c r="P146" s="89" t="str">
        <f t="shared" si="21"/>
        <v/>
      </c>
      <c r="Q146" s="65" t="str">
        <f t="shared" si="22"/>
        <v/>
      </c>
      <c r="R146" s="89" t="str">
        <f t="shared" si="23"/>
        <v/>
      </c>
      <c r="S146" s="65" t="str">
        <f t="shared" si="24"/>
        <v/>
      </c>
      <c r="AO146" s="106" t="str">
        <f t="shared" si="18"/>
        <v>R1CHUNTERCOMBE MANOR HOSPITAL</v>
      </c>
      <c r="AP146" s="37" t="s">
        <v>8560</v>
      </c>
      <c r="AQ146" s="37" t="s">
        <v>8561</v>
      </c>
      <c r="AR146" s="37" t="s">
        <v>8560</v>
      </c>
      <c r="AS146" s="37" t="s">
        <v>8561</v>
      </c>
      <c r="AT146" s="37" t="s">
        <v>1786</v>
      </c>
    </row>
    <row r="147" spans="1:46" x14ac:dyDescent="0.2">
      <c r="A147" s="18" t="str">
        <f t="shared" si="25"/>
        <v/>
      </c>
      <c r="B147" s="86">
        <f t="shared" si="20"/>
        <v>0</v>
      </c>
      <c r="C147" s="87" t="str">
        <f t="shared" si="19"/>
        <v/>
      </c>
      <c r="D147" s="88"/>
      <c r="E147" s="60"/>
      <c r="F147" s="64"/>
      <c r="G147" s="108"/>
      <c r="H147" s="61"/>
      <c r="I147" s="62"/>
      <c r="J147" s="62"/>
      <c r="K147" s="62"/>
      <c r="L147" s="62"/>
      <c r="M147" s="62"/>
      <c r="N147" s="72"/>
      <c r="O147" s="63"/>
      <c r="P147" s="89" t="str">
        <f t="shared" si="21"/>
        <v/>
      </c>
      <c r="Q147" s="65" t="str">
        <f t="shared" si="22"/>
        <v/>
      </c>
      <c r="R147" s="89" t="str">
        <f t="shared" si="23"/>
        <v/>
      </c>
      <c r="S147" s="65" t="str">
        <f t="shared" si="24"/>
        <v/>
      </c>
      <c r="AO147" s="106" t="str">
        <f t="shared" si="18"/>
        <v>R1CSPINNAKER WARD</v>
      </c>
      <c r="AP147" s="37" t="s">
        <v>8562</v>
      </c>
      <c r="AQ147" s="37" t="s">
        <v>8563</v>
      </c>
      <c r="AR147" s="37" t="s">
        <v>8562</v>
      </c>
      <c r="AS147" s="37" t="s">
        <v>8563</v>
      </c>
      <c r="AT147" s="37" t="s">
        <v>1786</v>
      </c>
    </row>
    <row r="148" spans="1:46" x14ac:dyDescent="0.2">
      <c r="A148" s="18" t="str">
        <f t="shared" si="25"/>
        <v/>
      </c>
      <c r="B148" s="86">
        <f t="shared" si="20"/>
        <v>0</v>
      </c>
      <c r="C148" s="87" t="str">
        <f t="shared" si="19"/>
        <v/>
      </c>
      <c r="D148" s="88"/>
      <c r="E148" s="60"/>
      <c r="F148" s="64"/>
      <c r="G148" s="108"/>
      <c r="H148" s="61"/>
      <c r="I148" s="62"/>
      <c r="J148" s="62"/>
      <c r="K148" s="62"/>
      <c r="L148" s="62"/>
      <c r="M148" s="62"/>
      <c r="N148" s="72"/>
      <c r="O148" s="63"/>
      <c r="P148" s="89" t="str">
        <f t="shared" si="21"/>
        <v/>
      </c>
      <c r="Q148" s="65" t="str">
        <f t="shared" si="22"/>
        <v/>
      </c>
      <c r="R148" s="89" t="str">
        <f t="shared" si="23"/>
        <v/>
      </c>
      <c r="S148" s="65" t="str">
        <f t="shared" si="24"/>
        <v/>
      </c>
      <c r="AO148" s="106" t="str">
        <f t="shared" si="18"/>
        <v>R1CVICTORY UNIT</v>
      </c>
      <c r="AP148" s="37" t="s">
        <v>8564</v>
      </c>
      <c r="AQ148" s="37" t="s">
        <v>8565</v>
      </c>
      <c r="AR148" s="37" t="s">
        <v>8564</v>
      </c>
      <c r="AS148" s="37" t="s">
        <v>8565</v>
      </c>
      <c r="AT148" s="37" t="s">
        <v>1786</v>
      </c>
    </row>
    <row r="149" spans="1:46" x14ac:dyDescent="0.2">
      <c r="A149" s="18" t="str">
        <f t="shared" si="25"/>
        <v/>
      </c>
      <c r="B149" s="86">
        <f t="shared" si="20"/>
        <v>0</v>
      </c>
      <c r="C149" s="87" t="str">
        <f t="shared" si="19"/>
        <v/>
      </c>
      <c r="D149" s="88"/>
      <c r="E149" s="60"/>
      <c r="F149" s="64"/>
      <c r="G149" s="108"/>
      <c r="H149" s="61"/>
      <c r="I149" s="62"/>
      <c r="J149" s="62"/>
      <c r="K149" s="62"/>
      <c r="L149" s="62"/>
      <c r="M149" s="62"/>
      <c r="N149" s="72"/>
      <c r="O149" s="63"/>
      <c r="P149" s="89" t="str">
        <f t="shared" si="21"/>
        <v/>
      </c>
      <c r="Q149" s="65" t="str">
        <f t="shared" si="22"/>
        <v/>
      </c>
      <c r="R149" s="89" t="str">
        <f t="shared" si="23"/>
        <v/>
      </c>
      <c r="S149" s="65" t="str">
        <f t="shared" si="24"/>
        <v/>
      </c>
      <c r="AO149" s="106" t="str">
        <f t="shared" si="18"/>
        <v>R1CST MARY'S HEALTH CAMPUS</v>
      </c>
      <c r="AP149" s="37" t="s">
        <v>8566</v>
      </c>
      <c r="AQ149" s="37" t="s">
        <v>8567</v>
      </c>
      <c r="AR149" s="37" t="s">
        <v>8566</v>
      </c>
      <c r="AS149" s="37" t="s">
        <v>8567</v>
      </c>
      <c r="AT149" s="37" t="s">
        <v>1786</v>
      </c>
    </row>
    <row r="150" spans="1:46" x14ac:dyDescent="0.2">
      <c r="A150" s="18" t="str">
        <f t="shared" si="25"/>
        <v/>
      </c>
      <c r="B150" s="86">
        <f t="shared" si="20"/>
        <v>0</v>
      </c>
      <c r="C150" s="87" t="str">
        <f t="shared" si="19"/>
        <v/>
      </c>
      <c r="D150" s="88"/>
      <c r="E150" s="60"/>
      <c r="F150" s="64"/>
      <c r="G150" s="108"/>
      <c r="H150" s="61"/>
      <c r="I150" s="62"/>
      <c r="J150" s="62"/>
      <c r="K150" s="62"/>
      <c r="L150" s="62"/>
      <c r="M150" s="62"/>
      <c r="N150" s="72"/>
      <c r="O150" s="63"/>
      <c r="P150" s="89" t="str">
        <f t="shared" si="21"/>
        <v/>
      </c>
      <c r="Q150" s="65" t="str">
        <f t="shared" si="22"/>
        <v/>
      </c>
      <c r="R150" s="89" t="str">
        <f t="shared" si="23"/>
        <v/>
      </c>
      <c r="S150" s="65" t="str">
        <f t="shared" si="24"/>
        <v/>
      </c>
      <c r="AO150" s="106" t="str">
        <f t="shared" si="18"/>
        <v>R1CPETERSFIELD HOSPITAL</v>
      </c>
      <c r="AP150" s="37" t="s">
        <v>8568</v>
      </c>
      <c r="AQ150" s="37" t="s">
        <v>8569</v>
      </c>
      <c r="AR150" s="37" t="s">
        <v>8568</v>
      </c>
      <c r="AS150" s="37" t="s">
        <v>8569</v>
      </c>
      <c r="AT150" s="37" t="s">
        <v>1786</v>
      </c>
    </row>
    <row r="151" spans="1:46" x14ac:dyDescent="0.2">
      <c r="A151" s="18" t="str">
        <f t="shared" si="25"/>
        <v/>
      </c>
      <c r="B151" s="86">
        <f t="shared" si="20"/>
        <v>0</v>
      </c>
      <c r="C151" s="87" t="str">
        <f t="shared" si="19"/>
        <v/>
      </c>
      <c r="D151" s="88"/>
      <c r="E151" s="60"/>
      <c r="F151" s="64"/>
      <c r="G151" s="108"/>
      <c r="H151" s="61"/>
      <c r="I151" s="62"/>
      <c r="J151" s="62"/>
      <c r="K151" s="62"/>
      <c r="L151" s="62"/>
      <c r="M151" s="62"/>
      <c r="N151" s="72"/>
      <c r="O151" s="63"/>
      <c r="P151" s="89" t="str">
        <f t="shared" si="21"/>
        <v/>
      </c>
      <c r="Q151" s="65" t="str">
        <f t="shared" si="22"/>
        <v/>
      </c>
      <c r="R151" s="89" t="str">
        <f t="shared" si="23"/>
        <v/>
      </c>
      <c r="S151" s="65" t="str">
        <f t="shared" si="24"/>
        <v/>
      </c>
      <c r="AO151" s="106" t="str">
        <f t="shared" si="18"/>
        <v>R1CHOOK SHADIE AT THE BASE</v>
      </c>
      <c r="AP151" s="37" t="s">
        <v>8570</v>
      </c>
      <c r="AQ151" s="37" t="s">
        <v>8571</v>
      </c>
      <c r="AR151" s="37" t="s">
        <v>8570</v>
      </c>
      <c r="AS151" s="37" t="s">
        <v>8571</v>
      </c>
      <c r="AT151" s="37" t="s">
        <v>1786</v>
      </c>
    </row>
    <row r="152" spans="1:46" x14ac:dyDescent="0.2">
      <c r="A152" s="18" t="str">
        <f t="shared" si="25"/>
        <v/>
      </c>
      <c r="B152" s="86">
        <f t="shared" si="20"/>
        <v>0</v>
      </c>
      <c r="C152" s="87" t="str">
        <f t="shared" si="19"/>
        <v/>
      </c>
      <c r="D152" s="88"/>
      <c r="E152" s="60"/>
      <c r="F152" s="64"/>
      <c r="G152" s="108"/>
      <c r="H152" s="61"/>
      <c r="I152" s="62"/>
      <c r="J152" s="62"/>
      <c r="K152" s="62"/>
      <c r="L152" s="62"/>
      <c r="M152" s="62"/>
      <c r="N152" s="72"/>
      <c r="O152" s="63"/>
      <c r="P152" s="89" t="str">
        <f t="shared" si="21"/>
        <v/>
      </c>
      <c r="Q152" s="65" t="str">
        <f t="shared" si="22"/>
        <v/>
      </c>
      <c r="R152" s="89" t="str">
        <f t="shared" si="23"/>
        <v/>
      </c>
      <c r="S152" s="65" t="str">
        <f t="shared" si="24"/>
        <v/>
      </c>
      <c r="AO152" s="106" t="str">
        <f t="shared" si="18"/>
        <v>R1CST JAMES' HOSPITAL</v>
      </c>
      <c r="AP152" s="37" t="s">
        <v>8572</v>
      </c>
      <c r="AQ152" s="37" t="s">
        <v>8573</v>
      </c>
      <c r="AR152" s="37" t="s">
        <v>8572</v>
      </c>
      <c r="AS152" s="37" t="s">
        <v>8573</v>
      </c>
      <c r="AT152" s="37" t="s">
        <v>1786</v>
      </c>
    </row>
    <row r="153" spans="1:46" x14ac:dyDescent="0.2">
      <c r="A153" s="18" t="str">
        <f t="shared" si="25"/>
        <v/>
      </c>
      <c r="B153" s="86">
        <f t="shared" si="20"/>
        <v>0</v>
      </c>
      <c r="C153" s="87" t="str">
        <f t="shared" si="19"/>
        <v/>
      </c>
      <c r="D153" s="88"/>
      <c r="E153" s="60"/>
      <c r="F153" s="64"/>
      <c r="G153" s="108"/>
      <c r="H153" s="61"/>
      <c r="I153" s="62"/>
      <c r="J153" s="62"/>
      <c r="K153" s="62"/>
      <c r="L153" s="62"/>
      <c r="M153" s="62"/>
      <c r="N153" s="72"/>
      <c r="O153" s="63"/>
      <c r="P153" s="89" t="str">
        <f t="shared" si="21"/>
        <v/>
      </c>
      <c r="Q153" s="65" t="str">
        <f t="shared" si="22"/>
        <v/>
      </c>
      <c r="R153" s="89" t="str">
        <f t="shared" si="23"/>
        <v/>
      </c>
      <c r="S153" s="65" t="str">
        <f t="shared" si="24"/>
        <v/>
      </c>
      <c r="AO153" s="106" t="str">
        <f t="shared" si="18"/>
        <v>R1CFAREHAM COMMUNITY HOSPITAL</v>
      </c>
      <c r="AP153" s="37" t="s">
        <v>8574</v>
      </c>
      <c r="AQ153" s="37" t="s">
        <v>8575</v>
      </c>
      <c r="AR153" s="37" t="s">
        <v>8574</v>
      </c>
      <c r="AS153" s="37" t="s">
        <v>8575</v>
      </c>
      <c r="AT153" s="37" t="s">
        <v>1786</v>
      </c>
    </row>
    <row r="154" spans="1:46" x14ac:dyDescent="0.2">
      <c r="A154" s="18" t="str">
        <f t="shared" si="25"/>
        <v/>
      </c>
      <c r="B154" s="86">
        <f t="shared" si="20"/>
        <v>0</v>
      </c>
      <c r="C154" s="87" t="str">
        <f t="shared" si="19"/>
        <v/>
      </c>
      <c r="D154" s="88"/>
      <c r="E154" s="60"/>
      <c r="F154" s="64"/>
      <c r="G154" s="108"/>
      <c r="H154" s="61"/>
      <c r="I154" s="62"/>
      <c r="J154" s="62"/>
      <c r="K154" s="62"/>
      <c r="L154" s="62"/>
      <c r="M154" s="62"/>
      <c r="N154" s="72"/>
      <c r="O154" s="63"/>
      <c r="P154" s="89" t="str">
        <f t="shared" si="21"/>
        <v/>
      </c>
      <c r="Q154" s="65" t="str">
        <f t="shared" si="22"/>
        <v/>
      </c>
      <c r="R154" s="89" t="str">
        <f t="shared" si="23"/>
        <v/>
      </c>
      <c r="S154" s="65" t="str">
        <f t="shared" si="24"/>
        <v/>
      </c>
      <c r="AO154" s="106" t="str">
        <f t="shared" si="18"/>
        <v>R1CCHASE COMMUNITY HOSPITAL</v>
      </c>
      <c r="AP154" s="37" t="s">
        <v>8576</v>
      </c>
      <c r="AQ154" s="37" t="s">
        <v>8577</v>
      </c>
      <c r="AR154" s="37" t="s">
        <v>8576</v>
      </c>
      <c r="AS154" s="37" t="s">
        <v>8577</v>
      </c>
      <c r="AT154" s="37" t="s">
        <v>1786</v>
      </c>
    </row>
    <row r="155" spans="1:46" x14ac:dyDescent="0.2">
      <c r="A155" s="18" t="str">
        <f t="shared" si="25"/>
        <v/>
      </c>
      <c r="B155" s="86">
        <f t="shared" si="20"/>
        <v>0</v>
      </c>
      <c r="C155" s="87" t="str">
        <f t="shared" si="19"/>
        <v/>
      </c>
      <c r="D155" s="88"/>
      <c r="E155" s="60"/>
      <c r="F155" s="64"/>
      <c r="G155" s="108"/>
      <c r="H155" s="61"/>
      <c r="I155" s="62"/>
      <c r="J155" s="62"/>
      <c r="K155" s="62"/>
      <c r="L155" s="62"/>
      <c r="M155" s="62"/>
      <c r="N155" s="72"/>
      <c r="O155" s="63"/>
      <c r="P155" s="89" t="str">
        <f t="shared" si="21"/>
        <v/>
      </c>
      <c r="Q155" s="65" t="str">
        <f t="shared" si="22"/>
        <v/>
      </c>
      <c r="R155" s="89" t="str">
        <f t="shared" si="23"/>
        <v/>
      </c>
      <c r="S155" s="65" t="str">
        <f t="shared" si="24"/>
        <v/>
      </c>
      <c r="AO155" s="106" t="str">
        <f t="shared" si="18"/>
        <v>R1CFLEET COMMUNITY HOSPITAL</v>
      </c>
      <c r="AP155" s="37" t="s">
        <v>8578</v>
      </c>
      <c r="AQ155" s="37" t="s">
        <v>8579</v>
      </c>
      <c r="AR155" s="37" t="s">
        <v>8578</v>
      </c>
      <c r="AS155" s="37" t="s">
        <v>8579</v>
      </c>
      <c r="AT155" s="37" t="s">
        <v>1786</v>
      </c>
    </row>
    <row r="156" spans="1:46" x14ac:dyDescent="0.2">
      <c r="A156" s="18" t="str">
        <f t="shared" si="25"/>
        <v/>
      </c>
      <c r="B156" s="86">
        <f t="shared" si="20"/>
        <v>0</v>
      </c>
      <c r="C156" s="87" t="str">
        <f t="shared" si="19"/>
        <v/>
      </c>
      <c r="D156" s="88"/>
      <c r="E156" s="60"/>
      <c r="F156" s="64"/>
      <c r="G156" s="108"/>
      <c r="H156" s="61"/>
      <c r="I156" s="62"/>
      <c r="J156" s="62"/>
      <c r="K156" s="62"/>
      <c r="L156" s="62"/>
      <c r="M156" s="62"/>
      <c r="N156" s="72"/>
      <c r="O156" s="63"/>
      <c r="P156" s="89" t="str">
        <f t="shared" si="21"/>
        <v/>
      </c>
      <c r="Q156" s="65" t="str">
        <f t="shared" si="22"/>
        <v/>
      </c>
      <c r="R156" s="89" t="str">
        <f t="shared" si="23"/>
        <v/>
      </c>
      <c r="S156" s="65" t="str">
        <f t="shared" si="24"/>
        <v/>
      </c>
      <c r="AO156" s="106" t="str">
        <f t="shared" si="18"/>
        <v>R1CLYMINGTON NEW FOREST HOSPITAL</v>
      </c>
      <c r="AP156" s="37" t="s">
        <v>8580</v>
      </c>
      <c r="AQ156" s="37" t="s">
        <v>8581</v>
      </c>
      <c r="AR156" s="37" t="s">
        <v>8580</v>
      </c>
      <c r="AS156" s="37" t="s">
        <v>8581</v>
      </c>
      <c r="AT156" s="37" t="s">
        <v>1786</v>
      </c>
    </row>
    <row r="157" spans="1:46" x14ac:dyDescent="0.2">
      <c r="A157" s="18" t="str">
        <f t="shared" si="25"/>
        <v/>
      </c>
      <c r="B157" s="86">
        <f t="shared" si="20"/>
        <v>0</v>
      </c>
      <c r="C157" s="87" t="str">
        <f t="shared" si="19"/>
        <v/>
      </c>
      <c r="D157" s="88"/>
      <c r="E157" s="60"/>
      <c r="F157" s="64"/>
      <c r="G157" s="108"/>
      <c r="H157" s="61"/>
      <c r="I157" s="62"/>
      <c r="J157" s="62"/>
      <c r="K157" s="62"/>
      <c r="L157" s="62"/>
      <c r="M157" s="62"/>
      <c r="N157" s="72"/>
      <c r="O157" s="63"/>
      <c r="P157" s="89" t="str">
        <f t="shared" si="21"/>
        <v/>
      </c>
      <c r="Q157" s="65" t="str">
        <f t="shared" si="22"/>
        <v/>
      </c>
      <c r="R157" s="89" t="str">
        <f t="shared" si="23"/>
        <v/>
      </c>
      <c r="S157" s="65" t="str">
        <f t="shared" si="24"/>
        <v/>
      </c>
      <c r="AO157" s="106" t="str">
        <f t="shared" si="18"/>
        <v>R1CMILFORD WAR MEMORIAL HOSPITAL</v>
      </c>
      <c r="AP157" s="37" t="s">
        <v>8582</v>
      </c>
      <c r="AQ157" s="37" t="s">
        <v>8583</v>
      </c>
      <c r="AR157" s="37" t="s">
        <v>8582</v>
      </c>
      <c r="AS157" s="37" t="s">
        <v>8583</v>
      </c>
      <c r="AT157" s="37" t="s">
        <v>1786</v>
      </c>
    </row>
    <row r="158" spans="1:46" x14ac:dyDescent="0.2">
      <c r="A158" s="18" t="str">
        <f t="shared" si="25"/>
        <v/>
      </c>
      <c r="B158" s="86">
        <f t="shared" si="20"/>
        <v>0</v>
      </c>
      <c r="C158" s="87" t="str">
        <f t="shared" si="19"/>
        <v/>
      </c>
      <c r="D158" s="88"/>
      <c r="E158" s="60"/>
      <c r="F158" s="64"/>
      <c r="G158" s="108"/>
      <c r="H158" s="61"/>
      <c r="I158" s="62"/>
      <c r="J158" s="62"/>
      <c r="K158" s="62"/>
      <c r="L158" s="62"/>
      <c r="M158" s="62"/>
      <c r="N158" s="72"/>
      <c r="O158" s="63"/>
      <c r="P158" s="89" t="str">
        <f t="shared" si="21"/>
        <v/>
      </c>
      <c r="Q158" s="65" t="str">
        <f t="shared" si="22"/>
        <v/>
      </c>
      <c r="R158" s="89" t="str">
        <f t="shared" si="23"/>
        <v/>
      </c>
      <c r="S158" s="65" t="str">
        <f t="shared" si="24"/>
        <v/>
      </c>
      <c r="AO158" s="106" t="str">
        <f t="shared" si="18"/>
        <v>R1CNO LIMITS</v>
      </c>
      <c r="AP158" s="37" t="s">
        <v>8584</v>
      </c>
      <c r="AQ158" s="37" t="s">
        <v>8585</v>
      </c>
      <c r="AR158" s="37" t="s">
        <v>8584</v>
      </c>
      <c r="AS158" s="37" t="s">
        <v>8585</v>
      </c>
      <c r="AT158" s="37" t="s">
        <v>1786</v>
      </c>
    </row>
    <row r="159" spans="1:46" x14ac:dyDescent="0.2">
      <c r="A159" s="18" t="str">
        <f t="shared" si="25"/>
        <v/>
      </c>
      <c r="B159" s="86">
        <f t="shared" si="20"/>
        <v>0</v>
      </c>
      <c r="C159" s="87" t="str">
        <f t="shared" si="19"/>
        <v/>
      </c>
      <c r="D159" s="88"/>
      <c r="E159" s="60"/>
      <c r="F159" s="64"/>
      <c r="G159" s="108"/>
      <c r="H159" s="61"/>
      <c r="I159" s="62"/>
      <c r="J159" s="62"/>
      <c r="K159" s="62"/>
      <c r="L159" s="62"/>
      <c r="M159" s="62"/>
      <c r="N159" s="72"/>
      <c r="O159" s="63"/>
      <c r="P159" s="89" t="str">
        <f t="shared" si="21"/>
        <v/>
      </c>
      <c r="Q159" s="65" t="str">
        <f t="shared" si="22"/>
        <v/>
      </c>
      <c r="R159" s="89" t="str">
        <f t="shared" si="23"/>
        <v/>
      </c>
      <c r="S159" s="65" t="str">
        <f t="shared" si="24"/>
        <v/>
      </c>
      <c r="AO159" s="106" t="str">
        <f t="shared" si="18"/>
        <v>R1CHYTHE HOSPITAL</v>
      </c>
      <c r="AP159" s="37" t="s">
        <v>8586</v>
      </c>
      <c r="AQ159" s="37" t="s">
        <v>8587</v>
      </c>
      <c r="AR159" s="37" t="s">
        <v>8586</v>
      </c>
      <c r="AS159" s="37" t="s">
        <v>8587</v>
      </c>
      <c r="AT159" s="37" t="s">
        <v>1786</v>
      </c>
    </row>
    <row r="160" spans="1:46" x14ac:dyDescent="0.2">
      <c r="A160" s="18" t="str">
        <f t="shared" si="25"/>
        <v/>
      </c>
      <c r="B160" s="86">
        <f t="shared" si="20"/>
        <v>0</v>
      </c>
      <c r="C160" s="87" t="str">
        <f t="shared" si="19"/>
        <v/>
      </c>
      <c r="D160" s="88"/>
      <c r="E160" s="60"/>
      <c r="F160" s="64"/>
      <c r="G160" s="108"/>
      <c r="H160" s="61"/>
      <c r="I160" s="62"/>
      <c r="J160" s="62"/>
      <c r="K160" s="62"/>
      <c r="L160" s="62"/>
      <c r="M160" s="62"/>
      <c r="N160" s="72"/>
      <c r="O160" s="63"/>
      <c r="P160" s="89" t="str">
        <f t="shared" si="21"/>
        <v/>
      </c>
      <c r="Q160" s="65" t="str">
        <f t="shared" si="22"/>
        <v/>
      </c>
      <c r="R160" s="89" t="str">
        <f t="shared" si="23"/>
        <v/>
      </c>
      <c r="S160" s="65" t="str">
        <f t="shared" si="24"/>
        <v/>
      </c>
      <c r="AO160" s="106" t="str">
        <f t="shared" si="18"/>
        <v>R1CMINOR INJURIES UNIT</v>
      </c>
      <c r="AP160" s="37" t="s">
        <v>8588</v>
      </c>
      <c r="AQ160" s="37" t="s">
        <v>8589</v>
      </c>
      <c r="AR160" s="37" t="s">
        <v>8588</v>
      </c>
      <c r="AS160" s="37" t="s">
        <v>8589</v>
      </c>
      <c r="AT160" s="37" t="s">
        <v>1786</v>
      </c>
    </row>
    <row r="161" spans="1:46" x14ac:dyDescent="0.2">
      <c r="A161" s="18" t="str">
        <f t="shared" si="25"/>
        <v/>
      </c>
      <c r="B161" s="86">
        <f t="shared" si="20"/>
        <v>0</v>
      </c>
      <c r="C161" s="87" t="str">
        <f t="shared" si="19"/>
        <v/>
      </c>
      <c r="D161" s="88"/>
      <c r="E161" s="60"/>
      <c r="F161" s="64"/>
      <c r="G161" s="108"/>
      <c r="H161" s="61"/>
      <c r="I161" s="62"/>
      <c r="J161" s="62"/>
      <c r="K161" s="62"/>
      <c r="L161" s="62"/>
      <c r="M161" s="62"/>
      <c r="N161" s="72"/>
      <c r="O161" s="63"/>
      <c r="P161" s="89" t="str">
        <f t="shared" si="21"/>
        <v/>
      </c>
      <c r="Q161" s="65" t="str">
        <f t="shared" si="22"/>
        <v/>
      </c>
      <c r="R161" s="89" t="str">
        <f t="shared" si="23"/>
        <v/>
      </c>
      <c r="S161" s="65" t="str">
        <f t="shared" si="24"/>
        <v/>
      </c>
      <c r="AO161" s="106" t="str">
        <f t="shared" si="18"/>
        <v>R1CCROWN HEIGHTS</v>
      </c>
      <c r="AP161" s="37" t="s">
        <v>8590</v>
      </c>
      <c r="AQ161" s="37" t="s">
        <v>8591</v>
      </c>
      <c r="AR161" s="37" t="s">
        <v>8590</v>
      </c>
      <c r="AS161" s="37" t="s">
        <v>8591</v>
      </c>
      <c r="AT161" s="37" t="s">
        <v>1786</v>
      </c>
    </row>
    <row r="162" spans="1:46" x14ac:dyDescent="0.2">
      <c r="A162" s="18" t="str">
        <f t="shared" si="25"/>
        <v/>
      </c>
      <c r="B162" s="86">
        <f t="shared" si="20"/>
        <v>0</v>
      </c>
      <c r="C162" s="87" t="str">
        <f t="shared" si="19"/>
        <v/>
      </c>
      <c r="D162" s="88"/>
      <c r="E162" s="60"/>
      <c r="F162" s="64"/>
      <c r="G162" s="108"/>
      <c r="H162" s="61"/>
      <c r="I162" s="62"/>
      <c r="J162" s="62"/>
      <c r="K162" s="62"/>
      <c r="L162" s="62"/>
      <c r="M162" s="62"/>
      <c r="N162" s="72"/>
      <c r="O162" s="63"/>
      <c r="P162" s="89" t="str">
        <f t="shared" si="21"/>
        <v/>
      </c>
      <c r="Q162" s="65" t="str">
        <f t="shared" si="22"/>
        <v/>
      </c>
      <c r="R162" s="89" t="str">
        <f t="shared" si="23"/>
        <v/>
      </c>
      <c r="S162" s="65" t="str">
        <f t="shared" si="24"/>
        <v/>
      </c>
      <c r="AO162" s="106" t="str">
        <f t="shared" si="18"/>
        <v>R1CHAVANT WAR MEMORIAL HOSPITAL</v>
      </c>
      <c r="AP162" s="37" t="s">
        <v>8592</v>
      </c>
      <c r="AQ162" s="37" t="s">
        <v>8593</v>
      </c>
      <c r="AR162" s="37" t="s">
        <v>8592</v>
      </c>
      <c r="AS162" s="37" t="s">
        <v>8593</v>
      </c>
      <c r="AT162" s="37" t="s">
        <v>1786</v>
      </c>
    </row>
    <row r="163" spans="1:46" x14ac:dyDescent="0.2">
      <c r="A163" s="18" t="str">
        <f t="shared" si="25"/>
        <v/>
      </c>
      <c r="B163" s="86">
        <f t="shared" si="20"/>
        <v>0</v>
      </c>
      <c r="C163" s="87" t="str">
        <f t="shared" si="19"/>
        <v/>
      </c>
      <c r="D163" s="88"/>
      <c r="E163" s="60"/>
      <c r="F163" s="64"/>
      <c r="G163" s="108"/>
      <c r="H163" s="61"/>
      <c r="I163" s="62"/>
      <c r="J163" s="62"/>
      <c r="K163" s="62"/>
      <c r="L163" s="62"/>
      <c r="M163" s="62"/>
      <c r="N163" s="72"/>
      <c r="O163" s="63"/>
      <c r="P163" s="89" t="str">
        <f t="shared" si="21"/>
        <v/>
      </c>
      <c r="Q163" s="65" t="str">
        <f t="shared" si="22"/>
        <v/>
      </c>
      <c r="R163" s="89" t="str">
        <f t="shared" si="23"/>
        <v/>
      </c>
      <c r="S163" s="65" t="str">
        <f t="shared" si="24"/>
        <v/>
      </c>
      <c r="AO163" s="106" t="str">
        <f t="shared" si="18"/>
        <v>R1CQUEEN ALEXANDRA HOSPITAL</v>
      </c>
      <c r="AP163" s="37" t="s">
        <v>8594</v>
      </c>
      <c r="AQ163" s="37" t="s">
        <v>8595</v>
      </c>
      <c r="AR163" s="37" t="s">
        <v>8594</v>
      </c>
      <c r="AS163" s="37" t="s">
        <v>8595</v>
      </c>
      <c r="AT163" s="37" t="s">
        <v>1786</v>
      </c>
    </row>
    <row r="164" spans="1:46" x14ac:dyDescent="0.2">
      <c r="A164" s="18" t="str">
        <f t="shared" si="25"/>
        <v/>
      </c>
      <c r="B164" s="86">
        <f t="shared" si="20"/>
        <v>0</v>
      </c>
      <c r="C164" s="87" t="str">
        <f t="shared" si="19"/>
        <v/>
      </c>
      <c r="D164" s="88"/>
      <c r="E164" s="60"/>
      <c r="F164" s="64"/>
      <c r="G164" s="108"/>
      <c r="H164" s="61"/>
      <c r="I164" s="62"/>
      <c r="J164" s="62"/>
      <c r="K164" s="62"/>
      <c r="L164" s="62"/>
      <c r="M164" s="62"/>
      <c r="N164" s="72"/>
      <c r="O164" s="63"/>
      <c r="P164" s="89" t="str">
        <f t="shared" si="21"/>
        <v/>
      </c>
      <c r="Q164" s="65" t="str">
        <f t="shared" si="22"/>
        <v/>
      </c>
      <c r="R164" s="89" t="str">
        <f t="shared" si="23"/>
        <v/>
      </c>
      <c r="S164" s="65" t="str">
        <f t="shared" si="24"/>
        <v/>
      </c>
      <c r="AO164" s="106" t="str">
        <f t="shared" si="18"/>
        <v>R1CNO LIMITS - SHIRLEY</v>
      </c>
      <c r="AP164" s="37" t="s">
        <v>8596</v>
      </c>
      <c r="AQ164" s="37" t="s">
        <v>8597</v>
      </c>
      <c r="AR164" s="37" t="s">
        <v>8596</v>
      </c>
      <c r="AS164" s="37" t="s">
        <v>8597</v>
      </c>
      <c r="AT164" s="37" t="s">
        <v>1786</v>
      </c>
    </row>
    <row r="165" spans="1:46" x14ac:dyDescent="0.2">
      <c r="A165" s="18" t="str">
        <f t="shared" si="25"/>
        <v/>
      </c>
      <c r="B165" s="86">
        <f t="shared" si="20"/>
        <v>0</v>
      </c>
      <c r="C165" s="87" t="str">
        <f t="shared" si="19"/>
        <v/>
      </c>
      <c r="D165" s="88"/>
      <c r="E165" s="60"/>
      <c r="F165" s="64"/>
      <c r="G165" s="108"/>
      <c r="H165" s="61"/>
      <c r="I165" s="62"/>
      <c r="J165" s="62"/>
      <c r="K165" s="62"/>
      <c r="L165" s="62"/>
      <c r="M165" s="62"/>
      <c r="N165" s="72"/>
      <c r="O165" s="63"/>
      <c r="P165" s="89" t="str">
        <f t="shared" si="21"/>
        <v/>
      </c>
      <c r="Q165" s="65" t="str">
        <f t="shared" si="22"/>
        <v/>
      </c>
      <c r="R165" s="89" t="str">
        <f t="shared" si="23"/>
        <v/>
      </c>
      <c r="S165" s="65" t="str">
        <f t="shared" si="24"/>
        <v/>
      </c>
      <c r="AO165" s="106" t="str">
        <f t="shared" si="18"/>
        <v>R1CNO LIMITS - SHOLING</v>
      </c>
      <c r="AP165" s="37" t="s">
        <v>8598</v>
      </c>
      <c r="AQ165" s="37" t="s">
        <v>8599</v>
      </c>
      <c r="AR165" s="37" t="s">
        <v>8598</v>
      </c>
      <c r="AS165" s="37" t="s">
        <v>8599</v>
      </c>
      <c r="AT165" s="37" t="s">
        <v>1786</v>
      </c>
    </row>
    <row r="166" spans="1:46" x14ac:dyDescent="0.2">
      <c r="A166" s="18" t="str">
        <f t="shared" si="25"/>
        <v/>
      </c>
      <c r="B166" s="86">
        <f t="shared" si="20"/>
        <v>0</v>
      </c>
      <c r="C166" s="87" t="str">
        <f t="shared" si="19"/>
        <v/>
      </c>
      <c r="D166" s="88"/>
      <c r="E166" s="60"/>
      <c r="F166" s="64"/>
      <c r="G166" s="108"/>
      <c r="H166" s="61"/>
      <c r="I166" s="62"/>
      <c r="J166" s="62"/>
      <c r="K166" s="62"/>
      <c r="L166" s="62"/>
      <c r="M166" s="62"/>
      <c r="N166" s="72"/>
      <c r="O166" s="63"/>
      <c r="P166" s="89" t="str">
        <f t="shared" si="21"/>
        <v/>
      </c>
      <c r="Q166" s="65" t="str">
        <f t="shared" si="22"/>
        <v/>
      </c>
      <c r="R166" s="89" t="str">
        <f t="shared" si="23"/>
        <v/>
      </c>
      <c r="S166" s="65" t="str">
        <f t="shared" si="24"/>
        <v/>
      </c>
      <c r="AO166" s="106" t="str">
        <f t="shared" si="18"/>
        <v>R1COAKRIDGE HALL FOR ALL</v>
      </c>
      <c r="AP166" s="37" t="s">
        <v>8600</v>
      </c>
      <c r="AQ166" s="37" t="s">
        <v>8601</v>
      </c>
      <c r="AR166" s="37" t="s">
        <v>8600</v>
      </c>
      <c r="AS166" s="37" t="s">
        <v>8601</v>
      </c>
      <c r="AT166" s="37" t="s">
        <v>1786</v>
      </c>
    </row>
    <row r="167" spans="1:46" x14ac:dyDescent="0.2">
      <c r="A167" s="18" t="str">
        <f t="shared" si="25"/>
        <v/>
      </c>
      <c r="B167" s="86">
        <f t="shared" si="20"/>
        <v>0</v>
      </c>
      <c r="C167" s="87" t="str">
        <f t="shared" si="19"/>
        <v/>
      </c>
      <c r="D167" s="88"/>
      <c r="E167" s="60"/>
      <c r="F167" s="64"/>
      <c r="G167" s="108"/>
      <c r="H167" s="61"/>
      <c r="I167" s="62"/>
      <c r="J167" s="62"/>
      <c r="K167" s="62"/>
      <c r="L167" s="62"/>
      <c r="M167" s="62"/>
      <c r="N167" s="72"/>
      <c r="O167" s="63"/>
      <c r="P167" s="89" t="str">
        <f t="shared" si="21"/>
        <v/>
      </c>
      <c r="Q167" s="65" t="str">
        <f t="shared" si="22"/>
        <v/>
      </c>
      <c r="R167" s="89" t="str">
        <f t="shared" si="23"/>
        <v/>
      </c>
      <c r="S167" s="65" t="str">
        <f t="shared" si="24"/>
        <v/>
      </c>
      <c r="AO167" s="106" t="str">
        <f t="shared" si="18"/>
        <v>R1CELMLEIGH HOSPITAL</v>
      </c>
      <c r="AP167" s="37" t="s">
        <v>8602</v>
      </c>
      <c r="AQ167" s="37" t="s">
        <v>8603</v>
      </c>
      <c r="AR167" s="37" t="s">
        <v>8602</v>
      </c>
      <c r="AS167" s="37" t="s">
        <v>8603</v>
      </c>
      <c r="AT167" s="37" t="s">
        <v>1786</v>
      </c>
    </row>
    <row r="168" spans="1:46" x14ac:dyDescent="0.2">
      <c r="A168" s="18" t="str">
        <f t="shared" si="25"/>
        <v/>
      </c>
      <c r="B168" s="86">
        <f t="shared" si="20"/>
        <v>0</v>
      </c>
      <c r="C168" s="87" t="str">
        <f t="shared" si="19"/>
        <v/>
      </c>
      <c r="D168" s="88"/>
      <c r="E168" s="60"/>
      <c r="F168" s="64"/>
      <c r="G168" s="108"/>
      <c r="H168" s="61"/>
      <c r="I168" s="62"/>
      <c r="J168" s="62"/>
      <c r="K168" s="62"/>
      <c r="L168" s="62"/>
      <c r="M168" s="62"/>
      <c r="N168" s="72"/>
      <c r="O168" s="63"/>
      <c r="P168" s="89" t="str">
        <f t="shared" si="21"/>
        <v/>
      </c>
      <c r="Q168" s="65" t="str">
        <f t="shared" si="22"/>
        <v/>
      </c>
      <c r="R168" s="89" t="str">
        <f t="shared" si="23"/>
        <v/>
      </c>
      <c r="S168" s="65" t="str">
        <f t="shared" si="24"/>
        <v/>
      </c>
      <c r="AO168" s="106" t="str">
        <f t="shared" si="18"/>
        <v>R1CTHE POTTERIES</v>
      </c>
      <c r="AP168" s="37" t="s">
        <v>8604</v>
      </c>
      <c r="AQ168" s="37" t="s">
        <v>8605</v>
      </c>
      <c r="AR168" s="37" t="s">
        <v>8604</v>
      </c>
      <c r="AS168" s="37" t="s">
        <v>8605</v>
      </c>
      <c r="AT168" s="37" t="s">
        <v>1786</v>
      </c>
    </row>
    <row r="169" spans="1:46" x14ac:dyDescent="0.2">
      <c r="A169" s="18" t="str">
        <f t="shared" si="25"/>
        <v/>
      </c>
      <c r="B169" s="86">
        <f t="shared" si="20"/>
        <v>0</v>
      </c>
      <c r="C169" s="87" t="str">
        <f t="shared" si="19"/>
        <v/>
      </c>
      <c r="D169" s="88"/>
      <c r="E169" s="60"/>
      <c r="F169" s="64"/>
      <c r="G169" s="108"/>
      <c r="H169" s="61"/>
      <c r="I169" s="62"/>
      <c r="J169" s="62"/>
      <c r="K169" s="62"/>
      <c r="L169" s="62"/>
      <c r="M169" s="62"/>
      <c r="N169" s="72"/>
      <c r="O169" s="63"/>
      <c r="P169" s="89" t="str">
        <f t="shared" si="21"/>
        <v/>
      </c>
      <c r="Q169" s="65" t="str">
        <f t="shared" si="22"/>
        <v/>
      </c>
      <c r="R169" s="89" t="str">
        <f t="shared" si="23"/>
        <v/>
      </c>
      <c r="S169" s="65" t="str">
        <f t="shared" si="24"/>
        <v/>
      </c>
      <c r="AO169" s="106" t="str">
        <f t="shared" si="18"/>
        <v>R1CEASTLEIGH DAS</v>
      </c>
      <c r="AP169" s="37" t="s">
        <v>8606</v>
      </c>
      <c r="AQ169" s="37" t="s">
        <v>8607</v>
      </c>
      <c r="AR169" s="37" t="s">
        <v>8606</v>
      </c>
      <c r="AS169" s="37" t="s">
        <v>8607</v>
      </c>
      <c r="AT169" s="37" t="s">
        <v>1786</v>
      </c>
    </row>
    <row r="170" spans="1:46" x14ac:dyDescent="0.2">
      <c r="A170" s="18" t="str">
        <f t="shared" si="25"/>
        <v/>
      </c>
      <c r="B170" s="86">
        <f t="shared" si="20"/>
        <v>0</v>
      </c>
      <c r="C170" s="87" t="str">
        <f t="shared" si="19"/>
        <v/>
      </c>
      <c r="D170" s="88"/>
      <c r="E170" s="60"/>
      <c r="F170" s="64"/>
      <c r="G170" s="108"/>
      <c r="H170" s="61"/>
      <c r="I170" s="62"/>
      <c r="J170" s="62"/>
      <c r="K170" s="62"/>
      <c r="L170" s="62"/>
      <c r="M170" s="62"/>
      <c r="N170" s="72"/>
      <c r="O170" s="63"/>
      <c r="P170" s="89" t="str">
        <f t="shared" si="21"/>
        <v/>
      </c>
      <c r="Q170" s="65" t="str">
        <f t="shared" si="22"/>
        <v/>
      </c>
      <c r="R170" s="89" t="str">
        <f t="shared" si="23"/>
        <v/>
      </c>
      <c r="S170" s="65" t="str">
        <f t="shared" si="24"/>
        <v/>
      </c>
      <c r="AO170" s="106" t="str">
        <f t="shared" si="18"/>
        <v>R1CFENWICK HOSPITAL</v>
      </c>
      <c r="AP170" s="37" t="s">
        <v>8608</v>
      </c>
      <c r="AQ170" s="37" t="s">
        <v>8609</v>
      </c>
      <c r="AR170" s="37" t="s">
        <v>8608</v>
      </c>
      <c r="AS170" s="37" t="s">
        <v>8609</v>
      </c>
      <c r="AT170" s="37" t="s">
        <v>1786</v>
      </c>
    </row>
    <row r="171" spans="1:46" x14ac:dyDescent="0.2">
      <c r="A171" s="18" t="str">
        <f t="shared" si="25"/>
        <v/>
      </c>
      <c r="B171" s="86">
        <f t="shared" si="20"/>
        <v>0</v>
      </c>
      <c r="C171" s="87" t="str">
        <f t="shared" si="19"/>
        <v/>
      </c>
      <c r="D171" s="88"/>
      <c r="E171" s="60"/>
      <c r="F171" s="64"/>
      <c r="G171" s="108"/>
      <c r="H171" s="61"/>
      <c r="I171" s="62"/>
      <c r="J171" s="62"/>
      <c r="K171" s="62"/>
      <c r="L171" s="62"/>
      <c r="M171" s="62"/>
      <c r="N171" s="72"/>
      <c r="O171" s="63"/>
      <c r="P171" s="89" t="str">
        <f t="shared" si="21"/>
        <v/>
      </c>
      <c r="Q171" s="65" t="str">
        <f t="shared" si="22"/>
        <v/>
      </c>
      <c r="R171" s="89" t="str">
        <f t="shared" si="23"/>
        <v/>
      </c>
      <c r="S171" s="65" t="str">
        <f t="shared" si="24"/>
        <v/>
      </c>
      <c r="AO171" s="106" t="str">
        <f t="shared" si="18"/>
        <v>R1CSAINSBURYS</v>
      </c>
      <c r="AP171" s="37" t="s">
        <v>8610</v>
      </c>
      <c r="AQ171" s="37" t="s">
        <v>8611</v>
      </c>
      <c r="AR171" s="37" t="s">
        <v>8610</v>
      </c>
      <c r="AS171" s="37" t="s">
        <v>8611</v>
      </c>
      <c r="AT171" s="37" t="s">
        <v>1786</v>
      </c>
    </row>
    <row r="172" spans="1:46" x14ac:dyDescent="0.2">
      <c r="A172" s="18" t="str">
        <f t="shared" si="25"/>
        <v/>
      </c>
      <c r="B172" s="86">
        <f t="shared" si="20"/>
        <v>0</v>
      </c>
      <c r="C172" s="87" t="str">
        <f t="shared" ref="C172:C203" si="26">IF(ISNA(VLOOKUP($B$2&amp;D172,$AO:$AP,2,FALSE)),"",VLOOKUP($B$2&amp;D172,$AO:$AP,2,FALSE))</f>
        <v/>
      </c>
      <c r="D172" s="88"/>
      <c r="E172" s="60"/>
      <c r="F172" s="64"/>
      <c r="G172" s="108"/>
      <c r="H172" s="61"/>
      <c r="I172" s="62"/>
      <c r="J172" s="62"/>
      <c r="K172" s="62"/>
      <c r="L172" s="62"/>
      <c r="M172" s="62"/>
      <c r="N172" s="72"/>
      <c r="O172" s="63"/>
      <c r="P172" s="89" t="str">
        <f t="shared" si="21"/>
        <v/>
      </c>
      <c r="Q172" s="65" t="str">
        <f t="shared" si="22"/>
        <v/>
      </c>
      <c r="R172" s="89" t="str">
        <f t="shared" si="23"/>
        <v/>
      </c>
      <c r="S172" s="65" t="str">
        <f t="shared" si="24"/>
        <v/>
      </c>
      <c r="AO172" s="106" t="str">
        <f t="shared" si="18"/>
        <v>R1DSHELTON HOSPITAL</v>
      </c>
      <c r="AP172" s="37" t="s">
        <v>8612</v>
      </c>
      <c r="AQ172" s="37" t="s">
        <v>8613</v>
      </c>
      <c r="AR172" s="37" t="s">
        <v>8612</v>
      </c>
      <c r="AS172" s="37" t="s">
        <v>8613</v>
      </c>
      <c r="AT172" s="37" t="s">
        <v>1771</v>
      </c>
    </row>
    <row r="173" spans="1:46" x14ac:dyDescent="0.2">
      <c r="A173" s="18" t="str">
        <f t="shared" si="25"/>
        <v/>
      </c>
      <c r="B173" s="86">
        <f t="shared" si="20"/>
        <v>0</v>
      </c>
      <c r="C173" s="87" t="str">
        <f t="shared" si="26"/>
        <v/>
      </c>
      <c r="D173" s="88"/>
      <c r="E173" s="60"/>
      <c r="F173" s="64"/>
      <c r="G173" s="108"/>
      <c r="H173" s="61"/>
      <c r="I173" s="62"/>
      <c r="J173" s="62"/>
      <c r="K173" s="62"/>
      <c r="L173" s="62"/>
      <c r="M173" s="62"/>
      <c r="N173" s="72"/>
      <c r="O173" s="63"/>
      <c r="P173" s="89" t="str">
        <f t="shared" si="21"/>
        <v/>
      </c>
      <c r="Q173" s="65" t="str">
        <f t="shared" si="22"/>
        <v/>
      </c>
      <c r="R173" s="89" t="str">
        <f t="shared" si="23"/>
        <v/>
      </c>
      <c r="S173" s="65" t="str">
        <f t="shared" si="24"/>
        <v/>
      </c>
      <c r="AO173" s="106" t="str">
        <f t="shared" si="18"/>
        <v>R1DTHE MOUNT</v>
      </c>
      <c r="AP173" s="37" t="s">
        <v>8614</v>
      </c>
      <c r="AQ173" s="37" t="s">
        <v>8615</v>
      </c>
      <c r="AR173" s="37" t="s">
        <v>8614</v>
      </c>
      <c r="AS173" s="37" t="s">
        <v>8615</v>
      </c>
      <c r="AT173" s="37" t="s">
        <v>1771</v>
      </c>
    </row>
    <row r="174" spans="1:46" x14ac:dyDescent="0.2">
      <c r="A174" s="18" t="str">
        <f t="shared" si="25"/>
        <v/>
      </c>
      <c r="B174" s="86">
        <f t="shared" si="20"/>
        <v>0</v>
      </c>
      <c r="C174" s="87" t="str">
        <f t="shared" si="26"/>
        <v/>
      </c>
      <c r="D174" s="88"/>
      <c r="E174" s="60"/>
      <c r="F174" s="64"/>
      <c r="G174" s="108"/>
      <c r="H174" s="61"/>
      <c r="I174" s="62"/>
      <c r="J174" s="62"/>
      <c r="K174" s="62"/>
      <c r="L174" s="62"/>
      <c r="M174" s="62"/>
      <c r="N174" s="72"/>
      <c r="O174" s="63"/>
      <c r="P174" s="89" t="str">
        <f t="shared" si="21"/>
        <v/>
      </c>
      <c r="Q174" s="65" t="str">
        <f t="shared" si="22"/>
        <v/>
      </c>
      <c r="R174" s="89" t="str">
        <f t="shared" si="23"/>
        <v/>
      </c>
      <c r="S174" s="65" t="str">
        <f t="shared" si="24"/>
        <v/>
      </c>
      <c r="AO174" s="106" t="str">
        <f t="shared" si="18"/>
        <v>R1DPRINCESS ROYAL HOSPITAL</v>
      </c>
      <c r="AP174" s="37" t="s">
        <v>8616</v>
      </c>
      <c r="AQ174" s="37" t="s">
        <v>8617</v>
      </c>
      <c r="AR174" s="37" t="s">
        <v>8616</v>
      </c>
      <c r="AS174" s="37" t="s">
        <v>8617</v>
      </c>
      <c r="AT174" s="37" t="s">
        <v>1771</v>
      </c>
    </row>
    <row r="175" spans="1:46" x14ac:dyDescent="0.2">
      <c r="A175" s="18" t="str">
        <f t="shared" si="25"/>
        <v/>
      </c>
      <c r="B175" s="86">
        <f t="shared" si="20"/>
        <v>0</v>
      </c>
      <c r="C175" s="87" t="str">
        <f t="shared" si="26"/>
        <v/>
      </c>
      <c r="D175" s="88"/>
      <c r="E175" s="60"/>
      <c r="F175" s="64"/>
      <c r="G175" s="108"/>
      <c r="H175" s="61"/>
      <c r="I175" s="62"/>
      <c r="J175" s="62"/>
      <c r="K175" s="62"/>
      <c r="L175" s="62"/>
      <c r="M175" s="62"/>
      <c r="N175" s="72"/>
      <c r="O175" s="63"/>
      <c r="P175" s="89" t="str">
        <f t="shared" si="21"/>
        <v/>
      </c>
      <c r="Q175" s="65" t="str">
        <f t="shared" si="22"/>
        <v/>
      </c>
      <c r="R175" s="89" t="str">
        <f t="shared" si="23"/>
        <v/>
      </c>
      <c r="S175" s="65" t="str">
        <f t="shared" si="24"/>
        <v/>
      </c>
      <c r="AO175" s="106" t="str">
        <f t="shared" si="18"/>
        <v>R1DMARKET DRAYTON COTTAGE HOSPITAL</v>
      </c>
      <c r="AP175" s="37" t="s">
        <v>8618</v>
      </c>
      <c r="AQ175" s="37" t="s">
        <v>8619</v>
      </c>
      <c r="AR175" s="37" t="s">
        <v>8618</v>
      </c>
      <c r="AS175" s="37" t="s">
        <v>8619</v>
      </c>
      <c r="AT175" s="37" t="s">
        <v>1771</v>
      </c>
    </row>
    <row r="176" spans="1:46" x14ac:dyDescent="0.2">
      <c r="A176" s="18" t="str">
        <f t="shared" si="25"/>
        <v/>
      </c>
      <c r="B176" s="86">
        <f t="shared" si="20"/>
        <v>0</v>
      </c>
      <c r="C176" s="87" t="str">
        <f t="shared" si="26"/>
        <v/>
      </c>
      <c r="D176" s="88"/>
      <c r="E176" s="60"/>
      <c r="F176" s="64"/>
      <c r="G176" s="108"/>
      <c r="H176" s="61"/>
      <c r="I176" s="62"/>
      <c r="J176" s="62"/>
      <c r="K176" s="62"/>
      <c r="L176" s="62"/>
      <c r="M176" s="62"/>
      <c r="N176" s="72"/>
      <c r="O176" s="63"/>
      <c r="P176" s="89" t="str">
        <f t="shared" si="21"/>
        <v/>
      </c>
      <c r="Q176" s="65" t="str">
        <f t="shared" si="22"/>
        <v/>
      </c>
      <c r="R176" s="89" t="str">
        <f t="shared" si="23"/>
        <v/>
      </c>
      <c r="S176" s="65" t="str">
        <f t="shared" si="24"/>
        <v/>
      </c>
      <c r="AO176" s="106" t="str">
        <f t="shared" si="18"/>
        <v>R1DWEST BANK</v>
      </c>
      <c r="AP176" s="37" t="s">
        <v>8620</v>
      </c>
      <c r="AQ176" s="37" t="s">
        <v>8621</v>
      </c>
      <c r="AR176" s="37" t="s">
        <v>8620</v>
      </c>
      <c r="AS176" s="37" t="s">
        <v>8621</v>
      </c>
      <c r="AT176" s="37" t="s">
        <v>1771</v>
      </c>
    </row>
    <row r="177" spans="1:46" x14ac:dyDescent="0.2">
      <c r="A177" s="18" t="str">
        <f t="shared" si="25"/>
        <v/>
      </c>
      <c r="B177" s="86">
        <f t="shared" si="20"/>
        <v>0</v>
      </c>
      <c r="C177" s="87" t="str">
        <f t="shared" si="26"/>
        <v/>
      </c>
      <c r="D177" s="88"/>
      <c r="E177" s="60"/>
      <c r="F177" s="64"/>
      <c r="G177" s="108"/>
      <c r="H177" s="61"/>
      <c r="I177" s="62"/>
      <c r="J177" s="62"/>
      <c r="K177" s="62"/>
      <c r="L177" s="62"/>
      <c r="M177" s="62"/>
      <c r="N177" s="72"/>
      <c r="O177" s="63"/>
      <c r="P177" s="89" t="str">
        <f t="shared" si="21"/>
        <v/>
      </c>
      <c r="Q177" s="65" t="str">
        <f t="shared" si="22"/>
        <v/>
      </c>
      <c r="R177" s="89" t="str">
        <f t="shared" si="23"/>
        <v/>
      </c>
      <c r="S177" s="65" t="str">
        <f t="shared" si="24"/>
        <v/>
      </c>
      <c r="AO177" s="106" t="str">
        <f t="shared" si="18"/>
        <v>R1DROYAL SHREWSBURY HOSPITAL</v>
      </c>
      <c r="AP177" s="37" t="s">
        <v>8622</v>
      </c>
      <c r="AQ177" s="37" t="s">
        <v>8623</v>
      </c>
      <c r="AR177" s="37" t="s">
        <v>8622</v>
      </c>
      <c r="AS177" s="37" t="s">
        <v>8623</v>
      </c>
      <c r="AT177" s="37" t="s">
        <v>1771</v>
      </c>
    </row>
    <row r="178" spans="1:46" x14ac:dyDescent="0.2">
      <c r="A178" s="18" t="str">
        <f t="shared" si="25"/>
        <v/>
      </c>
      <c r="B178" s="86">
        <f t="shared" si="20"/>
        <v>0</v>
      </c>
      <c r="C178" s="87" t="str">
        <f t="shared" si="26"/>
        <v/>
      </c>
      <c r="D178" s="88"/>
      <c r="E178" s="60"/>
      <c r="F178" s="64"/>
      <c r="G178" s="108"/>
      <c r="H178" s="61"/>
      <c r="I178" s="62"/>
      <c r="J178" s="62"/>
      <c r="K178" s="62"/>
      <c r="L178" s="62"/>
      <c r="M178" s="62"/>
      <c r="N178" s="72"/>
      <c r="O178" s="63"/>
      <c r="P178" s="89" t="str">
        <f t="shared" si="21"/>
        <v/>
      </c>
      <c r="Q178" s="65" t="str">
        <f t="shared" si="22"/>
        <v/>
      </c>
      <c r="R178" s="89" t="str">
        <f t="shared" si="23"/>
        <v/>
      </c>
      <c r="S178" s="65" t="str">
        <f t="shared" si="24"/>
        <v/>
      </c>
      <c r="AO178" s="106" t="str">
        <f t="shared" si="18"/>
        <v>R1DLUDLOW HOSPITAL</v>
      </c>
      <c r="AP178" s="37" t="s">
        <v>8624</v>
      </c>
      <c r="AQ178" s="37" t="s">
        <v>8625</v>
      </c>
      <c r="AR178" s="37" t="s">
        <v>8624</v>
      </c>
      <c r="AS178" s="37" t="s">
        <v>8625</v>
      </c>
      <c r="AT178" s="37" t="s">
        <v>1771</v>
      </c>
    </row>
    <row r="179" spans="1:46" x14ac:dyDescent="0.2">
      <c r="A179" s="18" t="str">
        <f t="shared" si="25"/>
        <v/>
      </c>
      <c r="B179" s="86">
        <f t="shared" si="20"/>
        <v>0</v>
      </c>
      <c r="C179" s="87" t="str">
        <f t="shared" si="26"/>
        <v/>
      </c>
      <c r="D179" s="88"/>
      <c r="E179" s="60"/>
      <c r="F179" s="64"/>
      <c r="G179" s="108"/>
      <c r="H179" s="61"/>
      <c r="I179" s="62"/>
      <c r="J179" s="62"/>
      <c r="K179" s="62"/>
      <c r="L179" s="62"/>
      <c r="M179" s="62"/>
      <c r="N179" s="72"/>
      <c r="O179" s="63"/>
      <c r="P179" s="89" t="str">
        <f t="shared" si="21"/>
        <v/>
      </c>
      <c r="Q179" s="65" t="str">
        <f t="shared" si="22"/>
        <v/>
      </c>
      <c r="R179" s="89" t="str">
        <f t="shared" si="23"/>
        <v/>
      </c>
      <c r="S179" s="65" t="str">
        <f t="shared" si="24"/>
        <v/>
      </c>
      <c r="AO179" s="106" t="str">
        <f t="shared" si="18"/>
        <v>R1DBRIDGNORTH HOSPITAL</v>
      </c>
      <c r="AP179" s="37" t="s">
        <v>8626</v>
      </c>
      <c r="AQ179" s="37" t="s">
        <v>8627</v>
      </c>
      <c r="AR179" s="37" t="s">
        <v>8626</v>
      </c>
      <c r="AS179" s="37" t="s">
        <v>8627</v>
      </c>
      <c r="AT179" s="37" t="s">
        <v>1771</v>
      </c>
    </row>
    <row r="180" spans="1:46" x14ac:dyDescent="0.2">
      <c r="A180" s="18" t="str">
        <f t="shared" si="25"/>
        <v/>
      </c>
      <c r="B180" s="86">
        <f t="shared" si="20"/>
        <v>0</v>
      </c>
      <c r="C180" s="87" t="str">
        <f t="shared" si="26"/>
        <v/>
      </c>
      <c r="D180" s="88"/>
      <c r="E180" s="60"/>
      <c r="F180" s="64"/>
      <c r="G180" s="108"/>
      <c r="H180" s="61"/>
      <c r="I180" s="62"/>
      <c r="J180" s="62"/>
      <c r="K180" s="62"/>
      <c r="L180" s="62"/>
      <c r="M180" s="62"/>
      <c r="N180" s="72"/>
      <c r="O180" s="63"/>
      <c r="P180" s="89" t="str">
        <f t="shared" si="21"/>
        <v/>
      </c>
      <c r="Q180" s="65" t="str">
        <f t="shared" si="22"/>
        <v/>
      </c>
      <c r="R180" s="89" t="str">
        <f t="shared" si="23"/>
        <v/>
      </c>
      <c r="S180" s="65" t="str">
        <f t="shared" si="24"/>
        <v/>
      </c>
      <c r="AO180" s="106" t="str">
        <f t="shared" si="18"/>
        <v>R1DBISHOPS CASTLE HOSPITAL</v>
      </c>
      <c r="AP180" s="37" t="s">
        <v>8628</v>
      </c>
      <c r="AQ180" s="37" t="s">
        <v>8629</v>
      </c>
      <c r="AR180" s="37" t="s">
        <v>8628</v>
      </c>
      <c r="AS180" s="37" t="s">
        <v>8629</v>
      </c>
      <c r="AT180" s="37" t="s">
        <v>1771</v>
      </c>
    </row>
    <row r="181" spans="1:46" x14ac:dyDescent="0.2">
      <c r="A181" s="18" t="str">
        <f t="shared" si="25"/>
        <v/>
      </c>
      <c r="B181" s="86">
        <f t="shared" si="20"/>
        <v>0</v>
      </c>
      <c r="C181" s="87" t="str">
        <f t="shared" si="26"/>
        <v/>
      </c>
      <c r="D181" s="88"/>
      <c r="E181" s="60"/>
      <c r="F181" s="64"/>
      <c r="G181" s="108"/>
      <c r="H181" s="61"/>
      <c r="I181" s="62"/>
      <c r="J181" s="62"/>
      <c r="K181" s="62"/>
      <c r="L181" s="62"/>
      <c r="M181" s="62"/>
      <c r="N181" s="72"/>
      <c r="O181" s="63"/>
      <c r="P181" s="89" t="str">
        <f t="shared" si="21"/>
        <v/>
      </c>
      <c r="Q181" s="65" t="str">
        <f t="shared" si="22"/>
        <v/>
      </c>
      <c r="R181" s="89" t="str">
        <f t="shared" si="23"/>
        <v/>
      </c>
      <c r="S181" s="65" t="str">
        <f t="shared" si="24"/>
        <v/>
      </c>
      <c r="AO181" s="106" t="str">
        <f t="shared" si="18"/>
        <v>R1DBELLE VUE (GP)</v>
      </c>
      <c r="AP181" s="37" t="s">
        <v>8630</v>
      </c>
      <c r="AQ181" s="37" t="s">
        <v>8631</v>
      </c>
      <c r="AR181" s="37" t="s">
        <v>8630</v>
      </c>
      <c r="AS181" s="37" t="s">
        <v>8631</v>
      </c>
      <c r="AT181" s="37" t="s">
        <v>1771</v>
      </c>
    </row>
    <row r="182" spans="1:46" x14ac:dyDescent="0.2">
      <c r="A182" s="18" t="str">
        <f t="shared" si="25"/>
        <v/>
      </c>
      <c r="B182" s="86">
        <f t="shared" si="20"/>
        <v>0</v>
      </c>
      <c r="C182" s="87" t="str">
        <f t="shared" si="26"/>
        <v/>
      </c>
      <c r="D182" s="88"/>
      <c r="E182" s="60"/>
      <c r="F182" s="64"/>
      <c r="G182" s="108"/>
      <c r="H182" s="61"/>
      <c r="I182" s="62"/>
      <c r="J182" s="62"/>
      <c r="K182" s="62"/>
      <c r="L182" s="62"/>
      <c r="M182" s="62"/>
      <c r="N182" s="72"/>
      <c r="O182" s="63"/>
      <c r="P182" s="89" t="str">
        <f t="shared" si="21"/>
        <v/>
      </c>
      <c r="Q182" s="65" t="str">
        <f t="shared" si="22"/>
        <v/>
      </c>
      <c r="R182" s="89" t="str">
        <f t="shared" si="23"/>
        <v/>
      </c>
      <c r="S182" s="65" t="str">
        <f t="shared" si="24"/>
        <v/>
      </c>
      <c r="AO182" s="106" t="str">
        <f t="shared" si="18"/>
        <v>R1DBUTCHER ROW (GP)</v>
      </c>
      <c r="AP182" s="37" t="s">
        <v>8632</v>
      </c>
      <c r="AQ182" s="37" t="s">
        <v>8633</v>
      </c>
      <c r="AR182" s="37" t="s">
        <v>8632</v>
      </c>
      <c r="AS182" s="37" t="s">
        <v>8633</v>
      </c>
      <c r="AT182" s="37" t="s">
        <v>1771</v>
      </c>
    </row>
    <row r="183" spans="1:46" x14ac:dyDescent="0.2">
      <c r="A183" s="18" t="str">
        <f t="shared" si="25"/>
        <v/>
      </c>
      <c r="B183" s="86">
        <f t="shared" si="20"/>
        <v>0</v>
      </c>
      <c r="C183" s="87" t="str">
        <f t="shared" si="26"/>
        <v/>
      </c>
      <c r="D183" s="88"/>
      <c r="E183" s="60"/>
      <c r="F183" s="64"/>
      <c r="G183" s="108"/>
      <c r="H183" s="61"/>
      <c r="I183" s="62"/>
      <c r="J183" s="62"/>
      <c r="K183" s="62"/>
      <c r="L183" s="62"/>
      <c r="M183" s="62"/>
      <c r="N183" s="72"/>
      <c r="O183" s="63"/>
      <c r="P183" s="89" t="str">
        <f t="shared" si="21"/>
        <v/>
      </c>
      <c r="Q183" s="65" t="str">
        <f t="shared" si="22"/>
        <v/>
      </c>
      <c r="R183" s="89" t="str">
        <f t="shared" si="23"/>
        <v/>
      </c>
      <c r="S183" s="65" t="str">
        <f t="shared" si="24"/>
        <v/>
      </c>
      <c r="AO183" s="106" t="str">
        <f t="shared" si="18"/>
        <v>R1DCLAREMONT BANK SITE (GP)</v>
      </c>
      <c r="AP183" s="37" t="s">
        <v>8634</v>
      </c>
      <c r="AQ183" s="37" t="s">
        <v>8635</v>
      </c>
      <c r="AR183" s="37" t="s">
        <v>8634</v>
      </c>
      <c r="AS183" s="37" t="s">
        <v>8635</v>
      </c>
      <c r="AT183" s="37" t="s">
        <v>1771</v>
      </c>
    </row>
    <row r="184" spans="1:46" x14ac:dyDescent="0.2">
      <c r="A184" s="18" t="str">
        <f t="shared" si="25"/>
        <v/>
      </c>
      <c r="B184" s="86">
        <f t="shared" si="20"/>
        <v>0</v>
      </c>
      <c r="C184" s="87" t="str">
        <f t="shared" si="26"/>
        <v/>
      </c>
      <c r="D184" s="88"/>
      <c r="E184" s="60"/>
      <c r="F184" s="64"/>
      <c r="G184" s="108"/>
      <c r="H184" s="61"/>
      <c r="I184" s="62"/>
      <c r="J184" s="62"/>
      <c r="K184" s="62"/>
      <c r="L184" s="62"/>
      <c r="M184" s="62"/>
      <c r="N184" s="72"/>
      <c r="O184" s="63"/>
      <c r="P184" s="89" t="str">
        <f t="shared" si="21"/>
        <v/>
      </c>
      <c r="Q184" s="65" t="str">
        <f t="shared" si="22"/>
        <v/>
      </c>
      <c r="R184" s="89" t="str">
        <f t="shared" si="23"/>
        <v/>
      </c>
      <c r="S184" s="65" t="str">
        <f t="shared" si="24"/>
        <v/>
      </c>
      <c r="AO184" s="106" t="str">
        <f t="shared" si="18"/>
        <v>R1DNEWPORT (GP)</v>
      </c>
      <c r="AP184" s="37" t="s">
        <v>8636</v>
      </c>
      <c r="AQ184" s="37" t="s">
        <v>8637</v>
      </c>
      <c r="AR184" s="37" t="s">
        <v>8636</v>
      </c>
      <c r="AS184" s="37" t="s">
        <v>8637</v>
      </c>
      <c r="AT184" s="37" t="s">
        <v>1771</v>
      </c>
    </row>
    <row r="185" spans="1:46" x14ac:dyDescent="0.2">
      <c r="A185" s="18" t="str">
        <f t="shared" si="25"/>
        <v/>
      </c>
      <c r="B185" s="86">
        <f t="shared" si="20"/>
        <v>0</v>
      </c>
      <c r="C185" s="87" t="str">
        <f t="shared" si="26"/>
        <v/>
      </c>
      <c r="D185" s="88"/>
      <c r="E185" s="60"/>
      <c r="F185" s="64"/>
      <c r="G185" s="108"/>
      <c r="H185" s="61"/>
      <c r="I185" s="62"/>
      <c r="J185" s="62"/>
      <c r="K185" s="62"/>
      <c r="L185" s="62"/>
      <c r="M185" s="62"/>
      <c r="N185" s="72"/>
      <c r="O185" s="63"/>
      <c r="P185" s="89" t="str">
        <f t="shared" si="21"/>
        <v/>
      </c>
      <c r="Q185" s="65" t="str">
        <f t="shared" si="22"/>
        <v/>
      </c>
      <c r="R185" s="89" t="str">
        <f t="shared" si="23"/>
        <v/>
      </c>
      <c r="S185" s="65" t="str">
        <f t="shared" si="24"/>
        <v/>
      </c>
      <c r="AO185" s="106" t="str">
        <f t="shared" si="18"/>
        <v>R1DIRONBRIDGE (GP)</v>
      </c>
      <c r="AP185" s="37" t="s">
        <v>8638</v>
      </c>
      <c r="AQ185" s="37" t="s">
        <v>8639</v>
      </c>
      <c r="AR185" s="37" t="s">
        <v>8638</v>
      </c>
      <c r="AS185" s="37" t="s">
        <v>8639</v>
      </c>
      <c r="AT185" s="37" t="s">
        <v>1771</v>
      </c>
    </row>
    <row r="186" spans="1:46" x14ac:dyDescent="0.2">
      <c r="A186" s="18" t="str">
        <f t="shared" si="25"/>
        <v/>
      </c>
      <c r="B186" s="86">
        <f t="shared" si="20"/>
        <v>0</v>
      </c>
      <c r="C186" s="87" t="str">
        <f t="shared" si="26"/>
        <v/>
      </c>
      <c r="D186" s="88"/>
      <c r="E186" s="60"/>
      <c r="F186" s="64"/>
      <c r="G186" s="108"/>
      <c r="H186" s="61"/>
      <c r="I186" s="62"/>
      <c r="J186" s="62"/>
      <c r="K186" s="62"/>
      <c r="L186" s="62"/>
      <c r="M186" s="62"/>
      <c r="N186" s="72"/>
      <c r="O186" s="63"/>
      <c r="P186" s="89" t="str">
        <f t="shared" si="21"/>
        <v/>
      </c>
      <c r="Q186" s="65" t="str">
        <f t="shared" si="22"/>
        <v/>
      </c>
      <c r="R186" s="89" t="str">
        <f t="shared" si="23"/>
        <v/>
      </c>
      <c r="S186" s="65" t="str">
        <f t="shared" si="24"/>
        <v/>
      </c>
      <c r="AO186" s="106" t="str">
        <f t="shared" si="18"/>
        <v>R1DCLEE HILL (GP)</v>
      </c>
      <c r="AP186" s="37" t="s">
        <v>8640</v>
      </c>
      <c r="AQ186" s="37" t="s">
        <v>8641</v>
      </c>
      <c r="AR186" s="37" t="s">
        <v>8640</v>
      </c>
      <c r="AS186" s="37" t="s">
        <v>8641</v>
      </c>
      <c r="AT186" s="37" t="s">
        <v>1771</v>
      </c>
    </row>
    <row r="187" spans="1:46" x14ac:dyDescent="0.2">
      <c r="A187" s="18" t="str">
        <f t="shared" si="25"/>
        <v/>
      </c>
      <c r="B187" s="86">
        <f t="shared" si="20"/>
        <v>0</v>
      </c>
      <c r="C187" s="87" t="str">
        <f t="shared" si="26"/>
        <v/>
      </c>
      <c r="D187" s="88"/>
      <c r="E187" s="60"/>
      <c r="F187" s="64"/>
      <c r="G187" s="108"/>
      <c r="H187" s="61"/>
      <c r="I187" s="62"/>
      <c r="J187" s="62"/>
      <c r="K187" s="62"/>
      <c r="L187" s="62"/>
      <c r="M187" s="62"/>
      <c r="N187" s="72"/>
      <c r="O187" s="63"/>
      <c r="P187" s="89" t="str">
        <f t="shared" si="21"/>
        <v/>
      </c>
      <c r="Q187" s="65" t="str">
        <f t="shared" si="22"/>
        <v/>
      </c>
      <c r="R187" s="89" t="str">
        <f t="shared" si="23"/>
        <v/>
      </c>
      <c r="S187" s="65" t="str">
        <f t="shared" si="24"/>
        <v/>
      </c>
      <c r="AO187" s="106" t="str">
        <f t="shared" si="18"/>
        <v>R1DCRAVEN ARMS (GP)</v>
      </c>
      <c r="AP187" s="37" t="s">
        <v>8642</v>
      </c>
      <c r="AQ187" s="37" t="s">
        <v>8643</v>
      </c>
      <c r="AR187" s="37" t="s">
        <v>8642</v>
      </c>
      <c r="AS187" s="37" t="s">
        <v>8643</v>
      </c>
      <c r="AT187" s="37" t="s">
        <v>1771</v>
      </c>
    </row>
    <row r="188" spans="1:46" x14ac:dyDescent="0.2">
      <c r="A188" s="18" t="str">
        <f t="shared" si="25"/>
        <v/>
      </c>
      <c r="B188" s="86">
        <f t="shared" si="20"/>
        <v>0</v>
      </c>
      <c r="C188" s="87" t="str">
        <f t="shared" si="26"/>
        <v/>
      </c>
      <c r="D188" s="88"/>
      <c r="E188" s="60"/>
      <c r="F188" s="64"/>
      <c r="G188" s="108"/>
      <c r="H188" s="61"/>
      <c r="I188" s="62"/>
      <c r="J188" s="62"/>
      <c r="K188" s="62"/>
      <c r="L188" s="62"/>
      <c r="M188" s="62"/>
      <c r="N188" s="72"/>
      <c r="O188" s="63"/>
      <c r="P188" s="89" t="str">
        <f t="shared" si="21"/>
        <v/>
      </c>
      <c r="Q188" s="65" t="str">
        <f t="shared" si="22"/>
        <v/>
      </c>
      <c r="R188" s="89" t="str">
        <f t="shared" si="23"/>
        <v/>
      </c>
      <c r="S188" s="65" t="str">
        <f t="shared" si="24"/>
        <v/>
      </c>
      <c r="AO188" s="106" t="str">
        <f t="shared" si="18"/>
        <v>R1DHIGHLEY (GP)</v>
      </c>
      <c r="AP188" s="37" t="s">
        <v>8644</v>
      </c>
      <c r="AQ188" s="37" t="s">
        <v>8645</v>
      </c>
      <c r="AR188" s="37" t="s">
        <v>8644</v>
      </c>
      <c r="AS188" s="37" t="s">
        <v>8645</v>
      </c>
      <c r="AT188" s="37" t="s">
        <v>1771</v>
      </c>
    </row>
    <row r="189" spans="1:46" x14ac:dyDescent="0.2">
      <c r="A189" s="18" t="str">
        <f t="shared" si="25"/>
        <v/>
      </c>
      <c r="B189" s="86">
        <f t="shared" si="20"/>
        <v>0</v>
      </c>
      <c r="C189" s="87" t="str">
        <f t="shared" si="26"/>
        <v/>
      </c>
      <c r="D189" s="88"/>
      <c r="E189" s="60"/>
      <c r="F189" s="64"/>
      <c r="G189" s="108"/>
      <c r="H189" s="61"/>
      <c r="I189" s="62"/>
      <c r="J189" s="62"/>
      <c r="K189" s="62"/>
      <c r="L189" s="62"/>
      <c r="M189" s="62"/>
      <c r="N189" s="72"/>
      <c r="O189" s="63"/>
      <c r="P189" s="89" t="str">
        <f t="shared" si="21"/>
        <v/>
      </c>
      <c r="Q189" s="65" t="str">
        <f t="shared" si="22"/>
        <v/>
      </c>
      <c r="R189" s="89" t="str">
        <f t="shared" si="23"/>
        <v/>
      </c>
      <c r="S189" s="65" t="str">
        <f t="shared" si="24"/>
        <v/>
      </c>
      <c r="AO189" s="106" t="str">
        <f t="shared" si="18"/>
        <v>R1DHODNET (GP)</v>
      </c>
      <c r="AP189" s="37" t="s">
        <v>8646</v>
      </c>
      <c r="AQ189" s="37" t="s">
        <v>8647</v>
      </c>
      <c r="AR189" s="37" t="s">
        <v>8646</v>
      </c>
      <c r="AS189" s="37" t="s">
        <v>8647</v>
      </c>
      <c r="AT189" s="37" t="s">
        <v>1771</v>
      </c>
    </row>
    <row r="190" spans="1:46" x14ac:dyDescent="0.2">
      <c r="A190" s="18" t="str">
        <f t="shared" si="25"/>
        <v/>
      </c>
      <c r="B190" s="86">
        <f t="shared" si="20"/>
        <v>0</v>
      </c>
      <c r="C190" s="87" t="str">
        <f t="shared" si="26"/>
        <v/>
      </c>
      <c r="D190" s="88"/>
      <c r="E190" s="60"/>
      <c r="F190" s="64"/>
      <c r="G190" s="108"/>
      <c r="H190" s="61"/>
      <c r="I190" s="62"/>
      <c r="J190" s="62"/>
      <c r="K190" s="62"/>
      <c r="L190" s="62"/>
      <c r="M190" s="62"/>
      <c r="N190" s="72"/>
      <c r="O190" s="63"/>
      <c r="P190" s="89" t="str">
        <f t="shared" si="21"/>
        <v/>
      </c>
      <c r="Q190" s="65" t="str">
        <f t="shared" si="22"/>
        <v/>
      </c>
      <c r="R190" s="89" t="str">
        <f t="shared" si="23"/>
        <v/>
      </c>
      <c r="S190" s="65" t="str">
        <f t="shared" si="24"/>
        <v/>
      </c>
      <c r="AO190" s="106" t="str">
        <f t="shared" si="18"/>
        <v>R1DDIMENSIONS (NSO) RESIDENTIAL HOME</v>
      </c>
      <c r="AP190" s="37" t="s">
        <v>8648</v>
      </c>
      <c r="AQ190" s="37" t="s">
        <v>8649</v>
      </c>
      <c r="AR190" s="37" t="s">
        <v>8648</v>
      </c>
      <c r="AS190" s="37" t="s">
        <v>8649</v>
      </c>
      <c r="AT190" s="37" t="s">
        <v>1771</v>
      </c>
    </row>
    <row r="191" spans="1:46" x14ac:dyDescent="0.2">
      <c r="A191" s="18" t="str">
        <f t="shared" si="25"/>
        <v/>
      </c>
      <c r="B191" s="86">
        <f t="shared" si="20"/>
        <v>0</v>
      </c>
      <c r="C191" s="87" t="str">
        <f t="shared" si="26"/>
        <v/>
      </c>
      <c r="D191" s="88"/>
      <c r="E191" s="60"/>
      <c r="F191" s="64"/>
      <c r="G191" s="108"/>
      <c r="H191" s="61"/>
      <c r="I191" s="62"/>
      <c r="J191" s="62"/>
      <c r="K191" s="62"/>
      <c r="L191" s="62"/>
      <c r="M191" s="62"/>
      <c r="N191" s="72"/>
      <c r="O191" s="63"/>
      <c r="P191" s="89" t="str">
        <f t="shared" si="21"/>
        <v/>
      </c>
      <c r="Q191" s="65" t="str">
        <f t="shared" si="22"/>
        <v/>
      </c>
      <c r="R191" s="89" t="str">
        <f t="shared" si="23"/>
        <v/>
      </c>
      <c r="S191" s="65" t="str">
        <f t="shared" si="24"/>
        <v/>
      </c>
      <c r="AO191" s="106" t="str">
        <f t="shared" si="18"/>
        <v>R1DTHE HEATHERS</v>
      </c>
      <c r="AP191" s="37" t="s">
        <v>8650</v>
      </c>
      <c r="AQ191" s="37" t="s">
        <v>8651</v>
      </c>
      <c r="AR191" s="37" t="s">
        <v>8650</v>
      </c>
      <c r="AS191" s="37" t="s">
        <v>8651</v>
      </c>
      <c r="AT191" s="37" t="s">
        <v>1771</v>
      </c>
    </row>
    <row r="192" spans="1:46" x14ac:dyDescent="0.2">
      <c r="A192" s="18" t="str">
        <f t="shared" si="25"/>
        <v/>
      </c>
      <c r="B192" s="86">
        <f t="shared" si="20"/>
        <v>0</v>
      </c>
      <c r="C192" s="87" t="str">
        <f t="shared" si="26"/>
        <v/>
      </c>
      <c r="D192" s="88"/>
      <c r="E192" s="60"/>
      <c r="F192" s="64"/>
      <c r="G192" s="108"/>
      <c r="H192" s="61"/>
      <c r="I192" s="62"/>
      <c r="J192" s="62"/>
      <c r="K192" s="62"/>
      <c r="L192" s="62"/>
      <c r="M192" s="62"/>
      <c r="N192" s="72"/>
      <c r="O192" s="63"/>
      <c r="P192" s="89" t="str">
        <f t="shared" si="21"/>
        <v/>
      </c>
      <c r="Q192" s="65" t="str">
        <f t="shared" si="22"/>
        <v/>
      </c>
      <c r="R192" s="89" t="str">
        <f t="shared" si="23"/>
        <v/>
      </c>
      <c r="S192" s="65" t="str">
        <f t="shared" si="24"/>
        <v/>
      </c>
      <c r="AO192" s="106" t="str">
        <f t="shared" si="18"/>
        <v>R1DLABURNHAMS</v>
      </c>
      <c r="AP192" s="37" t="s">
        <v>8652</v>
      </c>
      <c r="AQ192" s="37" t="s">
        <v>11749</v>
      </c>
      <c r="AR192" s="37" t="s">
        <v>8652</v>
      </c>
      <c r="AS192" s="37" t="s">
        <v>11749</v>
      </c>
      <c r="AT192" s="37" t="s">
        <v>1771</v>
      </c>
    </row>
    <row r="193" spans="1:46" x14ac:dyDescent="0.2">
      <c r="A193" s="18" t="str">
        <f t="shared" si="25"/>
        <v/>
      </c>
      <c r="B193" s="86">
        <f t="shared" si="20"/>
        <v>0</v>
      </c>
      <c r="C193" s="87" t="str">
        <f t="shared" si="26"/>
        <v/>
      </c>
      <c r="D193" s="88"/>
      <c r="E193" s="60"/>
      <c r="F193" s="64"/>
      <c r="G193" s="108"/>
      <c r="H193" s="61"/>
      <c r="I193" s="62"/>
      <c r="J193" s="62"/>
      <c r="K193" s="62"/>
      <c r="L193" s="62"/>
      <c r="M193" s="62"/>
      <c r="N193" s="72"/>
      <c r="O193" s="63"/>
      <c r="P193" s="89" t="str">
        <f t="shared" si="21"/>
        <v/>
      </c>
      <c r="Q193" s="65" t="str">
        <f t="shared" si="22"/>
        <v/>
      </c>
      <c r="R193" s="89" t="str">
        <f t="shared" si="23"/>
        <v/>
      </c>
      <c r="S193" s="65" t="str">
        <f t="shared" si="24"/>
        <v/>
      </c>
      <c r="AO193" s="106" t="str">
        <f t="shared" si="18"/>
        <v>R1DVISION HOMES (1A)</v>
      </c>
      <c r="AP193" s="37" t="s">
        <v>11750</v>
      </c>
      <c r="AQ193" s="37" t="s">
        <v>11751</v>
      </c>
      <c r="AR193" s="37" t="s">
        <v>11750</v>
      </c>
      <c r="AS193" s="37" t="s">
        <v>11751</v>
      </c>
      <c r="AT193" s="37" t="s">
        <v>1771</v>
      </c>
    </row>
    <row r="194" spans="1:46" x14ac:dyDescent="0.2">
      <c r="A194" s="18" t="str">
        <f t="shared" si="25"/>
        <v/>
      </c>
      <c r="B194" s="86">
        <f t="shared" si="20"/>
        <v>0</v>
      </c>
      <c r="C194" s="87" t="str">
        <f t="shared" si="26"/>
        <v/>
      </c>
      <c r="D194" s="88"/>
      <c r="E194" s="60"/>
      <c r="F194" s="64"/>
      <c r="G194" s="108"/>
      <c r="H194" s="61"/>
      <c r="I194" s="62"/>
      <c r="J194" s="62"/>
      <c r="K194" s="62"/>
      <c r="L194" s="62"/>
      <c r="M194" s="62"/>
      <c r="N194" s="72"/>
      <c r="O194" s="63"/>
      <c r="P194" s="89" t="str">
        <f t="shared" si="21"/>
        <v/>
      </c>
      <c r="Q194" s="65" t="str">
        <f t="shared" si="22"/>
        <v/>
      </c>
      <c r="R194" s="89" t="str">
        <f t="shared" si="23"/>
        <v/>
      </c>
      <c r="S194" s="65" t="str">
        <f t="shared" si="24"/>
        <v/>
      </c>
      <c r="AO194" s="106" t="str">
        <f t="shared" si="18"/>
        <v>R1DCASTLE CARE CASTLEHAVEN</v>
      </c>
      <c r="AP194" s="37" t="s">
        <v>11752</v>
      </c>
      <c r="AQ194" s="37" t="s">
        <v>11753</v>
      </c>
      <c r="AR194" s="37" t="s">
        <v>11752</v>
      </c>
      <c r="AS194" s="37" t="s">
        <v>11753</v>
      </c>
      <c r="AT194" s="37" t="s">
        <v>1771</v>
      </c>
    </row>
    <row r="195" spans="1:46" x14ac:dyDescent="0.2">
      <c r="A195" s="18" t="str">
        <f t="shared" si="25"/>
        <v/>
      </c>
      <c r="B195" s="86">
        <f t="shared" si="20"/>
        <v>0</v>
      </c>
      <c r="C195" s="87" t="str">
        <f t="shared" si="26"/>
        <v/>
      </c>
      <c r="D195" s="88"/>
      <c r="E195" s="60"/>
      <c r="F195" s="64"/>
      <c r="G195" s="108"/>
      <c r="H195" s="61"/>
      <c r="I195" s="62"/>
      <c r="J195" s="62"/>
      <c r="K195" s="62"/>
      <c r="L195" s="62"/>
      <c r="M195" s="62"/>
      <c r="N195" s="72"/>
      <c r="O195" s="63"/>
      <c r="P195" s="89" t="str">
        <f t="shared" si="21"/>
        <v/>
      </c>
      <c r="Q195" s="65" t="str">
        <f t="shared" si="22"/>
        <v/>
      </c>
      <c r="R195" s="89" t="str">
        <f t="shared" si="23"/>
        <v/>
      </c>
      <c r="S195" s="65" t="str">
        <f t="shared" si="24"/>
        <v/>
      </c>
      <c r="AO195" s="106" t="str">
        <f t="shared" ref="AO195:AO258" si="27">AT195&amp;AQ195</f>
        <v>R1DGLENVIEW</v>
      </c>
      <c r="AP195" s="37" t="s">
        <v>11754</v>
      </c>
      <c r="AQ195" s="37" t="s">
        <v>11755</v>
      </c>
      <c r="AR195" s="37" t="s">
        <v>11754</v>
      </c>
      <c r="AS195" s="37" t="s">
        <v>11755</v>
      </c>
      <c r="AT195" s="37" t="s">
        <v>1771</v>
      </c>
    </row>
    <row r="196" spans="1:46" x14ac:dyDescent="0.2">
      <c r="A196" s="18" t="str">
        <f t="shared" si="25"/>
        <v/>
      </c>
      <c r="B196" s="86">
        <f t="shared" si="20"/>
        <v>0</v>
      </c>
      <c r="C196" s="87" t="str">
        <f t="shared" si="26"/>
        <v/>
      </c>
      <c r="D196" s="88"/>
      <c r="E196" s="60"/>
      <c r="F196" s="64"/>
      <c r="G196" s="108"/>
      <c r="H196" s="61"/>
      <c r="I196" s="62"/>
      <c r="J196" s="62"/>
      <c r="K196" s="62"/>
      <c r="L196" s="62"/>
      <c r="M196" s="62"/>
      <c r="N196" s="72"/>
      <c r="O196" s="63"/>
      <c r="P196" s="89" t="str">
        <f t="shared" si="21"/>
        <v/>
      </c>
      <c r="Q196" s="65" t="str">
        <f t="shared" si="22"/>
        <v/>
      </c>
      <c r="R196" s="89" t="str">
        <f t="shared" si="23"/>
        <v/>
      </c>
      <c r="S196" s="65" t="str">
        <f t="shared" si="24"/>
        <v/>
      </c>
      <c r="AO196" s="106" t="str">
        <f t="shared" si="27"/>
        <v>R1DSHERBOURNE</v>
      </c>
      <c r="AP196" s="37" t="s">
        <v>11756</v>
      </c>
      <c r="AQ196" s="37" t="s">
        <v>11757</v>
      </c>
      <c r="AR196" s="37" t="s">
        <v>11756</v>
      </c>
      <c r="AS196" s="37" t="s">
        <v>11757</v>
      </c>
      <c r="AT196" s="37" t="s">
        <v>1771</v>
      </c>
    </row>
    <row r="197" spans="1:46" x14ac:dyDescent="0.2">
      <c r="A197" s="18" t="str">
        <f t="shared" si="25"/>
        <v/>
      </c>
      <c r="B197" s="86">
        <f t="shared" si="20"/>
        <v>0</v>
      </c>
      <c r="C197" s="87" t="str">
        <f t="shared" si="26"/>
        <v/>
      </c>
      <c r="D197" s="88"/>
      <c r="E197" s="60"/>
      <c r="F197" s="64"/>
      <c r="G197" s="108"/>
      <c r="H197" s="61"/>
      <c r="I197" s="62"/>
      <c r="J197" s="62"/>
      <c r="K197" s="62"/>
      <c r="L197" s="62"/>
      <c r="M197" s="62"/>
      <c r="N197" s="72"/>
      <c r="O197" s="63"/>
      <c r="P197" s="89" t="str">
        <f t="shared" si="21"/>
        <v/>
      </c>
      <c r="Q197" s="65" t="str">
        <f t="shared" si="22"/>
        <v/>
      </c>
      <c r="R197" s="89" t="str">
        <f t="shared" si="23"/>
        <v/>
      </c>
      <c r="S197" s="65" t="str">
        <f t="shared" si="24"/>
        <v/>
      </c>
      <c r="AO197" s="106" t="str">
        <f t="shared" si="27"/>
        <v>R1DKEEPER'S CRESCENT</v>
      </c>
      <c r="AP197" s="37" t="s">
        <v>11758</v>
      </c>
      <c r="AQ197" s="37" t="s">
        <v>11759</v>
      </c>
      <c r="AR197" s="37" t="s">
        <v>11758</v>
      </c>
      <c r="AS197" s="37" t="s">
        <v>11759</v>
      </c>
      <c r="AT197" s="37" t="s">
        <v>1771</v>
      </c>
    </row>
    <row r="198" spans="1:46" x14ac:dyDescent="0.2">
      <c r="A198" s="18" t="str">
        <f t="shared" si="25"/>
        <v/>
      </c>
      <c r="B198" s="86">
        <f t="shared" si="20"/>
        <v>0</v>
      </c>
      <c r="C198" s="87" t="str">
        <f t="shared" si="26"/>
        <v/>
      </c>
      <c r="D198" s="88"/>
      <c r="E198" s="60"/>
      <c r="F198" s="64"/>
      <c r="G198" s="108"/>
      <c r="H198" s="61"/>
      <c r="I198" s="62"/>
      <c r="J198" s="62"/>
      <c r="K198" s="62"/>
      <c r="L198" s="62"/>
      <c r="M198" s="62"/>
      <c r="N198" s="72"/>
      <c r="O198" s="63"/>
      <c r="P198" s="89" t="str">
        <f t="shared" si="21"/>
        <v/>
      </c>
      <c r="Q198" s="65" t="str">
        <f t="shared" si="22"/>
        <v/>
      </c>
      <c r="R198" s="89" t="str">
        <f t="shared" si="23"/>
        <v/>
      </c>
      <c r="S198" s="65" t="str">
        <f t="shared" si="24"/>
        <v/>
      </c>
      <c r="AO198" s="106" t="str">
        <f t="shared" si="27"/>
        <v>R1DOLDFIELD RESIDENTIAL HOME</v>
      </c>
      <c r="AP198" s="37" t="s">
        <v>11760</v>
      </c>
      <c r="AQ198" s="37" t="s">
        <v>11761</v>
      </c>
      <c r="AR198" s="37" t="s">
        <v>11760</v>
      </c>
      <c r="AS198" s="37" t="s">
        <v>11761</v>
      </c>
      <c r="AT198" s="37" t="s">
        <v>1771</v>
      </c>
    </row>
    <row r="199" spans="1:46" x14ac:dyDescent="0.2">
      <c r="A199" s="18" t="str">
        <f t="shared" si="25"/>
        <v/>
      </c>
      <c r="B199" s="86">
        <f t="shared" si="20"/>
        <v>0</v>
      </c>
      <c r="C199" s="87" t="str">
        <f t="shared" si="26"/>
        <v/>
      </c>
      <c r="D199" s="88"/>
      <c r="E199" s="60"/>
      <c r="F199" s="64"/>
      <c r="G199" s="108"/>
      <c r="H199" s="61"/>
      <c r="I199" s="62"/>
      <c r="J199" s="62"/>
      <c r="K199" s="62"/>
      <c r="L199" s="62"/>
      <c r="M199" s="62"/>
      <c r="N199" s="72"/>
      <c r="O199" s="63"/>
      <c r="P199" s="89" t="str">
        <f t="shared" si="21"/>
        <v/>
      </c>
      <c r="Q199" s="65" t="str">
        <f t="shared" si="22"/>
        <v/>
      </c>
      <c r="R199" s="89" t="str">
        <f t="shared" si="23"/>
        <v/>
      </c>
      <c r="S199" s="65" t="str">
        <f t="shared" si="24"/>
        <v/>
      </c>
      <c r="AO199" s="106" t="str">
        <f t="shared" si="27"/>
        <v>R1DTHE OLD BARN</v>
      </c>
      <c r="AP199" s="37" t="s">
        <v>11762</v>
      </c>
      <c r="AQ199" s="37" t="s">
        <v>11763</v>
      </c>
      <c r="AR199" s="37" t="s">
        <v>11762</v>
      </c>
      <c r="AS199" s="37" t="s">
        <v>11763</v>
      </c>
      <c r="AT199" s="37" t="s">
        <v>1771</v>
      </c>
    </row>
    <row r="200" spans="1:46" x14ac:dyDescent="0.2">
      <c r="A200" s="18" t="str">
        <f t="shared" si="25"/>
        <v/>
      </c>
      <c r="B200" s="86">
        <f t="shared" si="20"/>
        <v>0</v>
      </c>
      <c r="C200" s="87" t="str">
        <f t="shared" si="26"/>
        <v/>
      </c>
      <c r="D200" s="88"/>
      <c r="E200" s="60"/>
      <c r="F200" s="64"/>
      <c r="G200" s="108"/>
      <c r="H200" s="61"/>
      <c r="I200" s="62"/>
      <c r="J200" s="62"/>
      <c r="K200" s="62"/>
      <c r="L200" s="62"/>
      <c r="M200" s="62"/>
      <c r="N200" s="72"/>
      <c r="O200" s="63"/>
      <c r="P200" s="89" t="str">
        <f t="shared" si="21"/>
        <v/>
      </c>
      <c r="Q200" s="65" t="str">
        <f t="shared" si="22"/>
        <v/>
      </c>
      <c r="R200" s="89" t="str">
        <f t="shared" si="23"/>
        <v/>
      </c>
      <c r="S200" s="65" t="str">
        <f t="shared" si="24"/>
        <v/>
      </c>
      <c r="AO200" s="106" t="str">
        <f t="shared" si="27"/>
        <v>R1DCSMS 1</v>
      </c>
      <c r="AP200" s="37" t="s">
        <v>11764</v>
      </c>
      <c r="AQ200" s="37" t="s">
        <v>11765</v>
      </c>
      <c r="AR200" s="37" t="s">
        <v>11764</v>
      </c>
      <c r="AS200" s="37" t="s">
        <v>11765</v>
      </c>
      <c r="AT200" s="37" t="s">
        <v>1771</v>
      </c>
    </row>
    <row r="201" spans="1:46" x14ac:dyDescent="0.2">
      <c r="A201" s="18" t="str">
        <f t="shared" si="25"/>
        <v/>
      </c>
      <c r="B201" s="86">
        <f t="shared" si="20"/>
        <v>0</v>
      </c>
      <c r="C201" s="87" t="str">
        <f t="shared" si="26"/>
        <v/>
      </c>
      <c r="D201" s="88"/>
      <c r="E201" s="60"/>
      <c r="F201" s="64"/>
      <c r="G201" s="108"/>
      <c r="H201" s="61"/>
      <c r="I201" s="62"/>
      <c r="J201" s="62"/>
      <c r="K201" s="62"/>
      <c r="L201" s="62"/>
      <c r="M201" s="62"/>
      <c r="N201" s="72"/>
      <c r="O201" s="63"/>
      <c r="P201" s="89" t="str">
        <f t="shared" si="21"/>
        <v/>
      </c>
      <c r="Q201" s="65" t="str">
        <f t="shared" si="22"/>
        <v/>
      </c>
      <c r="R201" s="89" t="str">
        <f t="shared" si="23"/>
        <v/>
      </c>
      <c r="S201" s="65" t="str">
        <f t="shared" si="24"/>
        <v/>
      </c>
      <c r="AO201" s="106" t="str">
        <f t="shared" si="27"/>
        <v>R1DPLAS NEWYDD</v>
      </c>
      <c r="AP201" s="37" t="s">
        <v>11766</v>
      </c>
      <c r="AQ201" s="37" t="s">
        <v>11767</v>
      </c>
      <c r="AR201" s="37" t="s">
        <v>11766</v>
      </c>
      <c r="AS201" s="37" t="s">
        <v>11767</v>
      </c>
      <c r="AT201" s="37" t="s">
        <v>1771</v>
      </c>
    </row>
    <row r="202" spans="1:46" x14ac:dyDescent="0.2">
      <c r="A202" s="18" t="str">
        <f t="shared" si="25"/>
        <v/>
      </c>
      <c r="B202" s="86">
        <f t="shared" si="20"/>
        <v>0</v>
      </c>
      <c r="C202" s="87" t="str">
        <f t="shared" si="26"/>
        <v/>
      </c>
      <c r="D202" s="88"/>
      <c r="E202" s="60"/>
      <c r="F202" s="64"/>
      <c r="G202" s="108"/>
      <c r="H202" s="61"/>
      <c r="I202" s="62"/>
      <c r="J202" s="62"/>
      <c r="K202" s="62"/>
      <c r="L202" s="62"/>
      <c r="M202" s="62"/>
      <c r="N202" s="72"/>
      <c r="O202" s="63"/>
      <c r="P202" s="89" t="str">
        <f t="shared" si="21"/>
        <v/>
      </c>
      <c r="Q202" s="65" t="str">
        <f t="shared" si="22"/>
        <v/>
      </c>
      <c r="R202" s="89" t="str">
        <f t="shared" si="23"/>
        <v/>
      </c>
      <c r="S202" s="65" t="str">
        <f t="shared" si="24"/>
        <v/>
      </c>
      <c r="AO202" s="106" t="str">
        <f t="shared" si="27"/>
        <v>R1DHINSTOCK MANOR</v>
      </c>
      <c r="AP202" s="37" t="s">
        <v>11768</v>
      </c>
      <c r="AQ202" s="37" t="s">
        <v>11769</v>
      </c>
      <c r="AR202" s="37" t="s">
        <v>11768</v>
      </c>
      <c r="AS202" s="37" t="s">
        <v>11769</v>
      </c>
      <c r="AT202" s="37" t="s">
        <v>1771</v>
      </c>
    </row>
    <row r="203" spans="1:46" x14ac:dyDescent="0.2">
      <c r="A203" s="18" t="str">
        <f t="shared" si="25"/>
        <v/>
      </c>
      <c r="B203" s="86">
        <f t="shared" si="20"/>
        <v>0</v>
      </c>
      <c r="C203" s="87" t="str">
        <f t="shared" si="26"/>
        <v/>
      </c>
      <c r="D203" s="88"/>
      <c r="E203" s="60"/>
      <c r="F203" s="64"/>
      <c r="G203" s="108"/>
      <c r="H203" s="61"/>
      <c r="I203" s="62"/>
      <c r="J203" s="62"/>
      <c r="K203" s="62"/>
      <c r="L203" s="62"/>
      <c r="M203" s="62"/>
      <c r="N203" s="72"/>
      <c r="O203" s="63"/>
      <c r="P203" s="89" t="str">
        <f t="shared" si="21"/>
        <v/>
      </c>
      <c r="Q203" s="65" t="str">
        <f t="shared" si="22"/>
        <v/>
      </c>
      <c r="R203" s="89" t="str">
        <f t="shared" si="23"/>
        <v/>
      </c>
      <c r="S203" s="65" t="str">
        <f t="shared" si="24"/>
        <v/>
      </c>
      <c r="AO203" s="106" t="str">
        <f t="shared" si="27"/>
        <v>R1DROBERT JONES &amp; AGNES HUNT ORTHOPAEDIC HOSPITAL</v>
      </c>
      <c r="AP203" s="37" t="s">
        <v>11770</v>
      </c>
      <c r="AQ203" s="37" t="s">
        <v>11771</v>
      </c>
      <c r="AR203" s="37" t="s">
        <v>11770</v>
      </c>
      <c r="AS203" s="37" t="s">
        <v>11771</v>
      </c>
      <c r="AT203" s="37" t="s">
        <v>1771</v>
      </c>
    </row>
    <row r="204" spans="1:46" x14ac:dyDescent="0.2">
      <c r="A204" s="18" t="str">
        <f t="shared" si="25"/>
        <v/>
      </c>
      <c r="B204" s="86">
        <f t="shared" si="20"/>
        <v>0</v>
      </c>
      <c r="C204" s="87" t="str">
        <f t="shared" ref="C204:C211" si="28">IF(ISNA(VLOOKUP($B$2&amp;D204,$AO:$AP,2,FALSE)),"",VLOOKUP($B$2&amp;D204,$AO:$AP,2,FALSE))</f>
        <v/>
      </c>
      <c r="D204" s="88"/>
      <c r="E204" s="60"/>
      <c r="F204" s="64"/>
      <c r="G204" s="108"/>
      <c r="H204" s="61"/>
      <c r="I204" s="62"/>
      <c r="J204" s="62"/>
      <c r="K204" s="62"/>
      <c r="L204" s="62"/>
      <c r="M204" s="62"/>
      <c r="N204" s="72"/>
      <c r="O204" s="63"/>
      <c r="P204" s="89" t="str">
        <f t="shared" si="21"/>
        <v/>
      </c>
      <c r="Q204" s="65" t="str">
        <f t="shared" si="22"/>
        <v/>
      </c>
      <c r="R204" s="89" t="str">
        <f t="shared" si="23"/>
        <v/>
      </c>
      <c r="S204" s="65" t="str">
        <f t="shared" si="24"/>
        <v/>
      </c>
      <c r="AO204" s="106" t="str">
        <f t="shared" si="27"/>
        <v>R1DNEWPORT HOSPITAL</v>
      </c>
      <c r="AP204" s="37" t="s">
        <v>11772</v>
      </c>
      <c r="AQ204" s="37" t="s">
        <v>11773</v>
      </c>
      <c r="AR204" s="37" t="s">
        <v>11772</v>
      </c>
      <c r="AS204" s="37" t="s">
        <v>11773</v>
      </c>
      <c r="AT204" s="37" t="s">
        <v>1771</v>
      </c>
    </row>
    <row r="205" spans="1:46" x14ac:dyDescent="0.2">
      <c r="A205" s="18" t="str">
        <f t="shared" si="25"/>
        <v/>
      </c>
      <c r="B205" s="86">
        <f t="shared" ref="B205:B211" si="29">IF(SUM(D406:F406)&gt;0,1,IF(T406&gt;0,2,0))</f>
        <v>0</v>
      </c>
      <c r="C205" s="87" t="str">
        <f t="shared" si="28"/>
        <v/>
      </c>
      <c r="D205" s="88"/>
      <c r="E205" s="60"/>
      <c r="F205" s="64"/>
      <c r="G205" s="108"/>
      <c r="H205" s="61"/>
      <c r="I205" s="62"/>
      <c r="J205" s="62"/>
      <c r="K205" s="62"/>
      <c r="L205" s="62"/>
      <c r="M205" s="62"/>
      <c r="N205" s="72"/>
      <c r="O205" s="63"/>
      <c r="P205" s="89" t="str">
        <f t="shared" ref="P205:P211" si="30">IF($H205="","",I205/H205)</f>
        <v/>
      </c>
      <c r="Q205" s="65" t="str">
        <f t="shared" ref="Q205:Q211" si="31">IF(J205="","",K205/J205)</f>
        <v/>
      </c>
      <c r="R205" s="89" t="str">
        <f t="shared" ref="R205:R211" si="32">IF(L205="","",M205/L205)</f>
        <v/>
      </c>
      <c r="S205" s="65" t="str">
        <f t="shared" ref="S205:S211" si="33">IF(N205="","",O205/N205)</f>
        <v/>
      </c>
      <c r="AO205" s="106" t="str">
        <f t="shared" si="27"/>
        <v>R1DCSMS 2</v>
      </c>
      <c r="AP205" s="37" t="s">
        <v>11774</v>
      </c>
      <c r="AQ205" s="37" t="s">
        <v>11775</v>
      </c>
      <c r="AR205" s="37" t="s">
        <v>11774</v>
      </c>
      <c r="AS205" s="37" t="s">
        <v>11775</v>
      </c>
      <c r="AT205" s="37" t="s">
        <v>1771</v>
      </c>
    </row>
    <row r="206" spans="1:46" x14ac:dyDescent="0.2">
      <c r="A206" s="18" t="str">
        <f t="shared" si="25"/>
        <v/>
      </c>
      <c r="B206" s="86">
        <f t="shared" si="29"/>
        <v>0</v>
      </c>
      <c r="C206" s="87" t="str">
        <f t="shared" si="28"/>
        <v/>
      </c>
      <c r="D206" s="88"/>
      <c r="E206" s="60"/>
      <c r="F206" s="64"/>
      <c r="G206" s="108"/>
      <c r="H206" s="61"/>
      <c r="I206" s="62"/>
      <c r="J206" s="62"/>
      <c r="K206" s="62"/>
      <c r="L206" s="62"/>
      <c r="M206" s="62"/>
      <c r="N206" s="72"/>
      <c r="O206" s="63"/>
      <c r="P206" s="89" t="str">
        <f t="shared" si="30"/>
        <v/>
      </c>
      <c r="Q206" s="65" t="str">
        <f t="shared" si="31"/>
        <v/>
      </c>
      <c r="R206" s="89" t="str">
        <f t="shared" si="32"/>
        <v/>
      </c>
      <c r="S206" s="65" t="str">
        <f t="shared" si="33"/>
        <v/>
      </c>
      <c r="AO206" s="106" t="str">
        <f t="shared" si="27"/>
        <v>R1DBEECHES HOSPITAL</v>
      </c>
      <c r="AP206" s="37" t="s">
        <v>11776</v>
      </c>
      <c r="AQ206" s="37" t="s">
        <v>11777</v>
      </c>
      <c r="AR206" s="37" t="s">
        <v>11776</v>
      </c>
      <c r="AS206" s="37" t="s">
        <v>11777</v>
      </c>
      <c r="AT206" s="37" t="s">
        <v>1771</v>
      </c>
    </row>
    <row r="207" spans="1:46" x14ac:dyDescent="0.2">
      <c r="A207" s="18" t="str">
        <f t="shared" si="25"/>
        <v/>
      </c>
      <c r="B207" s="86">
        <f t="shared" si="29"/>
        <v>0</v>
      </c>
      <c r="C207" s="87" t="str">
        <f t="shared" si="28"/>
        <v/>
      </c>
      <c r="D207" s="88"/>
      <c r="E207" s="60"/>
      <c r="F207" s="64"/>
      <c r="G207" s="108"/>
      <c r="H207" s="61"/>
      <c r="I207" s="62"/>
      <c r="J207" s="62"/>
      <c r="K207" s="62"/>
      <c r="L207" s="62"/>
      <c r="M207" s="62"/>
      <c r="N207" s="72"/>
      <c r="O207" s="63"/>
      <c r="P207" s="89" t="str">
        <f t="shared" si="30"/>
        <v/>
      </c>
      <c r="Q207" s="65" t="str">
        <f t="shared" si="31"/>
        <v/>
      </c>
      <c r="R207" s="89" t="str">
        <f t="shared" si="32"/>
        <v/>
      </c>
      <c r="S207" s="65" t="str">
        <f t="shared" si="33"/>
        <v/>
      </c>
      <c r="AO207" s="106" t="str">
        <f t="shared" si="27"/>
        <v>R1DTHE LAUREL'S</v>
      </c>
      <c r="AP207" s="37" t="s">
        <v>11778</v>
      </c>
      <c r="AQ207" s="37" t="s">
        <v>11779</v>
      </c>
      <c r="AR207" s="37" t="s">
        <v>11778</v>
      </c>
      <c r="AS207" s="37" t="s">
        <v>11779</v>
      </c>
      <c r="AT207" s="37" t="s">
        <v>1771</v>
      </c>
    </row>
    <row r="208" spans="1:46" x14ac:dyDescent="0.2">
      <c r="A208" s="18" t="str">
        <f>IF(L409=1,"No Site Selected","")</f>
        <v/>
      </c>
      <c r="B208" s="86">
        <f t="shared" si="29"/>
        <v>0</v>
      </c>
      <c r="C208" s="87" t="str">
        <f t="shared" si="28"/>
        <v/>
      </c>
      <c r="D208" s="88"/>
      <c r="E208" s="60"/>
      <c r="F208" s="64"/>
      <c r="G208" s="108"/>
      <c r="H208" s="61"/>
      <c r="I208" s="62"/>
      <c r="J208" s="62"/>
      <c r="K208" s="62"/>
      <c r="L208" s="62"/>
      <c r="M208" s="62"/>
      <c r="N208" s="72"/>
      <c r="O208" s="63"/>
      <c r="P208" s="89" t="str">
        <f t="shared" si="30"/>
        <v/>
      </c>
      <c r="Q208" s="65" t="str">
        <f t="shared" si="31"/>
        <v/>
      </c>
      <c r="R208" s="89" t="str">
        <f t="shared" si="32"/>
        <v/>
      </c>
      <c r="S208" s="65" t="str">
        <f t="shared" si="33"/>
        <v/>
      </c>
      <c r="AO208" s="106" t="str">
        <f t="shared" si="27"/>
        <v>R1DAPCS SHREWSBURY</v>
      </c>
      <c r="AP208" s="37" t="s">
        <v>11780</v>
      </c>
      <c r="AQ208" s="37" t="s">
        <v>11781</v>
      </c>
      <c r="AR208" s="37" t="s">
        <v>11780</v>
      </c>
      <c r="AS208" s="37" t="s">
        <v>11781</v>
      </c>
      <c r="AT208" s="37" t="s">
        <v>1771</v>
      </c>
    </row>
    <row r="209" spans="1:46" x14ac:dyDescent="0.2">
      <c r="A209" s="18" t="str">
        <f>IF(L410=1,"No Site Selected","")</f>
        <v/>
      </c>
      <c r="B209" s="86">
        <f t="shared" si="29"/>
        <v>0</v>
      </c>
      <c r="C209" s="87" t="str">
        <f t="shared" si="28"/>
        <v/>
      </c>
      <c r="D209" s="88"/>
      <c r="E209" s="60"/>
      <c r="F209" s="64"/>
      <c r="G209" s="108"/>
      <c r="H209" s="61"/>
      <c r="I209" s="62"/>
      <c r="J209" s="62"/>
      <c r="K209" s="62"/>
      <c r="L209" s="62"/>
      <c r="M209" s="62"/>
      <c r="N209" s="72"/>
      <c r="O209" s="63"/>
      <c r="P209" s="89" t="str">
        <f t="shared" si="30"/>
        <v/>
      </c>
      <c r="Q209" s="65" t="str">
        <f t="shared" si="31"/>
        <v/>
      </c>
      <c r="R209" s="89" t="str">
        <f t="shared" si="32"/>
        <v/>
      </c>
      <c r="S209" s="65" t="str">
        <f t="shared" si="33"/>
        <v/>
      </c>
      <c r="AO209" s="106" t="str">
        <f t="shared" si="27"/>
        <v>R1DWREXHAM MAELOR HOSPITAL</v>
      </c>
      <c r="AP209" s="37" t="s">
        <v>11782</v>
      </c>
      <c r="AQ209" s="37" t="s">
        <v>11783</v>
      </c>
      <c r="AR209" s="37" t="s">
        <v>11782</v>
      </c>
      <c r="AS209" s="37" t="s">
        <v>11783</v>
      </c>
      <c r="AT209" s="37" t="s">
        <v>1771</v>
      </c>
    </row>
    <row r="210" spans="1:46" x14ac:dyDescent="0.2">
      <c r="A210" s="18" t="str">
        <f>IF(L411=1,"No Site Selected","")</f>
        <v/>
      </c>
      <c r="B210" s="86">
        <f t="shared" si="29"/>
        <v>0</v>
      </c>
      <c r="C210" s="87" t="str">
        <f t="shared" si="28"/>
        <v/>
      </c>
      <c r="D210" s="88"/>
      <c r="E210" s="60"/>
      <c r="F210" s="64"/>
      <c r="G210" s="108"/>
      <c r="H210" s="61"/>
      <c r="I210" s="62"/>
      <c r="J210" s="62"/>
      <c r="K210" s="62"/>
      <c r="L210" s="62"/>
      <c r="M210" s="62"/>
      <c r="N210" s="72"/>
      <c r="O210" s="63"/>
      <c r="P210" s="89" t="str">
        <f t="shared" si="30"/>
        <v/>
      </c>
      <c r="Q210" s="65" t="str">
        <f t="shared" si="31"/>
        <v/>
      </c>
      <c r="R210" s="89" t="str">
        <f t="shared" si="32"/>
        <v/>
      </c>
      <c r="S210" s="65" t="str">
        <f t="shared" si="33"/>
        <v/>
      </c>
      <c r="AO210" s="106" t="str">
        <f t="shared" si="27"/>
        <v>R1DLIFESOURCE COLLABORATIVE PROCUREMENT HUB</v>
      </c>
      <c r="AP210" s="37" t="s">
        <v>11784</v>
      </c>
      <c r="AQ210" s="37" t="s">
        <v>11785</v>
      </c>
      <c r="AR210" s="37" t="s">
        <v>11784</v>
      </c>
      <c r="AS210" s="37" t="s">
        <v>11785</v>
      </c>
      <c r="AT210" s="37" t="s">
        <v>1771</v>
      </c>
    </row>
    <row r="211" spans="1:46" x14ac:dyDescent="0.2">
      <c r="A211" s="18" t="str">
        <f>IF(L412=1,"No Site Selected","")</f>
        <v/>
      </c>
      <c r="B211" s="86">
        <f t="shared" si="29"/>
        <v>0</v>
      </c>
      <c r="C211" s="87" t="str">
        <f t="shared" si="28"/>
        <v/>
      </c>
      <c r="D211" s="88"/>
      <c r="E211" s="60"/>
      <c r="F211" s="64"/>
      <c r="G211" s="108"/>
      <c r="H211" s="61"/>
      <c r="I211" s="62"/>
      <c r="J211" s="62"/>
      <c r="K211" s="62"/>
      <c r="L211" s="62"/>
      <c r="M211" s="62"/>
      <c r="N211" s="72"/>
      <c r="O211" s="63"/>
      <c r="P211" s="89" t="str">
        <f t="shared" si="30"/>
        <v/>
      </c>
      <c r="Q211" s="65" t="str">
        <f t="shared" si="31"/>
        <v/>
      </c>
      <c r="R211" s="89" t="str">
        <f t="shared" si="32"/>
        <v/>
      </c>
      <c r="S211" s="65" t="str">
        <f t="shared" si="33"/>
        <v/>
      </c>
      <c r="AO211" s="106" t="str">
        <f t="shared" si="27"/>
        <v>R1DOCCUPATIONAL HEALTH GAINS PARK</v>
      </c>
      <c r="AP211" s="37" t="s">
        <v>11786</v>
      </c>
      <c r="AQ211" s="37" t="s">
        <v>11787</v>
      </c>
      <c r="AR211" s="37" t="s">
        <v>11786</v>
      </c>
      <c r="AS211" s="37" t="s">
        <v>11787</v>
      </c>
      <c r="AT211" s="37" t="s">
        <v>1771</v>
      </c>
    </row>
    <row r="212" spans="1:46" x14ac:dyDescent="0.2">
      <c r="B212" s="34"/>
      <c r="C212" s="56"/>
      <c r="D212" s="57"/>
      <c r="E212" s="58" t="s">
        <v>3098</v>
      </c>
      <c r="F212" s="58"/>
      <c r="G212" s="58"/>
      <c r="H212" s="66">
        <f t="shared" ref="H212:N212" si="34">SUM(H12:H211)</f>
        <v>65203</v>
      </c>
      <c r="I212" s="66">
        <f t="shared" si="34"/>
        <v>64752</v>
      </c>
      <c r="J212" s="66">
        <f t="shared" si="34"/>
        <v>31188</v>
      </c>
      <c r="K212" s="66">
        <f t="shared" si="34"/>
        <v>30996</v>
      </c>
      <c r="L212" s="66">
        <f t="shared" si="34"/>
        <v>48672</v>
      </c>
      <c r="M212" s="66">
        <f t="shared" si="34"/>
        <v>48588</v>
      </c>
      <c r="N212" s="66">
        <f t="shared" si="34"/>
        <v>18588</v>
      </c>
      <c r="O212" s="66">
        <f>SUM(O12:O211)</f>
        <v>19488</v>
      </c>
      <c r="P212" s="90"/>
      <c r="Q212" s="59"/>
      <c r="R212" s="90"/>
      <c r="S212" s="59"/>
      <c r="T212" s="34"/>
      <c r="U212" s="34"/>
      <c r="V212" s="34"/>
      <c r="W212" s="34"/>
      <c r="X212" s="34"/>
      <c r="Y212" s="34"/>
      <c r="Z212" s="34"/>
      <c r="AA212" s="34"/>
      <c r="AB212" s="34"/>
      <c r="AC212" s="34"/>
      <c r="AD212" s="34"/>
      <c r="AO212" s="106" t="str">
        <f t="shared" si="27"/>
        <v>R1DOSWESTRY SOCIAL &amp; HEALTH CARE</v>
      </c>
      <c r="AP212" s="37" t="s">
        <v>11788</v>
      </c>
      <c r="AQ212" s="37" t="s">
        <v>11789</v>
      </c>
      <c r="AR212" s="37" t="s">
        <v>11788</v>
      </c>
      <c r="AS212" s="37" t="s">
        <v>11789</v>
      </c>
      <c r="AT212" s="37" t="s">
        <v>1771</v>
      </c>
    </row>
    <row r="213" spans="1:46" hidden="1" x14ac:dyDescent="0.2">
      <c r="A213" s="34" t="str">
        <f t="shared" ref="A213:A244" si="35">VLOOKUP($C12,$AP:$AP,1,0)</f>
        <v>RWF03</v>
      </c>
      <c r="B213" s="34" t="str">
        <f t="shared" ref="B213:B244" si="36">VLOOKUP($D12,$AQ:$AQ,1,0)</f>
        <v>Maidstone District General Hospital - RWF03</v>
      </c>
      <c r="C213" s="34">
        <f t="shared" ref="C213:C276" si="37">IF(C12="",0,IF(ISERROR(VLOOKUP(C12,$AP$2:$AP$243,1,0)),0,IF(VLOOKUP(C12,$AP$2:$AT$243,5,0)=$B$2,0,1)))</f>
        <v>0</v>
      </c>
      <c r="D213" s="34">
        <f>IF(D12="",0,IF(F12="",1,0))</f>
        <v>0</v>
      </c>
      <c r="E213" s="34">
        <f>IF(D12="",0,IF(SUM(H12,J12,L12,N12)=0,1,0))</f>
        <v>0</v>
      </c>
      <c r="F213" s="34">
        <f>IF(D12="",0,IF(SUM(I12,K12,M12,O12)=0,1,0))</f>
        <v>0</v>
      </c>
      <c r="G213" s="34">
        <f>IF(D12="",0,IF(SUM(H12:O12)&lt;1448,1,0))</f>
        <v>0</v>
      </c>
      <c r="H213" s="34">
        <f>IF(D12="",0,IF(SUM(H12:O12)&gt;30000,1,0))</f>
        <v>0</v>
      </c>
      <c r="I213" s="34">
        <f>IF(F12="",0,IF(ISERROR(VLOOKUP(F12,$U$12:$U$96,1,FALSE)),1,0))</f>
        <v>0</v>
      </c>
      <c r="J213" s="34">
        <f>IF(G12="",0,IF(ISERROR(VLOOKUP(G12,$U$12:$U$96,1,FALSE)),1,0))</f>
        <v>0</v>
      </c>
      <c r="K213" s="34">
        <f>IF(D12="",0,IF(C12="",1,0))</f>
        <v>0</v>
      </c>
      <c r="L213" s="34">
        <f>IF(OR(H12&lt;&gt;"",J12&lt;&gt;"",I12&lt;&gt;"",K12&lt;&gt;"",L12&lt;&gt;"",M12&lt;&gt;"",N12&lt;&gt;"",O12&lt;&gt;"",E12&lt;&gt;"",F12&lt;&gt;"",G12&lt;&gt;""),IF(D12="",1,0),0)</f>
        <v>0</v>
      </c>
      <c r="M213" s="34"/>
      <c r="N213" s="34"/>
      <c r="O213" s="34"/>
      <c r="P213" s="34">
        <f t="shared" ref="P213:S228" si="38">IF(P12="",0,IF(P12&gt;100%,1,0))</f>
        <v>0</v>
      </c>
      <c r="Q213" s="34">
        <f t="shared" si="38"/>
        <v>1</v>
      </c>
      <c r="R213" s="34">
        <f t="shared" si="38"/>
        <v>0</v>
      </c>
      <c r="S213" s="34">
        <f t="shared" si="38"/>
        <v>1</v>
      </c>
      <c r="T213" s="34">
        <f>SUM(G213:S213)</f>
        <v>2</v>
      </c>
      <c r="V213" s="34"/>
      <c r="W213" s="34"/>
      <c r="X213" s="34"/>
      <c r="Y213" s="34"/>
      <c r="Z213" s="34"/>
      <c r="AA213" s="34"/>
      <c r="AB213" s="34"/>
      <c r="AC213" s="34"/>
      <c r="AD213" s="34"/>
      <c r="AO213" s="106" t="str">
        <f t="shared" si="27"/>
        <v>RFSBuxton Hospital - RFSAC</v>
      </c>
      <c r="AP213" s="37" t="s">
        <v>357</v>
      </c>
      <c r="AQ213" s="37" t="s">
        <v>358</v>
      </c>
      <c r="AR213" s="37" t="s">
        <v>357</v>
      </c>
      <c r="AS213" s="37" t="s">
        <v>3624</v>
      </c>
      <c r="AT213" s="37" t="s">
        <v>606</v>
      </c>
    </row>
    <row r="214" spans="1:46" hidden="1" x14ac:dyDescent="0.2">
      <c r="A214" s="34" t="str">
        <f t="shared" si="35"/>
        <v>RWF03</v>
      </c>
      <c r="B214" s="34" t="str">
        <f t="shared" si="36"/>
        <v>Maidstone District General Hospital - RWF03</v>
      </c>
      <c r="C214" s="34">
        <f t="shared" si="37"/>
        <v>0</v>
      </c>
      <c r="D214" s="34">
        <f t="shared" ref="D214:D277" si="39">IF(D13="",0,IF(F13="",1,0))</f>
        <v>0</v>
      </c>
      <c r="E214" s="34">
        <f t="shared" ref="E214:E277" si="40">IF(D13="",0,IF(SUM(H13,J13,L13,N13)=0,1,0))</f>
        <v>0</v>
      </c>
      <c r="F214" s="34">
        <f t="shared" ref="F214:F277" si="41">IF(D13="",0,IF(SUM(I13,K13,M13,O13)=0,1,0))</f>
        <v>0</v>
      </c>
      <c r="G214" s="34">
        <f t="shared" ref="G214:G277" si="42">IF(D13="",0,IF(SUM(H13:O13)&lt;1448,1,0))</f>
        <v>0</v>
      </c>
      <c r="H214" s="34">
        <f t="shared" ref="H214:H277" si="43">IF(D13="",0,IF(SUM(H13:O13)&gt;30000,1,0))</f>
        <v>0</v>
      </c>
      <c r="I214" s="34">
        <f t="shared" ref="I214:I244" si="44">IF(F13="",0,IF(ISERROR(VLOOKUP(F13,$U$12:$U$96,1,FALSE)),1,0))</f>
        <v>0</v>
      </c>
      <c r="J214" s="34">
        <f t="shared" ref="J214:J244" si="45">IF(G13="",0,IF(ISERROR(VLOOKUP(G13,$U$12:$U$96,1,FALSE)),1,0))</f>
        <v>0</v>
      </c>
      <c r="K214" s="34">
        <f t="shared" ref="K214:K277" si="46">IF(D13="",0,IF(C13="",1,0))</f>
        <v>0</v>
      </c>
      <c r="L214" s="34">
        <f t="shared" ref="L214:L277" si="47">IF(OR(H13&lt;&gt;"",J13&lt;&gt;"",I13&lt;&gt;"",K13&lt;&gt;"",L13&lt;&gt;"",M13&lt;&gt;"",N13&lt;&gt;"",O13&lt;&gt;"",E13&lt;&gt;"",F13&lt;&gt;"",G13&lt;&gt;""),IF(D13="",1,0),0)</f>
        <v>0</v>
      </c>
      <c r="M214" s="34"/>
      <c r="N214" s="34"/>
      <c r="O214" s="34"/>
      <c r="P214" s="34">
        <f t="shared" si="38"/>
        <v>0</v>
      </c>
      <c r="Q214" s="34">
        <f t="shared" si="38"/>
        <v>0</v>
      </c>
      <c r="R214" s="34">
        <f t="shared" si="38"/>
        <v>0</v>
      </c>
      <c r="S214" s="34">
        <f t="shared" si="38"/>
        <v>0</v>
      </c>
      <c r="T214" s="34">
        <f t="shared" ref="T214:T277" si="48">SUM(G214:S214)</f>
        <v>0</v>
      </c>
      <c r="V214" s="34"/>
      <c r="W214" s="34"/>
      <c r="X214" s="34"/>
      <c r="Y214" s="34"/>
      <c r="Z214" s="34"/>
      <c r="AA214" s="34"/>
      <c r="AB214" s="34"/>
      <c r="AC214" s="34"/>
      <c r="AD214" s="34"/>
      <c r="AO214" s="106" t="str">
        <f t="shared" si="27"/>
        <v>RFSScarsdale Hospital - RFSAD</v>
      </c>
      <c r="AP214" s="37" t="s">
        <v>365</v>
      </c>
      <c r="AQ214" s="37" t="s">
        <v>366</v>
      </c>
      <c r="AR214" s="37" t="s">
        <v>365</v>
      </c>
      <c r="AS214" s="37" t="s">
        <v>367</v>
      </c>
      <c r="AT214" s="37" t="s">
        <v>606</v>
      </c>
    </row>
    <row r="215" spans="1:46" hidden="1" x14ac:dyDescent="0.2">
      <c r="A215" s="34" t="str">
        <f t="shared" si="35"/>
        <v>RWF03</v>
      </c>
      <c r="B215" s="34" t="str">
        <f t="shared" si="36"/>
        <v>Maidstone District General Hospital - RWF03</v>
      </c>
      <c r="C215" s="34">
        <f t="shared" si="37"/>
        <v>0</v>
      </c>
      <c r="D215" s="34">
        <f t="shared" si="39"/>
        <v>0</v>
      </c>
      <c r="E215" s="34">
        <f t="shared" si="40"/>
        <v>0</v>
      </c>
      <c r="F215" s="34">
        <f t="shared" si="41"/>
        <v>0</v>
      </c>
      <c r="G215" s="34">
        <f t="shared" si="42"/>
        <v>0</v>
      </c>
      <c r="H215" s="34">
        <f t="shared" si="43"/>
        <v>0</v>
      </c>
      <c r="I215" s="34">
        <f t="shared" si="44"/>
        <v>0</v>
      </c>
      <c r="J215" s="34">
        <f t="shared" si="45"/>
        <v>0</v>
      </c>
      <c r="K215" s="34">
        <f t="shared" si="46"/>
        <v>0</v>
      </c>
      <c r="L215" s="34">
        <f t="shared" si="47"/>
        <v>0</v>
      </c>
      <c r="M215" s="34"/>
      <c r="N215" s="34"/>
      <c r="O215" s="34"/>
      <c r="P215" s="34">
        <f t="shared" si="38"/>
        <v>0</v>
      </c>
      <c r="Q215" s="34">
        <f t="shared" si="38"/>
        <v>1</v>
      </c>
      <c r="R215" s="34">
        <f t="shared" si="38"/>
        <v>0</v>
      </c>
      <c r="S215" s="34">
        <f t="shared" si="38"/>
        <v>0</v>
      </c>
      <c r="T215" s="34">
        <f t="shared" si="48"/>
        <v>1</v>
      </c>
      <c r="V215" s="34"/>
      <c r="W215" s="34"/>
      <c r="X215" s="34"/>
      <c r="Y215" s="34"/>
      <c r="Z215" s="34"/>
      <c r="AA215" s="34"/>
      <c r="AB215" s="34"/>
      <c r="AC215" s="34"/>
      <c r="AD215" s="34"/>
      <c r="AO215" s="106" t="str">
        <f t="shared" si="27"/>
        <v>RFSChesterfield Royal Hospital - RFSDA</v>
      </c>
      <c r="AP215" s="37" t="s">
        <v>359</v>
      </c>
      <c r="AQ215" s="37" t="s">
        <v>360</v>
      </c>
      <c r="AR215" s="37" t="s">
        <v>359</v>
      </c>
      <c r="AS215" s="37" t="s">
        <v>361</v>
      </c>
      <c r="AT215" s="37" t="s">
        <v>606</v>
      </c>
    </row>
    <row r="216" spans="1:46" hidden="1" x14ac:dyDescent="0.2">
      <c r="A216" s="34" t="str">
        <f t="shared" si="35"/>
        <v>RWF03</v>
      </c>
      <c r="B216" s="34" t="str">
        <f t="shared" si="36"/>
        <v>Maidstone District General Hospital - RWF03</v>
      </c>
      <c r="C216" s="34">
        <f t="shared" si="37"/>
        <v>0</v>
      </c>
      <c r="D216" s="34">
        <f>IF(D15="",0,IF(F15="",1,0))</f>
        <v>0</v>
      </c>
      <c r="E216" s="34">
        <f t="shared" si="40"/>
        <v>0</v>
      </c>
      <c r="F216" s="34">
        <f t="shared" si="41"/>
        <v>0</v>
      </c>
      <c r="G216" s="34">
        <f t="shared" si="42"/>
        <v>0</v>
      </c>
      <c r="H216" s="34">
        <f t="shared" si="43"/>
        <v>0</v>
      </c>
      <c r="I216" s="34">
        <f>IF(F15="",0,IF(ISERROR(VLOOKUP(F15,$U$12:$U$96,1,FALSE)),1,0))</f>
        <v>0</v>
      </c>
      <c r="J216" s="34">
        <f t="shared" si="45"/>
        <v>0</v>
      </c>
      <c r="K216" s="34">
        <f t="shared" si="46"/>
        <v>0</v>
      </c>
      <c r="L216" s="34">
        <f t="shared" si="47"/>
        <v>0</v>
      </c>
      <c r="M216" s="34"/>
      <c r="N216" s="34"/>
      <c r="O216" s="34"/>
      <c r="P216" s="34">
        <f t="shared" si="38"/>
        <v>0</v>
      </c>
      <c r="Q216" s="34">
        <f t="shared" si="38"/>
        <v>0</v>
      </c>
      <c r="R216" s="34">
        <f t="shared" si="38"/>
        <v>0</v>
      </c>
      <c r="S216" s="34">
        <f t="shared" si="38"/>
        <v>0</v>
      </c>
      <c r="T216" s="34">
        <f t="shared" si="48"/>
        <v>0</v>
      </c>
      <c r="V216" s="34"/>
      <c r="W216" s="34"/>
      <c r="X216" s="34"/>
      <c r="Y216" s="34"/>
      <c r="Z216" s="34"/>
      <c r="AA216" s="34"/>
      <c r="AB216" s="34"/>
      <c r="AC216" s="34"/>
      <c r="AD216" s="34"/>
      <c r="AO216" s="106" t="str">
        <f t="shared" si="27"/>
        <v>RFSFoljambe Road - RFSDL</v>
      </c>
      <c r="AP216" s="37" t="s">
        <v>362</v>
      </c>
      <c r="AQ216" s="37" t="s">
        <v>363</v>
      </c>
      <c r="AR216" s="37" t="s">
        <v>362</v>
      </c>
      <c r="AS216" s="37" t="s">
        <v>364</v>
      </c>
      <c r="AT216" s="37" t="s">
        <v>606</v>
      </c>
    </row>
    <row r="217" spans="1:46" hidden="1" x14ac:dyDescent="0.2">
      <c r="A217" s="34" t="str">
        <f t="shared" si="35"/>
        <v>RWF03</v>
      </c>
      <c r="B217" s="34" t="str">
        <f t="shared" si="36"/>
        <v>Maidstone District General Hospital - RWF03</v>
      </c>
      <c r="C217" s="34">
        <f t="shared" si="37"/>
        <v>0</v>
      </c>
      <c r="D217" s="34">
        <f t="shared" si="39"/>
        <v>0</v>
      </c>
      <c r="E217" s="34">
        <f t="shared" si="40"/>
        <v>0</v>
      </c>
      <c r="F217" s="34">
        <f t="shared" si="41"/>
        <v>0</v>
      </c>
      <c r="G217" s="34">
        <f t="shared" si="42"/>
        <v>0</v>
      </c>
      <c r="H217" s="34">
        <f t="shared" si="43"/>
        <v>0</v>
      </c>
      <c r="I217" s="34">
        <f t="shared" si="44"/>
        <v>0</v>
      </c>
      <c r="J217" s="34">
        <f t="shared" si="45"/>
        <v>0</v>
      </c>
      <c r="K217" s="34">
        <f t="shared" si="46"/>
        <v>0</v>
      </c>
      <c r="L217" s="34">
        <f t="shared" si="47"/>
        <v>0</v>
      </c>
      <c r="M217" s="34"/>
      <c r="N217" s="34"/>
      <c r="O217" s="34"/>
      <c r="P217" s="34">
        <f t="shared" si="38"/>
        <v>1</v>
      </c>
      <c r="Q217" s="34">
        <f t="shared" si="38"/>
        <v>0</v>
      </c>
      <c r="R217" s="34">
        <f t="shared" si="38"/>
        <v>0</v>
      </c>
      <c r="S217" s="34">
        <f t="shared" si="38"/>
        <v>0</v>
      </c>
      <c r="T217" s="34">
        <f t="shared" si="48"/>
        <v>1</v>
      </c>
      <c r="V217" s="34"/>
      <c r="W217" s="34"/>
      <c r="X217" s="34"/>
      <c r="Y217" s="34"/>
      <c r="Z217" s="34"/>
      <c r="AA217" s="34"/>
      <c r="AB217" s="34"/>
      <c r="AC217" s="34"/>
      <c r="AD217" s="34"/>
      <c r="AO217" s="106" t="str">
        <f t="shared" si="27"/>
        <v>RFWWest Middlesex University Hospital - RFW01</v>
      </c>
      <c r="AP217" s="37" t="s">
        <v>375</v>
      </c>
      <c r="AQ217" s="37" t="s">
        <v>376</v>
      </c>
      <c r="AR217" s="37" t="s">
        <v>375</v>
      </c>
      <c r="AS217" s="37" t="s">
        <v>377</v>
      </c>
      <c r="AT217" s="37" t="s">
        <v>607</v>
      </c>
    </row>
    <row r="218" spans="1:46" hidden="1" x14ac:dyDescent="0.2">
      <c r="A218" s="34" t="str">
        <f t="shared" si="35"/>
        <v>RWF03</v>
      </c>
      <c r="B218" s="34" t="str">
        <f t="shared" si="36"/>
        <v>Maidstone District General Hospital - RWF03</v>
      </c>
      <c r="C218" s="34">
        <f t="shared" si="37"/>
        <v>0</v>
      </c>
      <c r="D218" s="34">
        <f t="shared" si="39"/>
        <v>0</v>
      </c>
      <c r="E218" s="34">
        <f t="shared" si="40"/>
        <v>0</v>
      </c>
      <c r="F218" s="34">
        <f t="shared" si="41"/>
        <v>0</v>
      </c>
      <c r="G218" s="34">
        <f t="shared" si="42"/>
        <v>0</v>
      </c>
      <c r="H218" s="34">
        <f t="shared" si="43"/>
        <v>0</v>
      </c>
      <c r="I218" s="34">
        <f t="shared" si="44"/>
        <v>0</v>
      </c>
      <c r="J218" s="34">
        <f t="shared" si="45"/>
        <v>0</v>
      </c>
      <c r="K218" s="34">
        <f t="shared" si="46"/>
        <v>0</v>
      </c>
      <c r="L218" s="34">
        <f t="shared" si="47"/>
        <v>0</v>
      </c>
      <c r="M218" s="34"/>
      <c r="N218" s="34"/>
      <c r="O218" s="34"/>
      <c r="P218" s="34">
        <f t="shared" si="38"/>
        <v>1</v>
      </c>
      <c r="Q218" s="34">
        <f t="shared" si="38"/>
        <v>1</v>
      </c>
      <c r="R218" s="34">
        <f t="shared" si="38"/>
        <v>1</v>
      </c>
      <c r="S218" s="34">
        <f t="shared" si="38"/>
        <v>1</v>
      </c>
      <c r="T218" s="34">
        <f t="shared" si="48"/>
        <v>4</v>
      </c>
      <c r="V218" s="34"/>
      <c r="W218" s="34"/>
      <c r="X218" s="34"/>
      <c r="Y218" s="34"/>
      <c r="Z218" s="34"/>
      <c r="AA218" s="34"/>
      <c r="AB218" s="34"/>
      <c r="AC218" s="34"/>
      <c r="AD218" s="34"/>
      <c r="AO218" s="106" t="str">
        <f t="shared" si="27"/>
        <v>RFWThe Hillingdon Hospital - RFW03</v>
      </c>
      <c r="AP218" s="37" t="s">
        <v>372</v>
      </c>
      <c r="AQ218" s="37" t="s">
        <v>373</v>
      </c>
      <c r="AR218" s="37" t="s">
        <v>372</v>
      </c>
      <c r="AS218" s="37" t="s">
        <v>374</v>
      </c>
      <c r="AT218" s="37" t="s">
        <v>607</v>
      </c>
    </row>
    <row r="219" spans="1:46" hidden="1" x14ac:dyDescent="0.2">
      <c r="A219" s="34" t="str">
        <f t="shared" si="35"/>
        <v>RWF03</v>
      </c>
      <c r="B219" s="34" t="str">
        <f t="shared" si="36"/>
        <v>Maidstone District General Hospital - RWF03</v>
      </c>
      <c r="C219" s="34">
        <f t="shared" si="37"/>
        <v>0</v>
      </c>
      <c r="D219" s="34">
        <f t="shared" si="39"/>
        <v>0</v>
      </c>
      <c r="E219" s="34">
        <f t="shared" si="40"/>
        <v>0</v>
      </c>
      <c r="F219" s="34">
        <f t="shared" si="41"/>
        <v>0</v>
      </c>
      <c r="G219" s="34">
        <f t="shared" si="42"/>
        <v>0</v>
      </c>
      <c r="H219" s="34">
        <f t="shared" si="43"/>
        <v>0</v>
      </c>
      <c r="I219" s="34">
        <f t="shared" si="44"/>
        <v>0</v>
      </c>
      <c r="J219" s="34">
        <f t="shared" si="45"/>
        <v>0</v>
      </c>
      <c r="K219" s="34">
        <f t="shared" si="46"/>
        <v>0</v>
      </c>
      <c r="L219" s="34">
        <f t="shared" si="47"/>
        <v>0</v>
      </c>
      <c r="M219" s="34"/>
      <c r="N219" s="34"/>
      <c r="O219" s="34"/>
      <c r="P219" s="34">
        <f t="shared" si="38"/>
        <v>0</v>
      </c>
      <c r="Q219" s="34">
        <f t="shared" si="38"/>
        <v>0</v>
      </c>
      <c r="R219" s="34">
        <f t="shared" si="38"/>
        <v>0</v>
      </c>
      <c r="S219" s="34">
        <f t="shared" si="38"/>
        <v>0</v>
      </c>
      <c r="T219" s="34">
        <f t="shared" si="48"/>
        <v>0</v>
      </c>
      <c r="V219" s="34"/>
      <c r="W219" s="34"/>
      <c r="X219" s="34"/>
      <c r="Y219" s="34"/>
      <c r="Z219" s="34"/>
      <c r="AA219" s="34"/>
      <c r="AB219" s="34"/>
      <c r="AC219" s="34"/>
      <c r="AD219" s="34"/>
      <c r="AO219" s="106" t="str">
        <f t="shared" si="27"/>
        <v>RFWTeddington Memorial Hospital - RFW04</v>
      </c>
      <c r="AP219" s="37" t="s">
        <v>370</v>
      </c>
      <c r="AQ219" s="37" t="s">
        <v>371</v>
      </c>
      <c r="AR219" s="37" t="s">
        <v>370</v>
      </c>
      <c r="AS219" s="37" t="s">
        <v>3616</v>
      </c>
      <c r="AT219" s="37" t="s">
        <v>607</v>
      </c>
    </row>
    <row r="220" spans="1:46" hidden="1" x14ac:dyDescent="0.2">
      <c r="A220" s="34" t="str">
        <f t="shared" si="35"/>
        <v>RWF03</v>
      </c>
      <c r="B220" s="34" t="str">
        <f t="shared" si="36"/>
        <v>Maidstone District General Hospital - RWF03</v>
      </c>
      <c r="C220" s="34">
        <f t="shared" si="37"/>
        <v>0</v>
      </c>
      <c r="D220" s="34">
        <f t="shared" si="39"/>
        <v>0</v>
      </c>
      <c r="E220" s="34">
        <f t="shared" si="40"/>
        <v>0</v>
      </c>
      <c r="F220" s="34">
        <f t="shared" si="41"/>
        <v>0</v>
      </c>
      <c r="G220" s="34">
        <f t="shared" si="42"/>
        <v>0</v>
      </c>
      <c r="H220" s="34">
        <f t="shared" si="43"/>
        <v>0</v>
      </c>
      <c r="I220" s="34">
        <f t="shared" si="44"/>
        <v>0</v>
      </c>
      <c r="J220" s="34">
        <f t="shared" si="45"/>
        <v>0</v>
      </c>
      <c r="K220" s="34">
        <f t="shared" si="46"/>
        <v>0</v>
      </c>
      <c r="L220" s="34">
        <f t="shared" si="47"/>
        <v>0</v>
      </c>
      <c r="M220" s="34"/>
      <c r="N220" s="34"/>
      <c r="O220" s="34"/>
      <c r="P220" s="34">
        <f t="shared" si="38"/>
        <v>0</v>
      </c>
      <c r="Q220" s="34">
        <f t="shared" si="38"/>
        <v>1</v>
      </c>
      <c r="R220" s="34">
        <f t="shared" si="38"/>
        <v>0</v>
      </c>
      <c r="S220" s="34">
        <f t="shared" si="38"/>
        <v>1</v>
      </c>
      <c r="T220" s="34">
        <f t="shared" si="48"/>
        <v>2</v>
      </c>
      <c r="V220" s="34"/>
      <c r="W220" s="34"/>
      <c r="X220" s="34"/>
      <c r="Y220" s="34"/>
      <c r="Z220" s="34"/>
      <c r="AA220" s="34"/>
      <c r="AB220" s="34"/>
      <c r="AC220" s="34"/>
      <c r="AD220" s="34"/>
      <c r="AO220" s="106" t="str">
        <f t="shared" si="27"/>
        <v>RGMPapworth Hospital - RGM21</v>
      </c>
      <c r="AP220" s="37" t="s">
        <v>1077</v>
      </c>
      <c r="AQ220" s="37" t="s">
        <v>1078</v>
      </c>
      <c r="AR220" s="37" t="s">
        <v>1077</v>
      </c>
      <c r="AS220" s="37" t="s">
        <v>1079</v>
      </c>
      <c r="AT220" s="37" t="s">
        <v>1080</v>
      </c>
    </row>
    <row r="221" spans="1:46" hidden="1" x14ac:dyDescent="0.2">
      <c r="A221" s="34" t="str">
        <f t="shared" si="35"/>
        <v>RWF03</v>
      </c>
      <c r="B221" s="34" t="str">
        <f t="shared" si="36"/>
        <v>Maidstone District General Hospital - RWF03</v>
      </c>
      <c r="C221" s="34">
        <f t="shared" si="37"/>
        <v>0</v>
      </c>
      <c r="D221" s="34">
        <f t="shared" si="39"/>
        <v>0</v>
      </c>
      <c r="E221" s="34">
        <f t="shared" si="40"/>
        <v>0</v>
      </c>
      <c r="F221" s="34">
        <f t="shared" si="41"/>
        <v>0</v>
      </c>
      <c r="G221" s="34">
        <f t="shared" si="42"/>
        <v>0</v>
      </c>
      <c r="H221" s="34">
        <f t="shared" si="43"/>
        <v>0</v>
      </c>
      <c r="I221" s="34">
        <f t="shared" si="44"/>
        <v>0</v>
      </c>
      <c r="J221" s="34">
        <f t="shared" si="45"/>
        <v>0</v>
      </c>
      <c r="K221" s="34">
        <f t="shared" si="46"/>
        <v>0</v>
      </c>
      <c r="L221" s="34">
        <f t="shared" si="47"/>
        <v>0</v>
      </c>
      <c r="M221" s="34"/>
      <c r="N221" s="34"/>
      <c r="O221" s="34"/>
      <c r="P221" s="34">
        <f t="shared" si="38"/>
        <v>0</v>
      </c>
      <c r="Q221" s="34">
        <f t="shared" si="38"/>
        <v>0</v>
      </c>
      <c r="R221" s="34">
        <f t="shared" si="38"/>
        <v>0</v>
      </c>
      <c r="S221" s="34">
        <f t="shared" si="38"/>
        <v>1</v>
      </c>
      <c r="T221" s="34">
        <f t="shared" si="48"/>
        <v>1</v>
      </c>
      <c r="V221" s="34"/>
      <c r="W221" s="34"/>
      <c r="X221" s="34"/>
      <c r="Y221" s="34"/>
      <c r="Z221" s="34"/>
      <c r="AA221" s="34"/>
      <c r="AB221" s="34"/>
      <c r="AC221" s="34"/>
      <c r="AD221" s="34"/>
      <c r="AO221" s="106" t="str">
        <f t="shared" si="27"/>
        <v>RGNStamford and Rutland Hospital - RGN49</v>
      </c>
      <c r="AP221" s="37" t="s">
        <v>1084</v>
      </c>
      <c r="AQ221" s="37" t="s">
        <v>1085</v>
      </c>
      <c r="AR221" s="37" t="s">
        <v>1084</v>
      </c>
      <c r="AS221" s="37" t="s">
        <v>1086</v>
      </c>
      <c r="AT221" s="37" t="s">
        <v>608</v>
      </c>
    </row>
    <row r="222" spans="1:46" hidden="1" x14ac:dyDescent="0.2">
      <c r="A222" s="34" t="str">
        <f t="shared" si="35"/>
        <v>RWF03</v>
      </c>
      <c r="B222" s="34" t="str">
        <f t="shared" si="36"/>
        <v>Maidstone District General Hospital - RWF03</v>
      </c>
      <c r="C222" s="34">
        <f t="shared" si="37"/>
        <v>0</v>
      </c>
      <c r="D222" s="34">
        <f t="shared" si="39"/>
        <v>0</v>
      </c>
      <c r="E222" s="34">
        <f t="shared" si="40"/>
        <v>0</v>
      </c>
      <c r="F222" s="34">
        <f t="shared" si="41"/>
        <v>0</v>
      </c>
      <c r="G222" s="34">
        <f t="shared" si="42"/>
        <v>0</v>
      </c>
      <c r="H222" s="34">
        <f t="shared" si="43"/>
        <v>0</v>
      </c>
      <c r="I222" s="34">
        <f t="shared" si="44"/>
        <v>0</v>
      </c>
      <c r="J222" s="34">
        <f t="shared" si="45"/>
        <v>0</v>
      </c>
      <c r="K222" s="34">
        <f t="shared" si="46"/>
        <v>0</v>
      </c>
      <c r="L222" s="34">
        <f t="shared" si="47"/>
        <v>0</v>
      </c>
      <c r="M222" s="34"/>
      <c r="N222" s="34"/>
      <c r="O222" s="34"/>
      <c r="P222" s="34">
        <f t="shared" si="38"/>
        <v>1</v>
      </c>
      <c r="Q222" s="34">
        <f t="shared" si="38"/>
        <v>1</v>
      </c>
      <c r="R222" s="34">
        <f t="shared" si="38"/>
        <v>0</v>
      </c>
      <c r="S222" s="34">
        <f t="shared" si="38"/>
        <v>0</v>
      </c>
      <c r="T222" s="34">
        <f t="shared" si="48"/>
        <v>2</v>
      </c>
      <c r="V222" s="34"/>
      <c r="W222" s="34"/>
      <c r="X222" s="34"/>
      <c r="Y222" s="34"/>
      <c r="Z222" s="34"/>
      <c r="AA222" s="34"/>
      <c r="AB222" s="34"/>
      <c r="AC222" s="34"/>
      <c r="AD222" s="34"/>
      <c r="AO222" s="106" t="str">
        <f t="shared" si="27"/>
        <v>RGNPeterborough City Hospital - RGN80</v>
      </c>
      <c r="AP222" s="37" t="s">
        <v>1081</v>
      </c>
      <c r="AQ222" s="37" t="s">
        <v>1082</v>
      </c>
      <c r="AR222" s="37" t="s">
        <v>1081</v>
      </c>
      <c r="AS222" s="37" t="s">
        <v>1083</v>
      </c>
      <c r="AT222" s="37" t="s">
        <v>608</v>
      </c>
    </row>
    <row r="223" spans="1:46" hidden="1" x14ac:dyDescent="0.2">
      <c r="A223" s="34" t="str">
        <f t="shared" si="35"/>
        <v>RWF03</v>
      </c>
      <c r="B223" s="34" t="str">
        <f t="shared" si="36"/>
        <v>Maidstone District General Hospital - RWF03</v>
      </c>
      <c r="C223" s="34">
        <f t="shared" si="37"/>
        <v>0</v>
      </c>
      <c r="D223" s="34">
        <f t="shared" si="39"/>
        <v>0</v>
      </c>
      <c r="E223" s="34">
        <f t="shared" si="40"/>
        <v>0</v>
      </c>
      <c r="F223" s="34">
        <f t="shared" si="41"/>
        <v>0</v>
      </c>
      <c r="G223" s="34">
        <f t="shared" si="42"/>
        <v>0</v>
      </c>
      <c r="H223" s="34">
        <f t="shared" si="43"/>
        <v>0</v>
      </c>
      <c r="I223" s="34">
        <f t="shared" si="44"/>
        <v>0</v>
      </c>
      <c r="J223" s="34">
        <f t="shared" si="45"/>
        <v>0</v>
      </c>
      <c r="K223" s="34">
        <f t="shared" si="46"/>
        <v>0</v>
      </c>
      <c r="L223" s="34">
        <f t="shared" si="47"/>
        <v>0</v>
      </c>
      <c r="M223" s="34"/>
      <c r="N223" s="34"/>
      <c r="O223" s="34"/>
      <c r="P223" s="34">
        <f t="shared" si="38"/>
        <v>1</v>
      </c>
      <c r="Q223" s="34">
        <f t="shared" si="38"/>
        <v>1</v>
      </c>
      <c r="R223" s="34">
        <f t="shared" si="38"/>
        <v>0</v>
      </c>
      <c r="S223" s="34">
        <f t="shared" si="38"/>
        <v>1</v>
      </c>
      <c r="T223" s="34">
        <f t="shared" si="48"/>
        <v>3</v>
      </c>
      <c r="V223" s="34"/>
      <c r="W223" s="34"/>
      <c r="X223" s="34"/>
      <c r="Y223" s="34"/>
      <c r="Z223" s="34"/>
      <c r="AA223" s="34"/>
      <c r="AB223" s="34"/>
      <c r="AC223" s="34"/>
      <c r="AD223" s="34"/>
      <c r="AO223" s="106" t="str">
        <f t="shared" si="27"/>
        <v>RGPLowestoft Hospital - RGP72</v>
      </c>
      <c r="AP223" s="37" t="s">
        <v>1093</v>
      </c>
      <c r="AQ223" s="37" t="s">
        <v>1094</v>
      </c>
      <c r="AR223" s="37" t="s">
        <v>1093</v>
      </c>
      <c r="AS223" s="37" t="s">
        <v>1095</v>
      </c>
      <c r="AT223" s="37" t="s">
        <v>609</v>
      </c>
    </row>
    <row r="224" spans="1:46" hidden="1" x14ac:dyDescent="0.2">
      <c r="A224" s="34" t="str">
        <f t="shared" si="35"/>
        <v>RWF03</v>
      </c>
      <c r="B224" s="34" t="str">
        <f t="shared" si="36"/>
        <v>Maidstone District General Hospital - RWF03</v>
      </c>
      <c r="C224" s="34">
        <f t="shared" si="37"/>
        <v>0</v>
      </c>
      <c r="D224" s="34">
        <f t="shared" si="39"/>
        <v>0</v>
      </c>
      <c r="E224" s="34">
        <f t="shared" si="40"/>
        <v>0</v>
      </c>
      <c r="F224" s="34">
        <f t="shared" si="41"/>
        <v>0</v>
      </c>
      <c r="G224" s="34">
        <f t="shared" si="42"/>
        <v>0</v>
      </c>
      <c r="H224" s="34">
        <f t="shared" si="43"/>
        <v>0</v>
      </c>
      <c r="I224" s="34">
        <f t="shared" si="44"/>
        <v>0</v>
      </c>
      <c r="J224" s="34">
        <f t="shared" si="45"/>
        <v>0</v>
      </c>
      <c r="K224" s="34">
        <f t="shared" si="46"/>
        <v>0</v>
      </c>
      <c r="L224" s="34">
        <f t="shared" si="47"/>
        <v>0</v>
      </c>
      <c r="M224" s="34"/>
      <c r="N224" s="34"/>
      <c r="O224" s="34"/>
      <c r="P224" s="34">
        <f t="shared" si="38"/>
        <v>1</v>
      </c>
      <c r="Q224" s="34">
        <f t="shared" si="38"/>
        <v>0</v>
      </c>
      <c r="R224" s="34">
        <f t="shared" si="38"/>
        <v>0</v>
      </c>
      <c r="S224" s="34">
        <f t="shared" si="38"/>
        <v>0</v>
      </c>
      <c r="T224" s="34">
        <f t="shared" si="48"/>
        <v>1</v>
      </c>
      <c r="V224" s="34"/>
      <c r="W224" s="34"/>
      <c r="X224" s="34"/>
      <c r="Y224" s="34"/>
      <c r="AA224" s="34"/>
      <c r="AO224" s="106" t="str">
        <f t="shared" si="27"/>
        <v>RGPBeccles and District Hospital - RGP73</v>
      </c>
      <c r="AP224" s="37" t="s">
        <v>1087</v>
      </c>
      <c r="AQ224" s="37" t="s">
        <v>1088</v>
      </c>
      <c r="AR224" s="37" t="s">
        <v>1087</v>
      </c>
      <c r="AS224" s="37" t="s">
        <v>1089</v>
      </c>
      <c r="AT224" s="37" t="s">
        <v>609</v>
      </c>
    </row>
    <row r="225" spans="1:46" hidden="1" x14ac:dyDescent="0.2">
      <c r="A225" s="34" t="str">
        <f t="shared" si="35"/>
        <v>RWF03</v>
      </c>
      <c r="B225" s="34" t="str">
        <f t="shared" si="36"/>
        <v>Maidstone District General Hospital - RWF03</v>
      </c>
      <c r="C225" s="34">
        <f t="shared" si="37"/>
        <v>0</v>
      </c>
      <c r="D225" s="34">
        <f t="shared" si="39"/>
        <v>0</v>
      </c>
      <c r="E225" s="34">
        <f t="shared" si="40"/>
        <v>0</v>
      </c>
      <c r="F225" s="34">
        <f t="shared" si="41"/>
        <v>0</v>
      </c>
      <c r="G225" s="34">
        <f t="shared" si="42"/>
        <v>0</v>
      </c>
      <c r="H225" s="34">
        <f t="shared" si="43"/>
        <v>0</v>
      </c>
      <c r="I225" s="34">
        <f t="shared" si="44"/>
        <v>0</v>
      </c>
      <c r="J225" s="34">
        <f t="shared" si="45"/>
        <v>0</v>
      </c>
      <c r="K225" s="34">
        <f t="shared" si="46"/>
        <v>0</v>
      </c>
      <c r="L225" s="34">
        <f t="shared" si="47"/>
        <v>0</v>
      </c>
      <c r="M225" s="34"/>
      <c r="N225" s="34"/>
      <c r="O225" s="34"/>
      <c r="P225" s="34">
        <f t="shared" si="38"/>
        <v>0</v>
      </c>
      <c r="Q225" s="34">
        <f t="shared" si="38"/>
        <v>0</v>
      </c>
      <c r="R225" s="34">
        <f t="shared" si="38"/>
        <v>1</v>
      </c>
      <c r="S225" s="34">
        <f t="shared" si="38"/>
        <v>1</v>
      </c>
      <c r="T225" s="34">
        <f t="shared" si="48"/>
        <v>2</v>
      </c>
      <c r="V225" s="34"/>
      <c r="W225" s="34"/>
      <c r="X225" s="34"/>
      <c r="Y225" s="34"/>
      <c r="AA225" s="34"/>
      <c r="AO225" s="106" t="str">
        <f t="shared" si="27"/>
        <v>RGPJames Paget University Hospital - RGP75</v>
      </c>
      <c r="AP225" s="37" t="s">
        <v>1090</v>
      </c>
      <c r="AQ225" s="37" t="s">
        <v>1091</v>
      </c>
      <c r="AR225" s="37" t="s">
        <v>1090</v>
      </c>
      <c r="AS225" s="37" t="s">
        <v>1092</v>
      </c>
      <c r="AT225" s="37" t="s">
        <v>609</v>
      </c>
    </row>
    <row r="226" spans="1:46" hidden="1" x14ac:dyDescent="0.2">
      <c r="A226" s="34" t="str">
        <f t="shared" si="35"/>
        <v>RWFTW</v>
      </c>
      <c r="B226" s="34" t="str">
        <f t="shared" si="36"/>
        <v>The Tunbridge Wells Hospital - RWFTW</v>
      </c>
      <c r="C226" s="34">
        <f t="shared" si="37"/>
        <v>0</v>
      </c>
      <c r="D226" s="34">
        <f t="shared" si="39"/>
        <v>0</v>
      </c>
      <c r="E226" s="34">
        <f t="shared" si="40"/>
        <v>0</v>
      </c>
      <c r="F226" s="34">
        <f t="shared" si="41"/>
        <v>0</v>
      </c>
      <c r="G226" s="34">
        <f t="shared" si="42"/>
        <v>0</v>
      </c>
      <c r="H226" s="34">
        <f t="shared" si="43"/>
        <v>0</v>
      </c>
      <c r="I226" s="34">
        <f t="shared" si="44"/>
        <v>0</v>
      </c>
      <c r="J226" s="34">
        <f t="shared" si="45"/>
        <v>0</v>
      </c>
      <c r="K226" s="34">
        <f t="shared" si="46"/>
        <v>0</v>
      </c>
      <c r="L226" s="34">
        <f t="shared" si="47"/>
        <v>0</v>
      </c>
      <c r="M226" s="34"/>
      <c r="N226" s="34"/>
      <c r="O226" s="34"/>
      <c r="P226" s="34">
        <f t="shared" si="38"/>
        <v>0</v>
      </c>
      <c r="Q226" s="34">
        <f t="shared" si="38"/>
        <v>0</v>
      </c>
      <c r="R226" s="34">
        <f t="shared" si="38"/>
        <v>1</v>
      </c>
      <c r="S226" s="34">
        <f t="shared" si="38"/>
        <v>1</v>
      </c>
      <c r="T226" s="34">
        <f t="shared" si="48"/>
        <v>2</v>
      </c>
      <c r="V226" s="34"/>
      <c r="W226" s="34"/>
      <c r="X226" s="34"/>
      <c r="Y226" s="34"/>
      <c r="AA226" s="34"/>
      <c r="AO226" s="106" t="str">
        <f t="shared" si="27"/>
        <v>RGPNorthgate Hospital - RGP77</v>
      </c>
      <c r="AP226" s="37" t="s">
        <v>1096</v>
      </c>
      <c r="AQ226" s="37" t="s">
        <v>1097</v>
      </c>
      <c r="AR226" s="37" t="s">
        <v>1096</v>
      </c>
      <c r="AS226" s="37" t="s">
        <v>1098</v>
      </c>
      <c r="AT226" s="37" t="s">
        <v>609</v>
      </c>
    </row>
    <row r="227" spans="1:46" hidden="1" x14ac:dyDescent="0.2">
      <c r="A227" s="34" t="str">
        <f t="shared" si="35"/>
        <v>RWFTW</v>
      </c>
      <c r="B227" s="34" t="str">
        <f t="shared" si="36"/>
        <v>The Tunbridge Wells Hospital - RWFTW</v>
      </c>
      <c r="C227" s="34">
        <f t="shared" si="37"/>
        <v>0</v>
      </c>
      <c r="D227" s="34">
        <f t="shared" si="39"/>
        <v>0</v>
      </c>
      <c r="E227" s="34">
        <f t="shared" si="40"/>
        <v>0</v>
      </c>
      <c r="F227" s="34">
        <f t="shared" si="41"/>
        <v>0</v>
      </c>
      <c r="G227" s="34">
        <f t="shared" si="42"/>
        <v>0</v>
      </c>
      <c r="H227" s="34">
        <f t="shared" si="43"/>
        <v>0</v>
      </c>
      <c r="I227" s="34">
        <f t="shared" si="44"/>
        <v>0</v>
      </c>
      <c r="J227" s="34">
        <f t="shared" si="45"/>
        <v>0</v>
      </c>
      <c r="K227" s="34">
        <f t="shared" si="46"/>
        <v>0</v>
      </c>
      <c r="L227" s="34">
        <f t="shared" si="47"/>
        <v>0</v>
      </c>
      <c r="M227" s="34"/>
      <c r="N227" s="34"/>
      <c r="O227" s="34"/>
      <c r="P227" s="34">
        <f t="shared" si="38"/>
        <v>0</v>
      </c>
      <c r="Q227" s="34">
        <f t="shared" si="38"/>
        <v>0</v>
      </c>
      <c r="R227" s="34">
        <f t="shared" si="38"/>
        <v>0</v>
      </c>
      <c r="S227" s="34">
        <f t="shared" si="38"/>
        <v>0</v>
      </c>
      <c r="T227" s="34">
        <f t="shared" si="48"/>
        <v>0</v>
      </c>
      <c r="V227" s="34"/>
      <c r="W227" s="34"/>
      <c r="X227" s="34"/>
      <c r="Y227" s="34"/>
      <c r="AA227" s="34"/>
      <c r="AO227" s="106" t="str">
        <f t="shared" si="27"/>
        <v>RGPPatrick Stead Hospital - RGP82</v>
      </c>
      <c r="AP227" s="37" t="s">
        <v>1099</v>
      </c>
      <c r="AQ227" s="37" t="s">
        <v>1100</v>
      </c>
      <c r="AR227" s="37" t="s">
        <v>1099</v>
      </c>
      <c r="AS227" s="37" t="s">
        <v>1101</v>
      </c>
      <c r="AT227" s="37" t="s">
        <v>609</v>
      </c>
    </row>
    <row r="228" spans="1:46" hidden="1" x14ac:dyDescent="0.2">
      <c r="A228" s="34" t="str">
        <f t="shared" si="35"/>
        <v>RWFTW</v>
      </c>
      <c r="B228" s="34" t="str">
        <f t="shared" si="36"/>
        <v>The Tunbridge Wells Hospital - RWFTW</v>
      </c>
      <c r="C228" s="34">
        <f t="shared" si="37"/>
        <v>0</v>
      </c>
      <c r="D228" s="34">
        <f t="shared" si="39"/>
        <v>0</v>
      </c>
      <c r="E228" s="34">
        <f t="shared" si="40"/>
        <v>0</v>
      </c>
      <c r="F228" s="34">
        <f t="shared" si="41"/>
        <v>0</v>
      </c>
      <c r="G228" s="34">
        <f t="shared" si="42"/>
        <v>0</v>
      </c>
      <c r="H228" s="34">
        <f t="shared" si="43"/>
        <v>0</v>
      </c>
      <c r="I228" s="34">
        <f t="shared" si="44"/>
        <v>0</v>
      </c>
      <c r="J228" s="34">
        <f t="shared" si="45"/>
        <v>0</v>
      </c>
      <c r="K228" s="34">
        <f t="shared" si="46"/>
        <v>0</v>
      </c>
      <c r="L228" s="34">
        <f t="shared" si="47"/>
        <v>0</v>
      </c>
      <c r="M228" s="34"/>
      <c r="N228" s="34"/>
      <c r="O228" s="34"/>
      <c r="P228" s="34">
        <f t="shared" si="38"/>
        <v>1</v>
      </c>
      <c r="Q228" s="34">
        <f t="shared" si="38"/>
        <v>1</v>
      </c>
      <c r="R228" s="34">
        <f t="shared" si="38"/>
        <v>0</v>
      </c>
      <c r="S228" s="34">
        <f t="shared" si="38"/>
        <v>0</v>
      </c>
      <c r="T228" s="34">
        <f t="shared" si="48"/>
        <v>2</v>
      </c>
      <c r="V228" s="34"/>
      <c r="W228" s="34"/>
      <c r="X228" s="34"/>
      <c r="Y228" s="34"/>
      <c r="AA228" s="34"/>
      <c r="AO228" s="106" t="str">
        <f t="shared" si="27"/>
        <v>RGPSouthwold Hospital - RGP83</v>
      </c>
      <c r="AP228" s="37" t="s">
        <v>1102</v>
      </c>
      <c r="AQ228" s="37" t="s">
        <v>1103</v>
      </c>
      <c r="AR228" s="37" t="s">
        <v>1102</v>
      </c>
      <c r="AS228" s="37" t="s">
        <v>1104</v>
      </c>
      <c r="AT228" s="37" t="s">
        <v>609</v>
      </c>
    </row>
    <row r="229" spans="1:46" hidden="1" x14ac:dyDescent="0.2">
      <c r="A229" s="34" t="str">
        <f t="shared" si="35"/>
        <v>RWFTW</v>
      </c>
      <c r="B229" s="34" t="str">
        <f t="shared" si="36"/>
        <v>The Tunbridge Wells Hospital - RWFTW</v>
      </c>
      <c r="C229" s="34">
        <f t="shared" si="37"/>
        <v>0</v>
      </c>
      <c r="D229" s="34">
        <f t="shared" si="39"/>
        <v>0</v>
      </c>
      <c r="E229" s="34">
        <f t="shared" si="40"/>
        <v>0</v>
      </c>
      <c r="F229" s="34">
        <f t="shared" si="41"/>
        <v>0</v>
      </c>
      <c r="G229" s="34">
        <f t="shared" si="42"/>
        <v>0</v>
      </c>
      <c r="H229" s="34">
        <f t="shared" si="43"/>
        <v>0</v>
      </c>
      <c r="I229" s="34">
        <f t="shared" si="44"/>
        <v>0</v>
      </c>
      <c r="J229" s="34">
        <f t="shared" si="45"/>
        <v>0</v>
      </c>
      <c r="K229" s="34">
        <f t="shared" si="46"/>
        <v>0</v>
      </c>
      <c r="L229" s="34">
        <f t="shared" si="47"/>
        <v>0</v>
      </c>
      <c r="M229" s="34"/>
      <c r="N229" s="34"/>
      <c r="O229" s="34"/>
      <c r="P229" s="34">
        <f t="shared" ref="P229:S244" si="49">IF(P28="",0,IF(P28&gt;100%,1,0))</f>
        <v>0</v>
      </c>
      <c r="Q229" s="34">
        <f t="shared" si="49"/>
        <v>0</v>
      </c>
      <c r="R229" s="34">
        <f t="shared" si="49"/>
        <v>0</v>
      </c>
      <c r="S229" s="34">
        <f t="shared" si="49"/>
        <v>0</v>
      </c>
      <c r="T229" s="34">
        <f t="shared" si="48"/>
        <v>0</v>
      </c>
      <c r="V229" s="34"/>
      <c r="W229" s="34"/>
      <c r="X229" s="34"/>
      <c r="Y229" s="34"/>
      <c r="AA229" s="34"/>
      <c r="AO229" s="106" t="str">
        <f t="shared" si="27"/>
        <v>RGQThe Ipswich Hospital NHS Trust - RGQ02</v>
      </c>
      <c r="AP229" s="37" t="s">
        <v>1105</v>
      </c>
      <c r="AQ229" s="37" t="s">
        <v>1106</v>
      </c>
      <c r="AR229" s="37" t="s">
        <v>1105</v>
      </c>
      <c r="AS229" s="37" t="s">
        <v>1107</v>
      </c>
      <c r="AT229" s="37" t="s">
        <v>610</v>
      </c>
    </row>
    <row r="230" spans="1:46" hidden="1" x14ac:dyDescent="0.2">
      <c r="A230" s="34" t="str">
        <f t="shared" si="35"/>
        <v>RWFTW</v>
      </c>
      <c r="B230" s="34" t="str">
        <f t="shared" si="36"/>
        <v>The Tunbridge Wells Hospital - RWFTW</v>
      </c>
      <c r="C230" s="34">
        <f t="shared" si="37"/>
        <v>0</v>
      </c>
      <c r="D230" s="34">
        <f t="shared" si="39"/>
        <v>0</v>
      </c>
      <c r="E230" s="34">
        <f t="shared" si="40"/>
        <v>0</v>
      </c>
      <c r="F230" s="34">
        <f t="shared" si="41"/>
        <v>0</v>
      </c>
      <c r="G230" s="34">
        <f t="shared" si="42"/>
        <v>0</v>
      </c>
      <c r="H230" s="34">
        <f t="shared" si="43"/>
        <v>0</v>
      </c>
      <c r="I230" s="34">
        <f t="shared" si="44"/>
        <v>0</v>
      </c>
      <c r="J230" s="34">
        <f t="shared" si="45"/>
        <v>0</v>
      </c>
      <c r="K230" s="34">
        <f t="shared" si="46"/>
        <v>0</v>
      </c>
      <c r="L230" s="34">
        <f t="shared" si="47"/>
        <v>0</v>
      </c>
      <c r="M230" s="34"/>
      <c r="N230" s="34"/>
      <c r="O230" s="34"/>
      <c r="P230" s="34">
        <f t="shared" si="49"/>
        <v>1</v>
      </c>
      <c r="Q230" s="34">
        <f t="shared" si="49"/>
        <v>0</v>
      </c>
      <c r="R230" s="34">
        <f t="shared" si="49"/>
        <v>1</v>
      </c>
      <c r="S230" s="34">
        <f t="shared" si="49"/>
        <v>0</v>
      </c>
      <c r="T230" s="34">
        <f t="shared" si="48"/>
        <v>2</v>
      </c>
      <c r="V230" s="34"/>
      <c r="W230" s="34"/>
      <c r="X230" s="34"/>
      <c r="Y230" s="34"/>
      <c r="AA230" s="34"/>
      <c r="AO230" s="106" t="str">
        <f t="shared" si="27"/>
        <v>RGRWest Suffolk Hospital - RGR50</v>
      </c>
      <c r="AP230" s="37" t="s">
        <v>3462</v>
      </c>
      <c r="AQ230" s="37" t="s">
        <v>3463</v>
      </c>
      <c r="AR230" s="37" t="s">
        <v>3462</v>
      </c>
      <c r="AS230" s="37" t="s">
        <v>3464</v>
      </c>
      <c r="AT230" s="37" t="s">
        <v>611</v>
      </c>
    </row>
    <row r="231" spans="1:46" hidden="1" x14ac:dyDescent="0.2">
      <c r="A231" s="34" t="str">
        <f t="shared" si="35"/>
        <v>RWFTW</v>
      </c>
      <c r="B231" s="34" t="str">
        <f t="shared" si="36"/>
        <v>The Tunbridge Wells Hospital - RWFTW</v>
      </c>
      <c r="C231" s="34">
        <f t="shared" si="37"/>
        <v>0</v>
      </c>
      <c r="D231" s="34">
        <f t="shared" si="39"/>
        <v>0</v>
      </c>
      <c r="E231" s="34">
        <f t="shared" si="40"/>
        <v>0</v>
      </c>
      <c r="F231" s="34">
        <f t="shared" si="41"/>
        <v>0</v>
      </c>
      <c r="G231" s="34">
        <f t="shared" si="42"/>
        <v>0</v>
      </c>
      <c r="H231" s="34">
        <f t="shared" si="43"/>
        <v>0</v>
      </c>
      <c r="I231" s="34">
        <f t="shared" si="44"/>
        <v>0</v>
      </c>
      <c r="J231" s="34">
        <f t="shared" si="45"/>
        <v>0</v>
      </c>
      <c r="K231" s="34">
        <f t="shared" si="46"/>
        <v>0</v>
      </c>
      <c r="L231" s="34">
        <f t="shared" si="47"/>
        <v>0</v>
      </c>
      <c r="M231" s="34"/>
      <c r="N231" s="34"/>
      <c r="O231" s="34"/>
      <c r="P231" s="34">
        <f t="shared" si="49"/>
        <v>0</v>
      </c>
      <c r="Q231" s="34">
        <f t="shared" si="49"/>
        <v>0</v>
      </c>
      <c r="R231" s="34">
        <f t="shared" si="49"/>
        <v>1</v>
      </c>
      <c r="S231" s="34">
        <f t="shared" si="49"/>
        <v>0</v>
      </c>
      <c r="T231" s="34">
        <f t="shared" si="48"/>
        <v>1</v>
      </c>
      <c r="V231" s="34"/>
      <c r="W231" s="34"/>
      <c r="X231" s="34"/>
      <c r="Y231" s="34"/>
      <c r="AA231" s="34"/>
      <c r="AO231" s="106" t="str">
        <f t="shared" si="27"/>
        <v>RGRGrove Lane Surgery - RGR62</v>
      </c>
      <c r="AP231" s="37" t="s">
        <v>1108</v>
      </c>
      <c r="AQ231" s="37" t="s">
        <v>3457</v>
      </c>
      <c r="AR231" s="37" t="s">
        <v>1108</v>
      </c>
      <c r="AS231" s="37" t="s">
        <v>3458</v>
      </c>
      <c r="AT231" s="37" t="s">
        <v>611</v>
      </c>
    </row>
    <row r="232" spans="1:46" hidden="1" x14ac:dyDescent="0.2">
      <c r="A232" s="34" t="str">
        <f t="shared" si="35"/>
        <v>RWFTW</v>
      </c>
      <c r="B232" s="34" t="str">
        <f t="shared" si="36"/>
        <v>The Tunbridge Wells Hospital - RWFTW</v>
      </c>
      <c r="C232" s="34">
        <f t="shared" si="37"/>
        <v>0</v>
      </c>
      <c r="D232" s="34">
        <f t="shared" si="39"/>
        <v>0</v>
      </c>
      <c r="E232" s="34">
        <f t="shared" si="40"/>
        <v>0</v>
      </c>
      <c r="F232" s="34">
        <f t="shared" si="41"/>
        <v>0</v>
      </c>
      <c r="G232" s="34">
        <f t="shared" si="42"/>
        <v>0</v>
      </c>
      <c r="H232" s="34">
        <f t="shared" si="43"/>
        <v>0</v>
      </c>
      <c r="I232" s="34">
        <f t="shared" si="44"/>
        <v>0</v>
      </c>
      <c r="J232" s="34">
        <f t="shared" si="45"/>
        <v>0</v>
      </c>
      <c r="K232" s="34">
        <f t="shared" si="46"/>
        <v>0</v>
      </c>
      <c r="L232" s="34">
        <f t="shared" si="47"/>
        <v>0</v>
      </c>
      <c r="M232" s="34"/>
      <c r="N232" s="34"/>
      <c r="O232" s="34"/>
      <c r="P232" s="34">
        <f t="shared" si="49"/>
        <v>0</v>
      </c>
      <c r="Q232" s="34">
        <f t="shared" si="49"/>
        <v>0</v>
      </c>
      <c r="R232" s="34">
        <f t="shared" si="49"/>
        <v>0</v>
      </c>
      <c r="S232" s="34">
        <f t="shared" si="49"/>
        <v>0</v>
      </c>
      <c r="T232" s="34">
        <f t="shared" si="48"/>
        <v>0</v>
      </c>
      <c r="V232" s="34"/>
      <c r="W232" s="34"/>
      <c r="X232" s="34"/>
      <c r="Y232" s="34"/>
      <c r="AA232" s="34"/>
      <c r="AO232" s="106" t="str">
        <f t="shared" si="27"/>
        <v>RGRThingoe House - RGR99</v>
      </c>
      <c r="AP232" s="37" t="s">
        <v>3459</v>
      </c>
      <c r="AQ232" s="37" t="s">
        <v>3460</v>
      </c>
      <c r="AR232" s="37" t="s">
        <v>3459</v>
      </c>
      <c r="AS232" s="37" t="s">
        <v>3461</v>
      </c>
      <c r="AT232" s="37" t="s">
        <v>611</v>
      </c>
    </row>
    <row r="233" spans="1:46" hidden="1" x14ac:dyDescent="0.2">
      <c r="A233" s="34" t="str">
        <f t="shared" si="35"/>
        <v>RWFTW</v>
      </c>
      <c r="B233" s="34" t="str">
        <f t="shared" si="36"/>
        <v>The Tunbridge Wells Hospital - RWFTW</v>
      </c>
      <c r="C233" s="34">
        <f t="shared" si="37"/>
        <v>0</v>
      </c>
      <c r="D233" s="34">
        <f t="shared" si="39"/>
        <v>0</v>
      </c>
      <c r="E233" s="34">
        <f t="shared" si="40"/>
        <v>0</v>
      </c>
      <c r="F233" s="34">
        <f t="shared" si="41"/>
        <v>0</v>
      </c>
      <c r="G233" s="34">
        <f t="shared" si="42"/>
        <v>0</v>
      </c>
      <c r="H233" s="34">
        <f t="shared" si="43"/>
        <v>0</v>
      </c>
      <c r="I233" s="34">
        <f t="shared" si="44"/>
        <v>0</v>
      </c>
      <c r="J233" s="34">
        <f t="shared" si="45"/>
        <v>0</v>
      </c>
      <c r="K233" s="34">
        <f t="shared" si="46"/>
        <v>0</v>
      </c>
      <c r="L233" s="34">
        <f t="shared" si="47"/>
        <v>0</v>
      </c>
      <c r="M233" s="34"/>
      <c r="N233" s="34"/>
      <c r="O233" s="34"/>
      <c r="P233" s="34">
        <f t="shared" si="49"/>
        <v>0</v>
      </c>
      <c r="Q233" s="34">
        <f t="shared" si="49"/>
        <v>1</v>
      </c>
      <c r="R233" s="34">
        <f t="shared" si="49"/>
        <v>0</v>
      </c>
      <c r="S233" s="34">
        <f t="shared" si="49"/>
        <v>1</v>
      </c>
      <c r="T233" s="34">
        <f t="shared" si="48"/>
        <v>2</v>
      </c>
      <c r="V233" s="34"/>
      <c r="W233" s="34"/>
      <c r="X233" s="34"/>
      <c r="Y233" s="34"/>
      <c r="AA233" s="34"/>
      <c r="AO233" s="106" t="str">
        <f t="shared" si="27"/>
        <v>RGTAddenbrooke's Hospital - RGT01</v>
      </c>
      <c r="AP233" s="37" t="s">
        <v>3465</v>
      </c>
      <c r="AQ233" s="37" t="s">
        <v>3466</v>
      </c>
      <c r="AR233" s="37" t="s">
        <v>3465</v>
      </c>
      <c r="AS233" s="37" t="s">
        <v>454</v>
      </c>
      <c r="AT233" s="37" t="s">
        <v>612</v>
      </c>
    </row>
    <row r="234" spans="1:46" hidden="1" x14ac:dyDescent="0.2">
      <c r="A234" s="34" t="str">
        <f t="shared" si="35"/>
        <v>RWFTW</v>
      </c>
      <c r="B234" s="34" t="str">
        <f t="shared" si="36"/>
        <v>The Tunbridge Wells Hospital - RWFTW</v>
      </c>
      <c r="C234" s="34">
        <f t="shared" si="37"/>
        <v>0</v>
      </c>
      <c r="D234" s="34">
        <f t="shared" si="39"/>
        <v>0</v>
      </c>
      <c r="E234" s="34">
        <f t="shared" si="40"/>
        <v>0</v>
      </c>
      <c r="F234" s="34">
        <f t="shared" si="41"/>
        <v>0</v>
      </c>
      <c r="G234" s="34">
        <f t="shared" si="42"/>
        <v>0</v>
      </c>
      <c r="H234" s="34">
        <f t="shared" si="43"/>
        <v>0</v>
      </c>
      <c r="I234" s="34">
        <f t="shared" si="44"/>
        <v>0</v>
      </c>
      <c r="J234" s="34">
        <f t="shared" si="45"/>
        <v>0</v>
      </c>
      <c r="K234" s="34">
        <f t="shared" si="46"/>
        <v>0</v>
      </c>
      <c r="L234" s="34">
        <f t="shared" si="47"/>
        <v>0</v>
      </c>
      <c r="M234" s="34"/>
      <c r="N234" s="34"/>
      <c r="O234" s="34"/>
      <c r="P234" s="34">
        <f t="shared" si="49"/>
        <v>0</v>
      </c>
      <c r="Q234" s="34">
        <f t="shared" si="49"/>
        <v>1</v>
      </c>
      <c r="R234" s="34">
        <f t="shared" si="49"/>
        <v>0</v>
      </c>
      <c r="S234" s="34">
        <f t="shared" si="49"/>
        <v>1</v>
      </c>
      <c r="T234" s="34">
        <f t="shared" si="48"/>
        <v>2</v>
      </c>
      <c r="V234" s="34"/>
      <c r="W234" s="34"/>
      <c r="X234" s="34"/>
      <c r="Y234" s="34"/>
      <c r="AA234" s="34"/>
      <c r="AO234" s="106" t="str">
        <f t="shared" si="27"/>
        <v>RGTRosie Hospital - RGT32</v>
      </c>
      <c r="AP234" s="37" t="s">
        <v>458</v>
      </c>
      <c r="AQ234" s="37" t="s">
        <v>459</v>
      </c>
      <c r="AR234" s="37" t="s">
        <v>458</v>
      </c>
      <c r="AS234" s="37" t="s">
        <v>460</v>
      </c>
      <c r="AT234" s="37" t="s">
        <v>612</v>
      </c>
    </row>
    <row r="235" spans="1:46" hidden="1" x14ac:dyDescent="0.2">
      <c r="A235" s="34" t="str">
        <f t="shared" si="35"/>
        <v>RWFTW</v>
      </c>
      <c r="B235" s="34" t="str">
        <f t="shared" si="36"/>
        <v>The Tunbridge Wells Hospital - RWFTW</v>
      </c>
      <c r="C235" s="34">
        <f t="shared" si="37"/>
        <v>0</v>
      </c>
      <c r="D235" s="34">
        <f t="shared" si="39"/>
        <v>0</v>
      </c>
      <c r="E235" s="34">
        <f t="shared" si="40"/>
        <v>0</v>
      </c>
      <c r="F235" s="34">
        <f t="shared" si="41"/>
        <v>0</v>
      </c>
      <c r="G235" s="34">
        <f t="shared" si="42"/>
        <v>0</v>
      </c>
      <c r="H235" s="34">
        <f t="shared" si="43"/>
        <v>0</v>
      </c>
      <c r="I235" s="34">
        <f t="shared" si="44"/>
        <v>0</v>
      </c>
      <c r="J235" s="34">
        <f t="shared" si="45"/>
        <v>0</v>
      </c>
      <c r="K235" s="34">
        <f t="shared" si="46"/>
        <v>0</v>
      </c>
      <c r="L235" s="34">
        <f t="shared" si="47"/>
        <v>0</v>
      </c>
      <c r="M235" s="34"/>
      <c r="N235" s="34"/>
      <c r="O235" s="34"/>
      <c r="P235" s="34">
        <f t="shared" si="49"/>
        <v>0</v>
      </c>
      <c r="Q235" s="34">
        <f t="shared" si="49"/>
        <v>1</v>
      </c>
      <c r="R235" s="34">
        <f t="shared" si="49"/>
        <v>0</v>
      </c>
      <c r="S235" s="34">
        <f t="shared" si="49"/>
        <v>1</v>
      </c>
      <c r="T235" s="34">
        <f t="shared" si="48"/>
        <v>2</v>
      </c>
      <c r="V235" s="34"/>
      <c r="W235" s="34"/>
      <c r="X235" s="34"/>
      <c r="Y235" s="34"/>
      <c r="AA235" s="34"/>
      <c r="AO235" s="106" t="str">
        <f t="shared" si="27"/>
        <v>RGTNewmarket Hospital - RGT48</v>
      </c>
      <c r="AP235" s="37" t="s">
        <v>455</v>
      </c>
      <c r="AQ235" s="37" t="s">
        <v>456</v>
      </c>
      <c r="AR235" s="37" t="s">
        <v>455</v>
      </c>
      <c r="AS235" s="37" t="s">
        <v>457</v>
      </c>
      <c r="AT235" s="37" t="s">
        <v>612</v>
      </c>
    </row>
    <row r="236" spans="1:46" hidden="1" x14ac:dyDescent="0.2">
      <c r="A236" s="34" t="str">
        <f t="shared" si="35"/>
        <v>RWFTW</v>
      </c>
      <c r="B236" s="34" t="str">
        <f t="shared" si="36"/>
        <v>The Tunbridge Wells Hospital - RWFTW</v>
      </c>
      <c r="C236" s="34">
        <f t="shared" si="37"/>
        <v>0</v>
      </c>
      <c r="D236" s="34">
        <f t="shared" si="39"/>
        <v>0</v>
      </c>
      <c r="E236" s="34">
        <f t="shared" si="40"/>
        <v>0</v>
      </c>
      <c r="F236" s="34">
        <f t="shared" si="41"/>
        <v>0</v>
      </c>
      <c r="G236" s="34">
        <f t="shared" si="42"/>
        <v>0</v>
      </c>
      <c r="H236" s="34">
        <f t="shared" si="43"/>
        <v>0</v>
      </c>
      <c r="I236" s="34">
        <f t="shared" si="44"/>
        <v>0</v>
      </c>
      <c r="J236" s="34">
        <f t="shared" si="45"/>
        <v>0</v>
      </c>
      <c r="K236" s="34">
        <f t="shared" si="46"/>
        <v>0</v>
      </c>
      <c r="L236" s="34">
        <f t="shared" si="47"/>
        <v>0</v>
      </c>
      <c r="M236" s="34"/>
      <c r="N236" s="34"/>
      <c r="O236" s="34"/>
      <c r="P236" s="34">
        <f t="shared" si="49"/>
        <v>0</v>
      </c>
      <c r="Q236" s="34">
        <f t="shared" si="49"/>
        <v>1</v>
      </c>
      <c r="R236" s="34">
        <f t="shared" si="49"/>
        <v>0</v>
      </c>
      <c r="S236" s="34">
        <f t="shared" si="49"/>
        <v>1</v>
      </c>
      <c r="T236" s="34">
        <f t="shared" si="48"/>
        <v>2</v>
      </c>
      <c r="V236" s="34"/>
      <c r="W236" s="34"/>
      <c r="X236" s="34"/>
      <c r="Y236" s="34"/>
      <c r="AA236" s="34"/>
      <c r="AO236" s="106" t="str">
        <f t="shared" si="27"/>
        <v>RGTRoyston Hospital - RGT49</v>
      </c>
      <c r="AP236" s="37" t="s">
        <v>461</v>
      </c>
      <c r="AQ236" s="37" t="s">
        <v>462</v>
      </c>
      <c r="AR236" s="37" t="s">
        <v>461</v>
      </c>
      <c r="AS236" s="37" t="s">
        <v>463</v>
      </c>
      <c r="AT236" s="37" t="s">
        <v>612</v>
      </c>
    </row>
    <row r="237" spans="1:46" hidden="1" x14ac:dyDescent="0.2">
      <c r="A237" s="34" t="str">
        <f t="shared" si="35"/>
        <v>RWFTW</v>
      </c>
      <c r="B237" s="34" t="str">
        <f t="shared" si="36"/>
        <v>The Tunbridge Wells Hospital - RWFTW</v>
      </c>
      <c r="C237" s="34">
        <f t="shared" si="37"/>
        <v>0</v>
      </c>
      <c r="D237" s="34">
        <f t="shared" si="39"/>
        <v>0</v>
      </c>
      <c r="E237" s="34">
        <f t="shared" si="40"/>
        <v>0</v>
      </c>
      <c r="F237" s="34">
        <f t="shared" si="41"/>
        <v>0</v>
      </c>
      <c r="G237" s="34">
        <f t="shared" si="42"/>
        <v>0</v>
      </c>
      <c r="H237" s="34">
        <f t="shared" si="43"/>
        <v>0</v>
      </c>
      <c r="I237" s="34">
        <f t="shared" si="44"/>
        <v>0</v>
      </c>
      <c r="J237" s="34">
        <f t="shared" si="45"/>
        <v>0</v>
      </c>
      <c r="K237" s="34">
        <f t="shared" si="46"/>
        <v>0</v>
      </c>
      <c r="L237" s="34">
        <f t="shared" si="47"/>
        <v>0</v>
      </c>
      <c r="M237" s="34"/>
      <c r="N237" s="34"/>
      <c r="O237" s="34"/>
      <c r="P237" s="34">
        <f t="shared" si="49"/>
        <v>0</v>
      </c>
      <c r="Q237" s="34">
        <f t="shared" si="49"/>
        <v>0</v>
      </c>
      <c r="R237" s="34">
        <f t="shared" si="49"/>
        <v>0</v>
      </c>
      <c r="S237" s="34">
        <f t="shared" si="49"/>
        <v>1</v>
      </c>
      <c r="T237" s="34">
        <f t="shared" si="48"/>
        <v>1</v>
      </c>
      <c r="V237" s="34"/>
      <c r="W237" s="34"/>
      <c r="X237" s="34"/>
      <c r="Y237" s="34"/>
      <c r="AA237" s="34"/>
      <c r="AO237" s="106" t="str">
        <f t="shared" si="27"/>
        <v>RGTSaffron Walden Community Hospital - RGT50</v>
      </c>
      <c r="AP237" s="37" t="s">
        <v>31</v>
      </c>
      <c r="AQ237" s="37" t="s">
        <v>32</v>
      </c>
      <c r="AR237" s="37" t="s">
        <v>31</v>
      </c>
      <c r="AS237" s="37" t="s">
        <v>33</v>
      </c>
      <c r="AT237" s="37" t="s">
        <v>612</v>
      </c>
    </row>
    <row r="238" spans="1:46" hidden="1" x14ac:dyDescent="0.2">
      <c r="A238" s="34" t="str">
        <f t="shared" si="35"/>
        <v>RWFTW</v>
      </c>
      <c r="B238" s="34" t="str">
        <f t="shared" si="36"/>
        <v>The Tunbridge Wells Hospital - RWFTW</v>
      </c>
      <c r="C238" s="34">
        <f t="shared" si="37"/>
        <v>0</v>
      </c>
      <c r="D238" s="34">
        <f t="shared" si="39"/>
        <v>0</v>
      </c>
      <c r="E238" s="34">
        <f t="shared" si="40"/>
        <v>0</v>
      </c>
      <c r="F238" s="34">
        <f t="shared" si="41"/>
        <v>0</v>
      </c>
      <c r="G238" s="34">
        <f t="shared" si="42"/>
        <v>0</v>
      </c>
      <c r="H238" s="34">
        <f t="shared" si="43"/>
        <v>0</v>
      </c>
      <c r="I238" s="34">
        <f t="shared" si="44"/>
        <v>0</v>
      </c>
      <c r="J238" s="34">
        <f t="shared" si="45"/>
        <v>0</v>
      </c>
      <c r="K238" s="34">
        <f t="shared" si="46"/>
        <v>0</v>
      </c>
      <c r="L238" s="34">
        <f t="shared" si="47"/>
        <v>0</v>
      </c>
      <c r="M238" s="34"/>
      <c r="N238" s="34"/>
      <c r="O238" s="34"/>
      <c r="P238" s="34">
        <f t="shared" si="49"/>
        <v>1</v>
      </c>
      <c r="Q238" s="34">
        <f t="shared" si="49"/>
        <v>1</v>
      </c>
      <c r="R238" s="34">
        <f t="shared" si="49"/>
        <v>1</v>
      </c>
      <c r="S238" s="34">
        <f t="shared" si="49"/>
        <v>0</v>
      </c>
      <c r="T238" s="34">
        <f t="shared" si="48"/>
        <v>3</v>
      </c>
      <c r="V238" s="34"/>
      <c r="W238" s="34"/>
      <c r="X238" s="34"/>
      <c r="Y238" s="34"/>
      <c r="AA238" s="34"/>
      <c r="AO238" s="106" t="str">
        <f t="shared" si="27"/>
        <v>RH8Royal Devon and Exeter Hospital (Wonford) - RH801</v>
      </c>
      <c r="AP238" s="37" t="s">
        <v>3529</v>
      </c>
      <c r="AQ238" s="37" t="s">
        <v>3530</v>
      </c>
      <c r="AR238" s="37" t="s">
        <v>3529</v>
      </c>
      <c r="AS238" s="37" t="s">
        <v>3531</v>
      </c>
      <c r="AT238" s="37" t="s">
        <v>613</v>
      </c>
    </row>
    <row r="239" spans="1:46" hidden="1" x14ac:dyDescent="0.2">
      <c r="A239" s="34" t="str">
        <f t="shared" si="35"/>
        <v>RWFTW</v>
      </c>
      <c r="B239" s="34" t="str">
        <f t="shared" si="36"/>
        <v>The Tunbridge Wells Hospital - RWFTW</v>
      </c>
      <c r="C239" s="34">
        <f t="shared" si="37"/>
        <v>0</v>
      </c>
      <c r="D239" s="34">
        <f t="shared" si="39"/>
        <v>0</v>
      </c>
      <c r="E239" s="34">
        <f t="shared" si="40"/>
        <v>0</v>
      </c>
      <c r="F239" s="34">
        <f t="shared" si="41"/>
        <v>0</v>
      </c>
      <c r="G239" s="34">
        <f t="shared" si="42"/>
        <v>0</v>
      </c>
      <c r="H239" s="34">
        <f t="shared" si="43"/>
        <v>0</v>
      </c>
      <c r="I239" s="34">
        <f t="shared" si="44"/>
        <v>0</v>
      </c>
      <c r="J239" s="34">
        <f t="shared" si="45"/>
        <v>0</v>
      </c>
      <c r="K239" s="34">
        <f t="shared" si="46"/>
        <v>0</v>
      </c>
      <c r="L239" s="34">
        <f t="shared" si="47"/>
        <v>0</v>
      </c>
      <c r="M239" s="34"/>
      <c r="N239" s="34"/>
      <c r="O239" s="34"/>
      <c r="P239" s="34">
        <f t="shared" si="49"/>
        <v>0</v>
      </c>
      <c r="Q239" s="34">
        <f t="shared" si="49"/>
        <v>1</v>
      </c>
      <c r="R239" s="34">
        <f t="shared" si="49"/>
        <v>1</v>
      </c>
      <c r="S239" s="34">
        <f t="shared" si="49"/>
        <v>1</v>
      </c>
      <c r="T239" s="34">
        <f t="shared" si="48"/>
        <v>3</v>
      </c>
      <c r="V239" s="34"/>
      <c r="W239" s="34"/>
      <c r="X239" s="34"/>
      <c r="Y239" s="34"/>
      <c r="AA239" s="34"/>
      <c r="AO239" s="106" t="str">
        <f t="shared" si="27"/>
        <v>RH8Heavitree Hospital - RH802</v>
      </c>
      <c r="AP239" s="37" t="s">
        <v>41</v>
      </c>
      <c r="AQ239" s="37" t="s">
        <v>42</v>
      </c>
      <c r="AR239" s="37" t="s">
        <v>41</v>
      </c>
      <c r="AS239" s="37" t="s">
        <v>3526</v>
      </c>
      <c r="AT239" s="37" t="s">
        <v>613</v>
      </c>
    </row>
    <row r="240" spans="1:46" hidden="1" x14ac:dyDescent="0.2">
      <c r="A240" s="34" t="str">
        <f t="shared" si="35"/>
        <v>RWFTW</v>
      </c>
      <c r="B240" s="34" t="str">
        <f t="shared" si="36"/>
        <v>The Tunbridge Wells Hospital - RWFTW</v>
      </c>
      <c r="C240" s="34">
        <f t="shared" si="37"/>
        <v>0</v>
      </c>
      <c r="D240" s="34">
        <f t="shared" si="39"/>
        <v>0</v>
      </c>
      <c r="E240" s="34">
        <f t="shared" si="40"/>
        <v>0</v>
      </c>
      <c r="F240" s="34">
        <f t="shared" si="41"/>
        <v>0</v>
      </c>
      <c r="G240" s="34">
        <f t="shared" si="42"/>
        <v>0</v>
      </c>
      <c r="H240" s="34">
        <f t="shared" si="43"/>
        <v>0</v>
      </c>
      <c r="I240" s="34">
        <f t="shared" si="44"/>
        <v>0</v>
      </c>
      <c r="J240" s="34">
        <f t="shared" si="45"/>
        <v>0</v>
      </c>
      <c r="K240" s="34">
        <f t="shared" si="46"/>
        <v>0</v>
      </c>
      <c r="L240" s="34">
        <f t="shared" si="47"/>
        <v>0</v>
      </c>
      <c r="M240" s="34"/>
      <c r="N240" s="34"/>
      <c r="O240" s="34"/>
      <c r="P240" s="34">
        <f t="shared" si="49"/>
        <v>1</v>
      </c>
      <c r="Q240" s="34">
        <f t="shared" si="49"/>
        <v>1</v>
      </c>
      <c r="R240" s="34">
        <f t="shared" si="49"/>
        <v>1</v>
      </c>
      <c r="S240" s="34">
        <f t="shared" si="49"/>
        <v>1</v>
      </c>
      <c r="T240" s="34">
        <f t="shared" si="48"/>
        <v>4</v>
      </c>
      <c r="V240" s="34"/>
      <c r="W240" s="34"/>
      <c r="X240" s="34"/>
      <c r="Y240" s="34"/>
      <c r="AA240" s="34"/>
      <c r="AO240" s="106" t="str">
        <f t="shared" si="27"/>
        <v>RH8Scott Hospital - RH809</v>
      </c>
      <c r="AP240" s="37" t="s">
        <v>3532</v>
      </c>
      <c r="AQ240" s="37" t="s">
        <v>3533</v>
      </c>
      <c r="AR240" s="37" t="s">
        <v>3532</v>
      </c>
      <c r="AS240" s="37" t="s">
        <v>3534</v>
      </c>
      <c r="AT240" s="37" t="s">
        <v>613</v>
      </c>
    </row>
    <row r="241" spans="1:46" hidden="1" x14ac:dyDescent="0.2">
      <c r="A241" s="34" t="str">
        <f t="shared" si="35"/>
        <v>RWF10</v>
      </c>
      <c r="B241" s="34" t="str">
        <f t="shared" si="36"/>
        <v>Tonbridge Cottage Hospital - RWF10</v>
      </c>
      <c r="C241" s="34">
        <f t="shared" si="37"/>
        <v>0</v>
      </c>
      <c r="D241" s="34">
        <f t="shared" si="39"/>
        <v>0</v>
      </c>
      <c r="E241" s="34">
        <f t="shared" si="40"/>
        <v>0</v>
      </c>
      <c r="F241" s="34">
        <f t="shared" si="41"/>
        <v>0</v>
      </c>
      <c r="G241" s="34">
        <f t="shared" si="42"/>
        <v>0</v>
      </c>
      <c r="H241" s="34">
        <f t="shared" si="43"/>
        <v>0</v>
      </c>
      <c r="I241" s="34">
        <f t="shared" si="44"/>
        <v>0</v>
      </c>
      <c r="J241" s="34">
        <f t="shared" si="45"/>
        <v>0</v>
      </c>
      <c r="K241" s="34">
        <f t="shared" si="46"/>
        <v>0</v>
      </c>
      <c r="L241" s="34">
        <f t="shared" si="47"/>
        <v>0</v>
      </c>
      <c r="M241" s="34"/>
      <c r="N241" s="34"/>
      <c r="O241" s="34"/>
      <c r="P241" s="34">
        <f t="shared" si="49"/>
        <v>0</v>
      </c>
      <c r="Q241" s="34">
        <f t="shared" si="49"/>
        <v>0</v>
      </c>
      <c r="R241" s="34">
        <f t="shared" si="49"/>
        <v>0</v>
      </c>
      <c r="S241" s="34">
        <f t="shared" si="49"/>
        <v>1</v>
      </c>
      <c r="T241" s="34">
        <f t="shared" si="48"/>
        <v>1</v>
      </c>
      <c r="V241" s="34"/>
      <c r="W241" s="34"/>
      <c r="X241" s="34"/>
      <c r="Y241" s="34"/>
      <c r="AA241" s="34"/>
      <c r="AO241" s="106" t="str">
        <f t="shared" si="27"/>
        <v>RTHFrank Wise School - RTHE2</v>
      </c>
      <c r="AP241" s="37" t="s">
        <v>2519</v>
      </c>
      <c r="AQ241" s="37" t="s">
        <v>2520</v>
      </c>
      <c r="AR241" s="37" t="s">
        <v>2519</v>
      </c>
      <c r="AS241" s="37" t="s">
        <v>2521</v>
      </c>
      <c r="AT241" s="37" t="s">
        <v>534</v>
      </c>
    </row>
    <row r="242" spans="1:46" hidden="1" x14ac:dyDescent="0.2">
      <c r="A242" s="34" t="str">
        <f t="shared" si="35"/>
        <v>RWFTW</v>
      </c>
      <c r="B242" s="34" t="str">
        <f t="shared" si="36"/>
        <v>The Tunbridge Wells Hospital - RWFTW</v>
      </c>
      <c r="C242" s="34">
        <f t="shared" si="37"/>
        <v>0</v>
      </c>
      <c r="D242" s="34">
        <f t="shared" si="39"/>
        <v>0</v>
      </c>
      <c r="E242" s="34">
        <f t="shared" si="40"/>
        <v>0</v>
      </c>
      <c r="F242" s="34">
        <f t="shared" si="41"/>
        <v>0</v>
      </c>
      <c r="G242" s="34">
        <f t="shared" si="42"/>
        <v>0</v>
      </c>
      <c r="H242" s="34">
        <f t="shared" si="43"/>
        <v>0</v>
      </c>
      <c r="I242" s="34">
        <f t="shared" si="44"/>
        <v>0</v>
      </c>
      <c r="J242" s="34">
        <f t="shared" si="45"/>
        <v>0</v>
      </c>
      <c r="K242" s="34">
        <f t="shared" si="46"/>
        <v>0</v>
      </c>
      <c r="L242" s="34">
        <f t="shared" si="47"/>
        <v>0</v>
      </c>
      <c r="M242" s="34"/>
      <c r="N242" s="34"/>
      <c r="O242" s="34"/>
      <c r="P242" s="34">
        <f t="shared" si="49"/>
        <v>0</v>
      </c>
      <c r="Q242" s="34">
        <f t="shared" si="49"/>
        <v>0</v>
      </c>
      <c r="R242" s="34">
        <f t="shared" si="49"/>
        <v>0</v>
      </c>
      <c r="S242" s="34">
        <f t="shared" si="49"/>
        <v>0</v>
      </c>
      <c r="T242" s="34">
        <f t="shared" si="48"/>
        <v>0</v>
      </c>
      <c r="V242" s="34"/>
      <c r="W242" s="34"/>
      <c r="X242" s="34"/>
      <c r="Y242" s="34"/>
      <c r="AA242" s="34"/>
      <c r="AO242" s="106" t="str">
        <f t="shared" si="27"/>
        <v>RTHHorton General Hospital - RTH05</v>
      </c>
      <c r="AP242" s="37" t="s">
        <v>2522</v>
      </c>
      <c r="AQ242" s="37" t="s">
        <v>2523</v>
      </c>
      <c r="AR242" s="37" t="s">
        <v>2522</v>
      </c>
      <c r="AS242" s="37" t="s">
        <v>420</v>
      </c>
      <c r="AT242" s="37" t="s">
        <v>534</v>
      </c>
    </row>
    <row r="243" spans="1:46" hidden="1" x14ac:dyDescent="0.2">
      <c r="A243" s="34" t="str">
        <f t="shared" si="35"/>
        <v>RWFTW</v>
      </c>
      <c r="B243" s="34" t="str">
        <f t="shared" si="36"/>
        <v>The Tunbridge Wells Hospital - RWFTW</v>
      </c>
      <c r="C243" s="34">
        <f t="shared" si="37"/>
        <v>0</v>
      </c>
      <c r="D243" s="34">
        <f t="shared" si="39"/>
        <v>0</v>
      </c>
      <c r="E243" s="34">
        <f t="shared" si="40"/>
        <v>0</v>
      </c>
      <c r="F243" s="34">
        <f t="shared" si="41"/>
        <v>0</v>
      </c>
      <c r="G243" s="34">
        <f t="shared" si="42"/>
        <v>0</v>
      </c>
      <c r="H243" s="34">
        <f t="shared" si="43"/>
        <v>0</v>
      </c>
      <c r="I243" s="34">
        <f t="shared" si="44"/>
        <v>0</v>
      </c>
      <c r="J243" s="34">
        <f t="shared" si="45"/>
        <v>0</v>
      </c>
      <c r="K243" s="34">
        <f t="shared" si="46"/>
        <v>0</v>
      </c>
      <c r="L243" s="34">
        <f t="shared" si="47"/>
        <v>0</v>
      </c>
      <c r="M243" s="34"/>
      <c r="N243" s="34"/>
      <c r="O243" s="34"/>
      <c r="P243" s="34">
        <f t="shared" si="49"/>
        <v>0</v>
      </c>
      <c r="Q243" s="34">
        <f t="shared" si="49"/>
        <v>0</v>
      </c>
      <c r="R243" s="34">
        <f t="shared" si="49"/>
        <v>0</v>
      </c>
      <c r="S243" s="34">
        <f t="shared" si="49"/>
        <v>0</v>
      </c>
      <c r="T243" s="34">
        <f t="shared" si="48"/>
        <v>0</v>
      </c>
      <c r="V243" s="34"/>
      <c r="W243" s="34"/>
      <c r="X243" s="34"/>
      <c r="Y243" s="34"/>
      <c r="AA243" s="34"/>
      <c r="AO243" s="106" t="str">
        <f t="shared" si="27"/>
        <v>RTHJohn Radcliffe Hospital - RTH08</v>
      </c>
      <c r="AP243" s="37" t="s">
        <v>2524</v>
      </c>
      <c r="AQ243" s="37" t="s">
        <v>2525</v>
      </c>
      <c r="AR243" s="37" t="s">
        <v>2524</v>
      </c>
      <c r="AS243" s="37" t="s">
        <v>421</v>
      </c>
      <c r="AT243" s="37" t="s">
        <v>534</v>
      </c>
    </row>
    <row r="244" spans="1:46" hidden="1" x14ac:dyDescent="0.2">
      <c r="A244" s="34" t="str">
        <f t="shared" si="35"/>
        <v>RWFTW</v>
      </c>
      <c r="B244" s="34" t="str">
        <f t="shared" si="36"/>
        <v>The Tunbridge Wells Hospital - RWFTW</v>
      </c>
      <c r="C244" s="34">
        <f t="shared" si="37"/>
        <v>0</v>
      </c>
      <c r="D244" s="34">
        <f t="shared" si="39"/>
        <v>0</v>
      </c>
      <c r="E244" s="34">
        <f t="shared" si="40"/>
        <v>0</v>
      </c>
      <c r="F244" s="34">
        <f t="shared" si="41"/>
        <v>0</v>
      </c>
      <c r="G244" s="34">
        <f t="shared" si="42"/>
        <v>0</v>
      </c>
      <c r="H244" s="34">
        <f t="shared" si="43"/>
        <v>0</v>
      </c>
      <c r="I244" s="34">
        <f t="shared" si="44"/>
        <v>0</v>
      </c>
      <c r="J244" s="34">
        <f t="shared" si="45"/>
        <v>0</v>
      </c>
      <c r="K244" s="34">
        <f t="shared" si="46"/>
        <v>0</v>
      </c>
      <c r="L244" s="34">
        <f t="shared" si="47"/>
        <v>0</v>
      </c>
      <c r="M244" s="34"/>
      <c r="N244" s="34"/>
      <c r="O244" s="34"/>
      <c r="P244" s="34">
        <f t="shared" si="49"/>
        <v>0</v>
      </c>
      <c r="Q244" s="34">
        <f t="shared" si="49"/>
        <v>0</v>
      </c>
      <c r="R244" s="34">
        <f t="shared" si="49"/>
        <v>0</v>
      </c>
      <c r="S244" s="34">
        <f t="shared" si="49"/>
        <v>0</v>
      </c>
      <c r="T244" s="34">
        <f t="shared" si="48"/>
        <v>0</v>
      </c>
      <c r="V244" s="34"/>
      <c r="W244" s="34"/>
      <c r="X244" s="34"/>
      <c r="Y244" s="34"/>
      <c r="AA244" s="34"/>
      <c r="AO244" s="106" t="str">
        <f t="shared" si="27"/>
        <v>RTHJohn Watson School - RTHE7</v>
      </c>
      <c r="AP244" s="37" t="s">
        <v>2526</v>
      </c>
      <c r="AQ244" s="37" t="s">
        <v>2527</v>
      </c>
      <c r="AR244" s="37" t="s">
        <v>2526</v>
      </c>
      <c r="AS244" s="37" t="s">
        <v>2528</v>
      </c>
      <c r="AT244" s="37" t="s">
        <v>534</v>
      </c>
    </row>
    <row r="245" spans="1:46" hidden="1" x14ac:dyDescent="0.2">
      <c r="A245" s="34" t="str">
        <f t="shared" ref="A245:A276" si="50">VLOOKUP($C44,$AP:$AP,1,0)</f>
        <v>RWFTW</v>
      </c>
      <c r="B245" s="34" t="str">
        <f t="shared" ref="B245:B276" si="51">VLOOKUP($D44,$AQ:$AQ,1,0)</f>
        <v>The Tunbridge Wells Hospital - RWFTW</v>
      </c>
      <c r="C245" s="34">
        <f t="shared" si="37"/>
        <v>0</v>
      </c>
      <c r="D245" s="34">
        <f t="shared" si="39"/>
        <v>0</v>
      </c>
      <c r="E245" s="34">
        <f t="shared" si="40"/>
        <v>0</v>
      </c>
      <c r="F245" s="34">
        <f t="shared" si="41"/>
        <v>0</v>
      </c>
      <c r="G245" s="34">
        <f t="shared" si="42"/>
        <v>0</v>
      </c>
      <c r="H245" s="34">
        <f t="shared" si="43"/>
        <v>0</v>
      </c>
      <c r="I245" s="34">
        <f t="shared" ref="I245:I276" si="52">IF(F44="",0,IF(ISERROR(VLOOKUP(F44,$U$12:$U$96,1,FALSE)),1,0))</f>
        <v>0</v>
      </c>
      <c r="J245" s="34">
        <f t="shared" ref="J245:J276" si="53">IF(G44="",0,IF(ISERROR(VLOOKUP(G44,$U$12:$U$96,1,FALSE)),1,0))</f>
        <v>0</v>
      </c>
      <c r="K245" s="34">
        <f t="shared" si="46"/>
        <v>0</v>
      </c>
      <c r="L245" s="34">
        <f t="shared" si="47"/>
        <v>0</v>
      </c>
      <c r="M245" s="34"/>
      <c r="N245" s="34"/>
      <c r="O245" s="34"/>
      <c r="P245" s="34">
        <f t="shared" ref="P245:S260" si="54">IF(P44="",0,IF(P44&gt;100%,1,0))</f>
        <v>0</v>
      </c>
      <c r="Q245" s="34">
        <f t="shared" si="54"/>
        <v>0</v>
      </c>
      <c r="R245" s="34">
        <f t="shared" si="54"/>
        <v>0</v>
      </c>
      <c r="S245" s="34">
        <f t="shared" si="54"/>
        <v>0</v>
      </c>
      <c r="T245" s="34">
        <f t="shared" si="48"/>
        <v>0</v>
      </c>
      <c r="V245" s="34"/>
      <c r="W245" s="34"/>
      <c r="X245" s="34"/>
      <c r="Y245" s="34"/>
      <c r="AA245" s="34"/>
      <c r="AO245" s="106" t="str">
        <f t="shared" si="27"/>
        <v>RTHKingfisher School - RTHE6</v>
      </c>
      <c r="AP245" s="37" t="s">
        <v>2529</v>
      </c>
      <c r="AQ245" s="37" t="s">
        <v>2530</v>
      </c>
      <c r="AR245" s="37" t="s">
        <v>2529</v>
      </c>
      <c r="AS245" s="37" t="s">
        <v>2531</v>
      </c>
      <c r="AT245" s="37" t="s">
        <v>534</v>
      </c>
    </row>
    <row r="246" spans="1:46" hidden="1" x14ac:dyDescent="0.2">
      <c r="A246" s="34" t="str">
        <f t="shared" si="50"/>
        <v>RWFTW</v>
      </c>
      <c r="B246" s="34" t="str">
        <f t="shared" si="51"/>
        <v>The Tunbridge Wells Hospital - RWFTW</v>
      </c>
      <c r="C246" s="34">
        <f t="shared" si="37"/>
        <v>0</v>
      </c>
      <c r="D246" s="34">
        <f t="shared" si="39"/>
        <v>0</v>
      </c>
      <c r="E246" s="34">
        <f t="shared" si="40"/>
        <v>0</v>
      </c>
      <c r="F246" s="34">
        <f t="shared" si="41"/>
        <v>0</v>
      </c>
      <c r="G246" s="34">
        <f t="shared" si="42"/>
        <v>0</v>
      </c>
      <c r="H246" s="34">
        <f t="shared" si="43"/>
        <v>0</v>
      </c>
      <c r="I246" s="34">
        <f t="shared" si="52"/>
        <v>0</v>
      </c>
      <c r="J246" s="34">
        <f t="shared" si="53"/>
        <v>0</v>
      </c>
      <c r="K246" s="34">
        <f t="shared" si="46"/>
        <v>0</v>
      </c>
      <c r="L246" s="34">
        <f t="shared" si="47"/>
        <v>0</v>
      </c>
      <c r="M246" s="34"/>
      <c r="N246" s="34"/>
      <c r="O246" s="34"/>
      <c r="P246" s="34">
        <f t="shared" si="54"/>
        <v>1</v>
      </c>
      <c r="Q246" s="34">
        <f t="shared" si="54"/>
        <v>0</v>
      </c>
      <c r="R246" s="34">
        <f t="shared" si="54"/>
        <v>1</v>
      </c>
      <c r="S246" s="34">
        <f t="shared" si="54"/>
        <v>0</v>
      </c>
      <c r="T246" s="34">
        <f t="shared" si="48"/>
        <v>2</v>
      </c>
      <c r="V246" s="34"/>
      <c r="W246" s="34"/>
      <c r="X246" s="34"/>
      <c r="Y246" s="34"/>
      <c r="AA246" s="34"/>
      <c r="AO246" s="106" t="str">
        <f t="shared" si="27"/>
        <v>RTHMabel Pritchard School - RTHE5</v>
      </c>
      <c r="AP246" s="37" t="s">
        <v>2532</v>
      </c>
      <c r="AQ246" s="37" t="s">
        <v>2533</v>
      </c>
      <c r="AR246" s="37" t="s">
        <v>2532</v>
      </c>
      <c r="AS246" s="37" t="s">
        <v>2534</v>
      </c>
      <c r="AT246" s="37" t="s">
        <v>534</v>
      </c>
    </row>
    <row r="247" spans="1:46" hidden="1" x14ac:dyDescent="0.2">
      <c r="A247" s="34" t="str">
        <f t="shared" si="50"/>
        <v>RWF03</v>
      </c>
      <c r="B247" s="34" t="str">
        <f t="shared" si="51"/>
        <v>Maidstone District General Hospital - RWF03</v>
      </c>
      <c r="C247" s="34">
        <f t="shared" si="37"/>
        <v>0</v>
      </c>
      <c r="D247" s="34">
        <f t="shared" si="39"/>
        <v>0</v>
      </c>
      <c r="E247" s="34">
        <f t="shared" si="40"/>
        <v>0</v>
      </c>
      <c r="F247" s="34">
        <f t="shared" si="41"/>
        <v>0</v>
      </c>
      <c r="G247" s="34">
        <f t="shared" si="42"/>
        <v>0</v>
      </c>
      <c r="H247" s="34">
        <f t="shared" si="43"/>
        <v>0</v>
      </c>
      <c r="I247" s="34">
        <f t="shared" si="52"/>
        <v>0</v>
      </c>
      <c r="J247" s="34">
        <f t="shared" si="53"/>
        <v>0</v>
      </c>
      <c r="K247" s="34">
        <f t="shared" si="46"/>
        <v>0</v>
      </c>
      <c r="L247" s="34">
        <f t="shared" si="47"/>
        <v>0</v>
      </c>
      <c r="M247" s="34"/>
      <c r="N247" s="34"/>
      <c r="O247" s="34"/>
      <c r="P247" s="34">
        <f t="shared" si="54"/>
        <v>0</v>
      </c>
      <c r="Q247" s="34">
        <f t="shared" si="54"/>
        <v>0</v>
      </c>
      <c r="R247" s="34">
        <f t="shared" si="54"/>
        <v>0</v>
      </c>
      <c r="S247" s="34">
        <f t="shared" si="54"/>
        <v>0</v>
      </c>
      <c r="T247" s="34">
        <f t="shared" si="48"/>
        <v>0</v>
      </c>
      <c r="V247" s="34"/>
      <c r="W247" s="34"/>
      <c r="X247" s="34"/>
      <c r="Y247" s="34"/>
      <c r="AA247" s="34"/>
      <c r="AO247" s="106" t="str">
        <f t="shared" si="27"/>
        <v>RTHMarie Stopes Centre - Ealing - RTHF1</v>
      </c>
      <c r="AP247" s="37" t="s">
        <v>2013</v>
      </c>
      <c r="AQ247" s="37" t="s">
        <v>2014</v>
      </c>
      <c r="AR247" s="37" t="s">
        <v>2013</v>
      </c>
      <c r="AS247" s="37" t="s">
        <v>2015</v>
      </c>
      <c r="AT247" s="37" t="s">
        <v>534</v>
      </c>
    </row>
    <row r="248" spans="1:46" hidden="1" x14ac:dyDescent="0.2">
      <c r="A248" s="34" t="str">
        <f t="shared" si="50"/>
        <v>RWFTW</v>
      </c>
      <c r="B248" s="34" t="str">
        <f t="shared" si="51"/>
        <v>The Tunbridge Wells Hospital - RWFTW</v>
      </c>
      <c r="C248" s="34">
        <f t="shared" si="37"/>
        <v>0</v>
      </c>
      <c r="D248" s="34">
        <f t="shared" si="39"/>
        <v>1</v>
      </c>
      <c r="E248" s="34">
        <f t="shared" si="40"/>
        <v>0</v>
      </c>
      <c r="F248" s="34">
        <f t="shared" si="41"/>
        <v>0</v>
      </c>
      <c r="G248" s="34">
        <f t="shared" si="42"/>
        <v>0</v>
      </c>
      <c r="H248" s="34">
        <f t="shared" si="43"/>
        <v>0</v>
      </c>
      <c r="I248" s="34">
        <f t="shared" si="52"/>
        <v>0</v>
      </c>
      <c r="J248" s="34">
        <f t="shared" si="53"/>
        <v>0</v>
      </c>
      <c r="K248" s="34">
        <f t="shared" si="46"/>
        <v>0</v>
      </c>
      <c r="L248" s="34">
        <f t="shared" si="47"/>
        <v>0</v>
      </c>
      <c r="M248" s="34"/>
      <c r="N248" s="34"/>
      <c r="O248" s="34"/>
      <c r="P248" s="34">
        <f t="shared" si="54"/>
        <v>0</v>
      </c>
      <c r="Q248" s="34">
        <f t="shared" si="54"/>
        <v>0</v>
      </c>
      <c r="R248" s="34">
        <f t="shared" si="54"/>
        <v>0</v>
      </c>
      <c r="S248" s="34">
        <f t="shared" si="54"/>
        <v>0</v>
      </c>
      <c r="T248" s="34">
        <f t="shared" si="48"/>
        <v>0</v>
      </c>
      <c r="V248" s="34"/>
      <c r="W248" s="34"/>
      <c r="X248" s="34"/>
      <c r="Y248" s="34"/>
      <c r="AA248" s="34"/>
      <c r="AO248" s="106" t="str">
        <f t="shared" si="27"/>
        <v>RTHMarie Stopes Centre - Reading - RTHF2</v>
      </c>
      <c r="AP248" s="37" t="s">
        <v>2016</v>
      </c>
      <c r="AQ248" s="37" t="s">
        <v>2017</v>
      </c>
      <c r="AR248" s="37" t="s">
        <v>2016</v>
      </c>
      <c r="AS248" s="37" t="s">
        <v>2018</v>
      </c>
      <c r="AT248" s="37" t="s">
        <v>534</v>
      </c>
    </row>
    <row r="249" spans="1:46" hidden="1" x14ac:dyDescent="0.2">
      <c r="A249" s="34" t="str">
        <f t="shared" si="50"/>
        <v>RWF03</v>
      </c>
      <c r="B249" s="34" t="str">
        <f t="shared" si="51"/>
        <v>Maidstone District General Hospital - RWF03</v>
      </c>
      <c r="C249" s="34">
        <f t="shared" si="37"/>
        <v>0</v>
      </c>
      <c r="D249" s="34">
        <f t="shared" si="39"/>
        <v>0</v>
      </c>
      <c r="E249" s="34">
        <f t="shared" si="40"/>
        <v>0</v>
      </c>
      <c r="F249" s="34">
        <f t="shared" si="41"/>
        <v>0</v>
      </c>
      <c r="G249" s="34">
        <f t="shared" si="42"/>
        <v>0</v>
      </c>
      <c r="H249" s="34">
        <f t="shared" si="43"/>
        <v>0</v>
      </c>
      <c r="I249" s="34">
        <f t="shared" si="52"/>
        <v>0</v>
      </c>
      <c r="J249" s="34">
        <f t="shared" si="53"/>
        <v>0</v>
      </c>
      <c r="K249" s="34">
        <f t="shared" si="46"/>
        <v>0</v>
      </c>
      <c r="L249" s="34">
        <f t="shared" si="47"/>
        <v>0</v>
      </c>
      <c r="M249" s="34"/>
      <c r="N249" s="34"/>
      <c r="O249" s="34"/>
      <c r="P249" s="34">
        <f t="shared" si="54"/>
        <v>0</v>
      </c>
      <c r="Q249" s="34">
        <f t="shared" si="54"/>
        <v>0</v>
      </c>
      <c r="R249" s="34">
        <f t="shared" si="54"/>
        <v>1</v>
      </c>
      <c r="S249" s="34">
        <f t="shared" si="54"/>
        <v>0</v>
      </c>
      <c r="T249" s="34">
        <f t="shared" si="48"/>
        <v>1</v>
      </c>
      <c r="V249" s="34"/>
      <c r="W249" s="34"/>
      <c r="X249" s="34"/>
      <c r="Y249" s="34"/>
      <c r="AA249" s="34"/>
      <c r="AO249" s="106" t="str">
        <f t="shared" si="27"/>
        <v>RTHMarlborough School - RTHE3</v>
      </c>
      <c r="AP249" s="37" t="s">
        <v>2019</v>
      </c>
      <c r="AQ249" s="37" t="s">
        <v>2020</v>
      </c>
      <c r="AR249" s="37" t="s">
        <v>2019</v>
      </c>
      <c r="AS249" s="37" t="s">
        <v>2021</v>
      </c>
      <c r="AT249" s="37" t="s">
        <v>534</v>
      </c>
    </row>
    <row r="250" spans="1:46" hidden="1" x14ac:dyDescent="0.2">
      <c r="A250" s="34" t="e">
        <f t="shared" si="50"/>
        <v>#N/A</v>
      </c>
      <c r="B250" s="34" t="e">
        <f t="shared" si="51"/>
        <v>#N/A</v>
      </c>
      <c r="C250" s="34">
        <f t="shared" si="37"/>
        <v>0</v>
      </c>
      <c r="D250" s="34">
        <f t="shared" si="39"/>
        <v>0</v>
      </c>
      <c r="E250" s="34">
        <f t="shared" si="40"/>
        <v>0</v>
      </c>
      <c r="F250" s="34">
        <f t="shared" si="41"/>
        <v>0</v>
      </c>
      <c r="G250" s="34">
        <f t="shared" si="42"/>
        <v>0</v>
      </c>
      <c r="H250" s="34">
        <f t="shared" si="43"/>
        <v>0</v>
      </c>
      <c r="I250" s="34">
        <f t="shared" si="52"/>
        <v>0</v>
      </c>
      <c r="J250" s="34">
        <f t="shared" si="53"/>
        <v>0</v>
      </c>
      <c r="K250" s="34">
        <f t="shared" si="46"/>
        <v>0</v>
      </c>
      <c r="L250" s="34">
        <f t="shared" si="47"/>
        <v>0</v>
      </c>
      <c r="M250" s="34"/>
      <c r="N250" s="34"/>
      <c r="O250" s="34"/>
      <c r="P250" s="34">
        <f t="shared" si="54"/>
        <v>0</v>
      </c>
      <c r="Q250" s="34">
        <f t="shared" si="54"/>
        <v>0</v>
      </c>
      <c r="R250" s="34">
        <f t="shared" si="54"/>
        <v>0</v>
      </c>
      <c r="S250" s="34">
        <f t="shared" si="54"/>
        <v>0</v>
      </c>
      <c r="T250" s="34">
        <f t="shared" si="48"/>
        <v>0</v>
      </c>
      <c r="V250" s="34"/>
      <c r="W250" s="34"/>
      <c r="X250" s="34"/>
      <c r="Y250" s="34"/>
      <c r="AA250" s="34"/>
      <c r="AO250" s="106" t="str">
        <f t="shared" si="27"/>
        <v>RTHNuffield Orthopaedic Centre - RTH03</v>
      </c>
      <c r="AP250" s="37" t="s">
        <v>2022</v>
      </c>
      <c r="AQ250" s="37" t="s">
        <v>2023</v>
      </c>
      <c r="AR250" s="37" t="s">
        <v>2022</v>
      </c>
      <c r="AS250" s="37" t="s">
        <v>422</v>
      </c>
      <c r="AT250" s="37" t="s">
        <v>534</v>
      </c>
    </row>
    <row r="251" spans="1:46" hidden="1" x14ac:dyDescent="0.2">
      <c r="A251" s="34" t="e">
        <f t="shared" si="50"/>
        <v>#N/A</v>
      </c>
      <c r="B251" s="34" t="e">
        <f t="shared" si="51"/>
        <v>#N/A</v>
      </c>
      <c r="C251" s="34">
        <f t="shared" si="37"/>
        <v>0</v>
      </c>
      <c r="D251" s="34">
        <f t="shared" si="39"/>
        <v>0</v>
      </c>
      <c r="E251" s="34">
        <f t="shared" si="40"/>
        <v>0</v>
      </c>
      <c r="F251" s="34">
        <f t="shared" si="41"/>
        <v>0</v>
      </c>
      <c r="G251" s="34">
        <f t="shared" si="42"/>
        <v>0</v>
      </c>
      <c r="H251" s="34">
        <f t="shared" si="43"/>
        <v>0</v>
      </c>
      <c r="I251" s="34">
        <f t="shared" si="52"/>
        <v>0</v>
      </c>
      <c r="J251" s="34">
        <f t="shared" si="53"/>
        <v>0</v>
      </c>
      <c r="K251" s="34">
        <f t="shared" si="46"/>
        <v>0</v>
      </c>
      <c r="L251" s="34">
        <f t="shared" si="47"/>
        <v>0</v>
      </c>
      <c r="M251" s="34"/>
      <c r="N251" s="34"/>
      <c r="O251" s="34"/>
      <c r="P251" s="34">
        <f t="shared" si="54"/>
        <v>0</v>
      </c>
      <c r="Q251" s="34">
        <f t="shared" si="54"/>
        <v>0</v>
      </c>
      <c r="R251" s="34">
        <f t="shared" si="54"/>
        <v>0</v>
      </c>
      <c r="S251" s="34">
        <f t="shared" si="54"/>
        <v>0</v>
      </c>
      <c r="T251" s="34">
        <f t="shared" si="48"/>
        <v>0</v>
      </c>
      <c r="V251" s="34"/>
      <c r="W251" s="34"/>
      <c r="X251" s="34"/>
      <c r="Y251" s="34"/>
      <c r="AA251" s="34"/>
      <c r="AO251" s="106" t="str">
        <f t="shared" si="27"/>
        <v>RTHOrchard Health Centre - RTHA5</v>
      </c>
      <c r="AP251" s="37" t="s">
        <v>2024</v>
      </c>
      <c r="AQ251" s="37" t="s">
        <v>2025</v>
      </c>
      <c r="AR251" s="37" t="s">
        <v>2024</v>
      </c>
      <c r="AS251" s="37" t="s">
        <v>2026</v>
      </c>
      <c r="AT251" s="37" t="s">
        <v>534</v>
      </c>
    </row>
    <row r="252" spans="1:46" hidden="1" x14ac:dyDescent="0.2">
      <c r="A252" s="34" t="e">
        <f t="shared" si="50"/>
        <v>#N/A</v>
      </c>
      <c r="B252" s="34" t="e">
        <f t="shared" si="51"/>
        <v>#N/A</v>
      </c>
      <c r="C252" s="34">
        <f t="shared" si="37"/>
        <v>0</v>
      </c>
      <c r="D252" s="34">
        <f t="shared" si="39"/>
        <v>0</v>
      </c>
      <c r="E252" s="34">
        <f t="shared" si="40"/>
        <v>0</v>
      </c>
      <c r="F252" s="34">
        <f t="shared" si="41"/>
        <v>0</v>
      </c>
      <c r="G252" s="34">
        <f t="shared" si="42"/>
        <v>0</v>
      </c>
      <c r="H252" s="34">
        <f t="shared" si="43"/>
        <v>0</v>
      </c>
      <c r="I252" s="34">
        <f t="shared" si="52"/>
        <v>0</v>
      </c>
      <c r="J252" s="34">
        <f t="shared" si="53"/>
        <v>0</v>
      </c>
      <c r="K252" s="34">
        <f t="shared" si="46"/>
        <v>0</v>
      </c>
      <c r="L252" s="34">
        <f t="shared" si="47"/>
        <v>0</v>
      </c>
      <c r="M252" s="34"/>
      <c r="N252" s="34"/>
      <c r="O252" s="34"/>
      <c r="P252" s="34">
        <f t="shared" si="54"/>
        <v>0</v>
      </c>
      <c r="Q252" s="34">
        <f t="shared" si="54"/>
        <v>0</v>
      </c>
      <c r="R252" s="34">
        <f t="shared" si="54"/>
        <v>0</v>
      </c>
      <c r="S252" s="34">
        <f t="shared" si="54"/>
        <v>0</v>
      </c>
      <c r="T252" s="34">
        <f t="shared" si="48"/>
        <v>0</v>
      </c>
      <c r="V252" s="34"/>
      <c r="W252" s="34"/>
      <c r="X252" s="34"/>
      <c r="Y252" s="34"/>
      <c r="AA252" s="34"/>
      <c r="AO252" s="106" t="str">
        <f t="shared" si="27"/>
        <v>RTHPortsmouth Renal - RTHC7</v>
      </c>
      <c r="AP252" s="37" t="s">
        <v>2027</v>
      </c>
      <c r="AQ252" s="37" t="s">
        <v>2028</v>
      </c>
      <c r="AR252" s="37" t="s">
        <v>2027</v>
      </c>
      <c r="AS252" s="37" t="s">
        <v>2029</v>
      </c>
      <c r="AT252" s="37" t="s">
        <v>534</v>
      </c>
    </row>
    <row r="253" spans="1:46" hidden="1" x14ac:dyDescent="0.2">
      <c r="A253" s="34" t="e">
        <f t="shared" si="50"/>
        <v>#N/A</v>
      </c>
      <c r="B253" s="34" t="e">
        <f t="shared" si="51"/>
        <v>#N/A</v>
      </c>
      <c r="C253" s="34">
        <f t="shared" si="37"/>
        <v>0</v>
      </c>
      <c r="D253" s="34">
        <f t="shared" si="39"/>
        <v>0</v>
      </c>
      <c r="E253" s="34">
        <f t="shared" si="40"/>
        <v>0</v>
      </c>
      <c r="F253" s="34">
        <f t="shared" si="41"/>
        <v>0</v>
      </c>
      <c r="G253" s="34">
        <f t="shared" si="42"/>
        <v>0</v>
      </c>
      <c r="H253" s="34">
        <f t="shared" si="43"/>
        <v>0</v>
      </c>
      <c r="I253" s="34">
        <f t="shared" si="52"/>
        <v>0</v>
      </c>
      <c r="J253" s="34">
        <f t="shared" si="53"/>
        <v>0</v>
      </c>
      <c r="K253" s="34">
        <f t="shared" si="46"/>
        <v>0</v>
      </c>
      <c r="L253" s="34">
        <f t="shared" si="47"/>
        <v>0</v>
      </c>
      <c r="M253" s="34"/>
      <c r="N253" s="34"/>
      <c r="O253" s="34"/>
      <c r="P253" s="34">
        <f t="shared" si="54"/>
        <v>0</v>
      </c>
      <c r="Q253" s="34">
        <f t="shared" si="54"/>
        <v>0</v>
      </c>
      <c r="R253" s="34">
        <f t="shared" si="54"/>
        <v>0</v>
      </c>
      <c r="S253" s="34">
        <f t="shared" si="54"/>
        <v>0</v>
      </c>
      <c r="T253" s="34">
        <f t="shared" si="48"/>
        <v>0</v>
      </c>
      <c r="V253" s="34"/>
      <c r="W253" s="34"/>
      <c r="X253" s="34"/>
      <c r="Y253" s="34"/>
      <c r="AA253" s="34"/>
      <c r="AO253" s="106" t="str">
        <f t="shared" si="27"/>
        <v>RTHRenal Clinic - Royal Free Hospital - RTHF4</v>
      </c>
      <c r="AP253" s="37" t="s">
        <v>2030</v>
      </c>
      <c r="AQ253" s="37" t="s">
        <v>2031</v>
      </c>
      <c r="AR253" s="37" t="s">
        <v>2030</v>
      </c>
      <c r="AS253" s="37" t="s">
        <v>2032</v>
      </c>
      <c r="AT253" s="37" t="s">
        <v>534</v>
      </c>
    </row>
    <row r="254" spans="1:46" hidden="1" x14ac:dyDescent="0.2">
      <c r="A254" s="34" t="e">
        <f t="shared" si="50"/>
        <v>#N/A</v>
      </c>
      <c r="B254" s="34" t="e">
        <f t="shared" si="51"/>
        <v>#N/A</v>
      </c>
      <c r="C254" s="34">
        <f t="shared" si="37"/>
        <v>0</v>
      </c>
      <c r="D254" s="34">
        <f t="shared" si="39"/>
        <v>0</v>
      </c>
      <c r="E254" s="34">
        <f t="shared" si="40"/>
        <v>0</v>
      </c>
      <c r="F254" s="34">
        <f t="shared" si="41"/>
        <v>0</v>
      </c>
      <c r="G254" s="34">
        <f t="shared" si="42"/>
        <v>0</v>
      </c>
      <c r="H254" s="34">
        <f t="shared" si="43"/>
        <v>0</v>
      </c>
      <c r="I254" s="34">
        <f t="shared" si="52"/>
        <v>0</v>
      </c>
      <c r="J254" s="34">
        <f t="shared" si="53"/>
        <v>0</v>
      </c>
      <c r="K254" s="34">
        <f t="shared" si="46"/>
        <v>0</v>
      </c>
      <c r="L254" s="34">
        <f t="shared" si="47"/>
        <v>0</v>
      </c>
      <c r="M254" s="34"/>
      <c r="N254" s="34"/>
      <c r="O254" s="34"/>
      <c r="P254" s="34">
        <f t="shared" si="54"/>
        <v>0</v>
      </c>
      <c r="Q254" s="34">
        <f t="shared" si="54"/>
        <v>0</v>
      </c>
      <c r="R254" s="34">
        <f t="shared" si="54"/>
        <v>0</v>
      </c>
      <c r="S254" s="34">
        <f t="shared" si="54"/>
        <v>0</v>
      </c>
      <c r="T254" s="34">
        <f t="shared" si="48"/>
        <v>0</v>
      </c>
      <c r="V254" s="34"/>
      <c r="W254" s="34"/>
      <c r="X254" s="34"/>
      <c r="Y254" s="34"/>
      <c r="AA254" s="34"/>
      <c r="AO254" s="106" t="str">
        <f t="shared" si="27"/>
        <v>RTHSpringfield School - RTHE4</v>
      </c>
      <c r="AP254" s="37" t="s">
        <v>2033</v>
      </c>
      <c r="AQ254" s="37" t="s">
        <v>2034</v>
      </c>
      <c r="AR254" s="37" t="s">
        <v>2033</v>
      </c>
      <c r="AS254" s="37" t="s">
        <v>2035</v>
      </c>
      <c r="AT254" s="37" t="s">
        <v>534</v>
      </c>
    </row>
    <row r="255" spans="1:46" hidden="1" x14ac:dyDescent="0.2">
      <c r="A255" s="34" t="e">
        <f t="shared" si="50"/>
        <v>#N/A</v>
      </c>
      <c r="B255" s="34" t="e">
        <f t="shared" si="51"/>
        <v>#N/A</v>
      </c>
      <c r="C255" s="34">
        <f t="shared" si="37"/>
        <v>0</v>
      </c>
      <c r="D255" s="34">
        <f t="shared" si="39"/>
        <v>0</v>
      </c>
      <c r="E255" s="34">
        <f t="shared" si="40"/>
        <v>0</v>
      </c>
      <c r="F255" s="34">
        <f t="shared" si="41"/>
        <v>0</v>
      </c>
      <c r="G255" s="34">
        <f t="shared" si="42"/>
        <v>0</v>
      </c>
      <c r="H255" s="34">
        <f t="shared" si="43"/>
        <v>0</v>
      </c>
      <c r="I255" s="34">
        <f t="shared" si="52"/>
        <v>0</v>
      </c>
      <c r="J255" s="34">
        <f t="shared" si="53"/>
        <v>0</v>
      </c>
      <c r="K255" s="34">
        <f t="shared" si="46"/>
        <v>0</v>
      </c>
      <c r="L255" s="34">
        <f t="shared" si="47"/>
        <v>0</v>
      </c>
      <c r="M255" s="34"/>
      <c r="N255" s="34"/>
      <c r="O255" s="34"/>
      <c r="P255" s="34">
        <f t="shared" si="54"/>
        <v>0</v>
      </c>
      <c r="Q255" s="34">
        <f t="shared" si="54"/>
        <v>0</v>
      </c>
      <c r="R255" s="34">
        <f t="shared" si="54"/>
        <v>0</v>
      </c>
      <c r="S255" s="34">
        <f t="shared" si="54"/>
        <v>0</v>
      </c>
      <c r="T255" s="34">
        <f t="shared" si="48"/>
        <v>0</v>
      </c>
      <c r="V255" s="34"/>
      <c r="W255" s="34"/>
      <c r="X255" s="34"/>
      <c r="Y255" s="34"/>
      <c r="AA255" s="34"/>
      <c r="AO255" s="106" t="str">
        <f t="shared" si="27"/>
        <v>RTHWallingford Community Hospital - RTH16</v>
      </c>
      <c r="AP255" s="37" t="s">
        <v>2036</v>
      </c>
      <c r="AQ255" s="37" t="s">
        <v>2037</v>
      </c>
      <c r="AR255" s="37" t="s">
        <v>2036</v>
      </c>
      <c r="AS255" s="37" t="s">
        <v>996</v>
      </c>
      <c r="AT255" s="37" t="s">
        <v>534</v>
      </c>
    </row>
    <row r="256" spans="1:46" hidden="1" x14ac:dyDescent="0.2">
      <c r="A256" s="34" t="e">
        <f t="shared" si="50"/>
        <v>#N/A</v>
      </c>
      <c r="B256" s="34" t="e">
        <f t="shared" si="51"/>
        <v>#N/A</v>
      </c>
      <c r="C256" s="34">
        <f t="shared" si="37"/>
        <v>0</v>
      </c>
      <c r="D256" s="34">
        <f t="shared" si="39"/>
        <v>0</v>
      </c>
      <c r="E256" s="34">
        <f t="shared" si="40"/>
        <v>0</v>
      </c>
      <c r="F256" s="34">
        <f t="shared" si="41"/>
        <v>0</v>
      </c>
      <c r="G256" s="34">
        <f t="shared" si="42"/>
        <v>0</v>
      </c>
      <c r="H256" s="34">
        <f t="shared" si="43"/>
        <v>0</v>
      </c>
      <c r="I256" s="34">
        <f t="shared" si="52"/>
        <v>0</v>
      </c>
      <c r="J256" s="34">
        <f t="shared" si="53"/>
        <v>0</v>
      </c>
      <c r="K256" s="34">
        <f t="shared" si="46"/>
        <v>0</v>
      </c>
      <c r="L256" s="34">
        <f t="shared" si="47"/>
        <v>0</v>
      </c>
      <c r="M256" s="34"/>
      <c r="N256" s="34"/>
      <c r="O256" s="34"/>
      <c r="P256" s="34">
        <f t="shared" si="54"/>
        <v>0</v>
      </c>
      <c r="Q256" s="34">
        <f t="shared" si="54"/>
        <v>0</v>
      </c>
      <c r="R256" s="34">
        <f t="shared" si="54"/>
        <v>0</v>
      </c>
      <c r="S256" s="34">
        <f t="shared" si="54"/>
        <v>0</v>
      </c>
      <c r="T256" s="34">
        <f t="shared" si="48"/>
        <v>0</v>
      </c>
      <c r="V256" s="34"/>
      <c r="W256" s="34"/>
      <c r="X256" s="34"/>
      <c r="Y256" s="34"/>
      <c r="AA256" s="34"/>
      <c r="AO256" s="106" t="str">
        <f t="shared" si="27"/>
        <v>RTHWantage Community Hospital - RTH21</v>
      </c>
      <c r="AP256" s="37" t="s">
        <v>2038</v>
      </c>
      <c r="AQ256" s="37" t="s">
        <v>2039</v>
      </c>
      <c r="AR256" s="37" t="s">
        <v>2038</v>
      </c>
      <c r="AS256" s="37" t="s">
        <v>997</v>
      </c>
      <c r="AT256" s="37" t="s">
        <v>534</v>
      </c>
    </row>
    <row r="257" spans="1:46" hidden="1" x14ac:dyDescent="0.2">
      <c r="A257" s="34" t="e">
        <f t="shared" si="50"/>
        <v>#N/A</v>
      </c>
      <c r="B257" s="34" t="e">
        <f t="shared" si="51"/>
        <v>#N/A</v>
      </c>
      <c r="C257" s="34">
        <f t="shared" si="37"/>
        <v>0</v>
      </c>
      <c r="D257" s="34">
        <f t="shared" si="39"/>
        <v>0</v>
      </c>
      <c r="E257" s="34">
        <f t="shared" si="40"/>
        <v>0</v>
      </c>
      <c r="F257" s="34">
        <f t="shared" si="41"/>
        <v>0</v>
      </c>
      <c r="G257" s="34">
        <f t="shared" si="42"/>
        <v>0</v>
      </c>
      <c r="H257" s="34">
        <f t="shared" si="43"/>
        <v>0</v>
      </c>
      <c r="I257" s="34">
        <f t="shared" si="52"/>
        <v>0</v>
      </c>
      <c r="J257" s="34">
        <f t="shared" si="53"/>
        <v>0</v>
      </c>
      <c r="K257" s="34">
        <f t="shared" si="46"/>
        <v>0</v>
      </c>
      <c r="L257" s="34">
        <f t="shared" si="47"/>
        <v>0</v>
      </c>
      <c r="M257" s="34"/>
      <c r="N257" s="34"/>
      <c r="O257" s="34"/>
      <c r="P257" s="34">
        <f t="shared" si="54"/>
        <v>0</v>
      </c>
      <c r="Q257" s="34">
        <f t="shared" si="54"/>
        <v>0</v>
      </c>
      <c r="R257" s="34">
        <f t="shared" si="54"/>
        <v>0</v>
      </c>
      <c r="S257" s="34">
        <f t="shared" si="54"/>
        <v>0</v>
      </c>
      <c r="T257" s="34">
        <f t="shared" si="48"/>
        <v>0</v>
      </c>
      <c r="V257" s="34"/>
      <c r="W257" s="34"/>
      <c r="X257" s="34"/>
      <c r="Y257" s="34"/>
      <c r="AA257" s="34"/>
      <c r="AO257" s="106" t="str">
        <f t="shared" si="27"/>
        <v>RTHWest Bar Surgery, Banbury - RTHD8</v>
      </c>
      <c r="AP257" s="37" t="s">
        <v>2040</v>
      </c>
      <c r="AQ257" s="37" t="s">
        <v>2041</v>
      </c>
      <c r="AR257" s="37" t="s">
        <v>2040</v>
      </c>
      <c r="AS257" s="37" t="s">
        <v>2042</v>
      </c>
      <c r="AT257" s="37" t="s">
        <v>534</v>
      </c>
    </row>
    <row r="258" spans="1:46" hidden="1" x14ac:dyDescent="0.2">
      <c r="A258" s="34" t="e">
        <f t="shared" si="50"/>
        <v>#N/A</v>
      </c>
      <c r="B258" s="34" t="e">
        <f t="shared" si="51"/>
        <v>#N/A</v>
      </c>
      <c r="C258" s="34">
        <f t="shared" si="37"/>
        <v>0</v>
      </c>
      <c r="D258" s="34">
        <f t="shared" si="39"/>
        <v>0</v>
      </c>
      <c r="E258" s="34">
        <f t="shared" si="40"/>
        <v>0</v>
      </c>
      <c r="F258" s="34">
        <f t="shared" si="41"/>
        <v>0</v>
      </c>
      <c r="G258" s="34">
        <f t="shared" si="42"/>
        <v>0</v>
      </c>
      <c r="H258" s="34">
        <f t="shared" si="43"/>
        <v>0</v>
      </c>
      <c r="I258" s="34">
        <f t="shared" si="52"/>
        <v>0</v>
      </c>
      <c r="J258" s="34">
        <f t="shared" si="53"/>
        <v>0</v>
      </c>
      <c r="K258" s="34">
        <f t="shared" si="46"/>
        <v>0</v>
      </c>
      <c r="L258" s="34">
        <f t="shared" si="47"/>
        <v>0</v>
      </c>
      <c r="M258" s="34"/>
      <c r="N258" s="34"/>
      <c r="O258" s="34"/>
      <c r="P258" s="34">
        <f t="shared" si="54"/>
        <v>0</v>
      </c>
      <c r="Q258" s="34">
        <f t="shared" si="54"/>
        <v>0</v>
      </c>
      <c r="R258" s="34">
        <f t="shared" si="54"/>
        <v>0</v>
      </c>
      <c r="S258" s="34">
        <f t="shared" si="54"/>
        <v>0</v>
      </c>
      <c r="T258" s="34">
        <f t="shared" si="48"/>
        <v>0</v>
      </c>
      <c r="V258" s="34"/>
      <c r="W258" s="34"/>
      <c r="X258" s="34"/>
      <c r="Y258" s="34"/>
      <c r="AA258" s="34"/>
      <c r="AO258" s="106" t="str">
        <f t="shared" si="27"/>
        <v>RTKAshford Hospital - RTK02</v>
      </c>
      <c r="AP258" s="37" t="s">
        <v>2043</v>
      </c>
      <c r="AQ258" s="37" t="s">
        <v>2044</v>
      </c>
      <c r="AR258" s="37" t="s">
        <v>2043</v>
      </c>
      <c r="AS258" s="37" t="s">
        <v>2501</v>
      </c>
      <c r="AT258" s="37" t="s">
        <v>669</v>
      </c>
    </row>
    <row r="259" spans="1:46" hidden="1" x14ac:dyDescent="0.2">
      <c r="A259" s="34" t="e">
        <f t="shared" si="50"/>
        <v>#N/A</v>
      </c>
      <c r="B259" s="34" t="e">
        <f t="shared" si="51"/>
        <v>#N/A</v>
      </c>
      <c r="C259" s="34">
        <f t="shared" si="37"/>
        <v>0</v>
      </c>
      <c r="D259" s="34">
        <f t="shared" si="39"/>
        <v>0</v>
      </c>
      <c r="E259" s="34">
        <f t="shared" si="40"/>
        <v>0</v>
      </c>
      <c r="F259" s="34">
        <f t="shared" si="41"/>
        <v>0</v>
      </c>
      <c r="G259" s="34">
        <f t="shared" si="42"/>
        <v>0</v>
      </c>
      <c r="H259" s="34">
        <f t="shared" si="43"/>
        <v>0</v>
      </c>
      <c r="I259" s="34">
        <f t="shared" si="52"/>
        <v>0</v>
      </c>
      <c r="J259" s="34">
        <f t="shared" si="53"/>
        <v>0</v>
      </c>
      <c r="K259" s="34">
        <f t="shared" si="46"/>
        <v>0</v>
      </c>
      <c r="L259" s="34">
        <f t="shared" si="47"/>
        <v>0</v>
      </c>
      <c r="M259" s="34"/>
      <c r="N259" s="34"/>
      <c r="O259" s="34"/>
      <c r="P259" s="34">
        <f t="shared" si="54"/>
        <v>0</v>
      </c>
      <c r="Q259" s="34">
        <f t="shared" si="54"/>
        <v>0</v>
      </c>
      <c r="R259" s="34">
        <f t="shared" si="54"/>
        <v>0</v>
      </c>
      <c r="S259" s="34">
        <f t="shared" si="54"/>
        <v>0</v>
      </c>
      <c r="T259" s="34">
        <f t="shared" si="48"/>
        <v>0</v>
      </c>
      <c r="V259" s="34"/>
      <c r="W259" s="34"/>
      <c r="X259" s="34"/>
      <c r="Y259" s="34"/>
      <c r="AA259" s="34"/>
      <c r="AO259" s="106" t="str">
        <f t="shared" ref="AO259:AO322" si="55">AT259&amp;AQ259</f>
        <v>RTKAshley Medical Practice - RTK34</v>
      </c>
      <c r="AP259" s="37" t="s">
        <v>2045</v>
      </c>
      <c r="AQ259" s="37" t="s">
        <v>2046</v>
      </c>
      <c r="AR259" s="37" t="s">
        <v>2045</v>
      </c>
      <c r="AS259" s="37" t="s">
        <v>2047</v>
      </c>
      <c r="AT259" s="37" t="s">
        <v>669</v>
      </c>
    </row>
    <row r="260" spans="1:46" hidden="1" x14ac:dyDescent="0.2">
      <c r="A260" s="34" t="e">
        <f t="shared" si="50"/>
        <v>#N/A</v>
      </c>
      <c r="B260" s="34" t="e">
        <f t="shared" si="51"/>
        <v>#N/A</v>
      </c>
      <c r="C260" s="34">
        <f t="shared" si="37"/>
        <v>0</v>
      </c>
      <c r="D260" s="34">
        <f t="shared" si="39"/>
        <v>0</v>
      </c>
      <c r="E260" s="34">
        <f t="shared" si="40"/>
        <v>0</v>
      </c>
      <c r="F260" s="34">
        <f t="shared" si="41"/>
        <v>0</v>
      </c>
      <c r="G260" s="34">
        <f t="shared" si="42"/>
        <v>0</v>
      </c>
      <c r="H260" s="34">
        <f t="shared" si="43"/>
        <v>0</v>
      </c>
      <c r="I260" s="34">
        <f t="shared" si="52"/>
        <v>0</v>
      </c>
      <c r="J260" s="34">
        <f t="shared" si="53"/>
        <v>0</v>
      </c>
      <c r="K260" s="34">
        <f t="shared" si="46"/>
        <v>0</v>
      </c>
      <c r="L260" s="34">
        <f t="shared" si="47"/>
        <v>0</v>
      </c>
      <c r="M260" s="34"/>
      <c r="N260" s="34"/>
      <c r="O260" s="34"/>
      <c r="P260" s="34">
        <f t="shared" si="54"/>
        <v>0</v>
      </c>
      <c r="Q260" s="34">
        <f t="shared" si="54"/>
        <v>0</v>
      </c>
      <c r="R260" s="34">
        <f t="shared" si="54"/>
        <v>0</v>
      </c>
      <c r="S260" s="34">
        <f t="shared" si="54"/>
        <v>0</v>
      </c>
      <c r="T260" s="34">
        <f t="shared" si="48"/>
        <v>0</v>
      </c>
      <c r="V260" s="34"/>
      <c r="W260" s="34"/>
      <c r="X260" s="34"/>
      <c r="Y260" s="34"/>
      <c r="AA260" s="34"/>
      <c r="AO260" s="106" t="str">
        <f t="shared" si="55"/>
        <v>RTKBrewery Road - RTK44</v>
      </c>
      <c r="AP260" s="37" t="s">
        <v>2048</v>
      </c>
      <c r="AQ260" s="37" t="s">
        <v>2049</v>
      </c>
      <c r="AR260" s="37" t="s">
        <v>2048</v>
      </c>
      <c r="AS260" s="37" t="s">
        <v>2050</v>
      </c>
      <c r="AT260" s="37" t="s">
        <v>669</v>
      </c>
    </row>
    <row r="261" spans="1:46" hidden="1" x14ac:dyDescent="0.2">
      <c r="A261" s="34" t="e">
        <f t="shared" si="50"/>
        <v>#N/A</v>
      </c>
      <c r="B261" s="34" t="e">
        <f t="shared" si="51"/>
        <v>#N/A</v>
      </c>
      <c r="C261" s="34">
        <f t="shared" si="37"/>
        <v>0</v>
      </c>
      <c r="D261" s="34">
        <f t="shared" si="39"/>
        <v>0</v>
      </c>
      <c r="E261" s="34">
        <f t="shared" si="40"/>
        <v>0</v>
      </c>
      <c r="F261" s="34">
        <f t="shared" si="41"/>
        <v>0</v>
      </c>
      <c r="G261" s="34">
        <f t="shared" si="42"/>
        <v>0</v>
      </c>
      <c r="H261" s="34">
        <f t="shared" si="43"/>
        <v>0</v>
      </c>
      <c r="I261" s="34">
        <f t="shared" si="52"/>
        <v>0</v>
      </c>
      <c r="J261" s="34">
        <f t="shared" si="53"/>
        <v>0</v>
      </c>
      <c r="K261" s="34">
        <f t="shared" si="46"/>
        <v>0</v>
      </c>
      <c r="L261" s="34">
        <f t="shared" si="47"/>
        <v>0</v>
      </c>
      <c r="M261" s="34"/>
      <c r="N261" s="34"/>
      <c r="O261" s="34"/>
      <c r="P261" s="34">
        <f t="shared" ref="P261:S276" si="56">IF(P60="",0,IF(P60&gt;100%,1,0))</f>
        <v>0</v>
      </c>
      <c r="Q261" s="34">
        <f t="shared" si="56"/>
        <v>0</v>
      </c>
      <c r="R261" s="34">
        <f t="shared" si="56"/>
        <v>0</v>
      </c>
      <c r="S261" s="34">
        <f t="shared" si="56"/>
        <v>0</v>
      </c>
      <c r="T261" s="34">
        <f t="shared" si="48"/>
        <v>0</v>
      </c>
      <c r="V261" s="34"/>
      <c r="W261" s="34"/>
      <c r="X261" s="34"/>
      <c r="Y261" s="34"/>
      <c r="AA261" s="34"/>
      <c r="AO261" s="106" t="str">
        <f t="shared" si="55"/>
        <v>RTKChertsey Lane - RTK29</v>
      </c>
      <c r="AP261" s="37" t="s">
        <v>2051</v>
      </c>
      <c r="AQ261" s="37" t="s">
        <v>2052</v>
      </c>
      <c r="AR261" s="37" t="s">
        <v>2051</v>
      </c>
      <c r="AS261" s="37" t="s">
        <v>2053</v>
      </c>
      <c r="AT261" s="37" t="s">
        <v>669</v>
      </c>
    </row>
    <row r="262" spans="1:46" hidden="1" x14ac:dyDescent="0.2">
      <c r="A262" s="34" t="e">
        <f t="shared" si="50"/>
        <v>#N/A</v>
      </c>
      <c r="B262" s="34" t="e">
        <f t="shared" si="51"/>
        <v>#N/A</v>
      </c>
      <c r="C262" s="34">
        <f t="shared" si="37"/>
        <v>0</v>
      </c>
      <c r="D262" s="34">
        <f t="shared" si="39"/>
        <v>0</v>
      </c>
      <c r="E262" s="34">
        <f t="shared" si="40"/>
        <v>0</v>
      </c>
      <c r="F262" s="34">
        <f t="shared" si="41"/>
        <v>0</v>
      </c>
      <c r="G262" s="34">
        <f t="shared" si="42"/>
        <v>0</v>
      </c>
      <c r="H262" s="34">
        <f t="shared" si="43"/>
        <v>0</v>
      </c>
      <c r="I262" s="34">
        <f t="shared" si="52"/>
        <v>0</v>
      </c>
      <c r="J262" s="34">
        <f t="shared" si="53"/>
        <v>0</v>
      </c>
      <c r="K262" s="34">
        <f t="shared" si="46"/>
        <v>0</v>
      </c>
      <c r="L262" s="34">
        <f t="shared" si="47"/>
        <v>0</v>
      </c>
      <c r="M262" s="34"/>
      <c r="N262" s="34"/>
      <c r="O262" s="34"/>
      <c r="P262" s="34">
        <f t="shared" si="56"/>
        <v>0</v>
      </c>
      <c r="Q262" s="34">
        <f t="shared" si="56"/>
        <v>0</v>
      </c>
      <c r="R262" s="34">
        <f t="shared" si="56"/>
        <v>0</v>
      </c>
      <c r="S262" s="34">
        <f t="shared" si="56"/>
        <v>0</v>
      </c>
      <c r="T262" s="34">
        <f t="shared" si="48"/>
        <v>0</v>
      </c>
      <c r="V262" s="34"/>
      <c r="W262" s="34"/>
      <c r="X262" s="34"/>
      <c r="Y262" s="34"/>
      <c r="AA262" s="34"/>
      <c r="AO262" s="106" t="str">
        <f t="shared" si="55"/>
        <v>RTKClaremont Avenue - RTK42</v>
      </c>
      <c r="AP262" s="37" t="s">
        <v>2054</v>
      </c>
      <c r="AQ262" s="37" t="s">
        <v>2055</v>
      </c>
      <c r="AR262" s="37" t="s">
        <v>2054</v>
      </c>
      <c r="AS262" s="37" t="s">
        <v>2056</v>
      </c>
      <c r="AT262" s="37" t="s">
        <v>669</v>
      </c>
    </row>
    <row r="263" spans="1:46" hidden="1" x14ac:dyDescent="0.2">
      <c r="A263" s="34" t="e">
        <f t="shared" si="50"/>
        <v>#N/A</v>
      </c>
      <c r="B263" s="34" t="e">
        <f t="shared" si="51"/>
        <v>#N/A</v>
      </c>
      <c r="C263" s="34">
        <f t="shared" si="37"/>
        <v>0</v>
      </c>
      <c r="D263" s="34">
        <f t="shared" si="39"/>
        <v>0</v>
      </c>
      <c r="E263" s="34">
        <f t="shared" si="40"/>
        <v>0</v>
      </c>
      <c r="F263" s="34">
        <f t="shared" si="41"/>
        <v>0</v>
      </c>
      <c r="G263" s="34">
        <f t="shared" si="42"/>
        <v>0</v>
      </c>
      <c r="H263" s="34">
        <f t="shared" si="43"/>
        <v>0</v>
      </c>
      <c r="I263" s="34">
        <f t="shared" si="52"/>
        <v>0</v>
      </c>
      <c r="J263" s="34">
        <f t="shared" si="53"/>
        <v>0</v>
      </c>
      <c r="K263" s="34">
        <f t="shared" si="46"/>
        <v>0</v>
      </c>
      <c r="L263" s="34">
        <f t="shared" si="47"/>
        <v>0</v>
      </c>
      <c r="M263" s="34"/>
      <c r="N263" s="34"/>
      <c r="O263" s="34"/>
      <c r="P263" s="34">
        <f t="shared" si="56"/>
        <v>0</v>
      </c>
      <c r="Q263" s="34">
        <f t="shared" si="56"/>
        <v>0</v>
      </c>
      <c r="R263" s="34">
        <f t="shared" si="56"/>
        <v>0</v>
      </c>
      <c r="S263" s="34">
        <f t="shared" si="56"/>
        <v>0</v>
      </c>
      <c r="T263" s="34">
        <f t="shared" si="48"/>
        <v>0</v>
      </c>
      <c r="V263" s="34"/>
      <c r="W263" s="34"/>
      <c r="X263" s="34"/>
      <c r="Y263" s="34"/>
      <c r="AA263" s="34"/>
      <c r="AO263" s="106" t="str">
        <f t="shared" si="55"/>
        <v>RTKCollege Road - RTK37</v>
      </c>
      <c r="AP263" s="37" t="s">
        <v>2057</v>
      </c>
      <c r="AQ263" s="37" t="s">
        <v>2058</v>
      </c>
      <c r="AR263" s="37" t="s">
        <v>2057</v>
      </c>
      <c r="AS263" s="37" t="s">
        <v>2059</v>
      </c>
      <c r="AT263" s="37" t="s">
        <v>669</v>
      </c>
    </row>
    <row r="264" spans="1:46" hidden="1" x14ac:dyDescent="0.2">
      <c r="A264" s="34" t="e">
        <f t="shared" si="50"/>
        <v>#N/A</v>
      </c>
      <c r="B264" s="34" t="e">
        <f t="shared" si="51"/>
        <v>#N/A</v>
      </c>
      <c r="C264" s="34">
        <f t="shared" si="37"/>
        <v>0</v>
      </c>
      <c r="D264" s="34">
        <f t="shared" si="39"/>
        <v>0</v>
      </c>
      <c r="E264" s="34">
        <f t="shared" si="40"/>
        <v>0</v>
      </c>
      <c r="F264" s="34">
        <f t="shared" si="41"/>
        <v>0</v>
      </c>
      <c r="G264" s="34">
        <f t="shared" si="42"/>
        <v>0</v>
      </c>
      <c r="H264" s="34">
        <f t="shared" si="43"/>
        <v>0</v>
      </c>
      <c r="I264" s="34">
        <f t="shared" si="52"/>
        <v>0</v>
      </c>
      <c r="J264" s="34">
        <f t="shared" si="53"/>
        <v>0</v>
      </c>
      <c r="K264" s="34">
        <f t="shared" si="46"/>
        <v>0</v>
      </c>
      <c r="L264" s="34">
        <f t="shared" si="47"/>
        <v>0</v>
      </c>
      <c r="M264" s="34"/>
      <c r="N264" s="34"/>
      <c r="O264" s="34"/>
      <c r="P264" s="34">
        <f t="shared" si="56"/>
        <v>0</v>
      </c>
      <c r="Q264" s="34">
        <f t="shared" si="56"/>
        <v>0</v>
      </c>
      <c r="R264" s="34">
        <f t="shared" si="56"/>
        <v>0</v>
      </c>
      <c r="S264" s="34">
        <f t="shared" si="56"/>
        <v>0</v>
      </c>
      <c r="T264" s="34">
        <f t="shared" si="48"/>
        <v>0</v>
      </c>
      <c r="V264" s="34"/>
      <c r="W264" s="34"/>
      <c r="X264" s="34"/>
      <c r="Y264" s="34"/>
      <c r="AA264" s="34"/>
      <c r="AO264" s="106" t="str">
        <f t="shared" si="55"/>
        <v>RTKCranford Health Centre - RTK32</v>
      </c>
      <c r="AP264" s="37" t="s">
        <v>2060</v>
      </c>
      <c r="AQ264" s="37" t="s">
        <v>2061</v>
      </c>
      <c r="AR264" s="37" t="s">
        <v>2060</v>
      </c>
      <c r="AS264" s="37" t="s">
        <v>2062</v>
      </c>
      <c r="AT264" s="37" t="s">
        <v>669</v>
      </c>
    </row>
    <row r="265" spans="1:46" hidden="1" x14ac:dyDescent="0.2">
      <c r="A265" s="34" t="e">
        <f t="shared" si="50"/>
        <v>#N/A</v>
      </c>
      <c r="B265" s="34" t="e">
        <f t="shared" si="51"/>
        <v>#N/A</v>
      </c>
      <c r="C265" s="34">
        <f t="shared" si="37"/>
        <v>0</v>
      </c>
      <c r="D265" s="34">
        <f t="shared" si="39"/>
        <v>0</v>
      </c>
      <c r="E265" s="34">
        <f t="shared" si="40"/>
        <v>0</v>
      </c>
      <c r="F265" s="34">
        <f t="shared" si="41"/>
        <v>0</v>
      </c>
      <c r="G265" s="34">
        <f t="shared" si="42"/>
        <v>0</v>
      </c>
      <c r="H265" s="34">
        <f t="shared" si="43"/>
        <v>0</v>
      </c>
      <c r="I265" s="34">
        <f t="shared" si="52"/>
        <v>0</v>
      </c>
      <c r="J265" s="34">
        <f t="shared" si="53"/>
        <v>0</v>
      </c>
      <c r="K265" s="34">
        <f t="shared" si="46"/>
        <v>0</v>
      </c>
      <c r="L265" s="34">
        <f t="shared" si="47"/>
        <v>0</v>
      </c>
      <c r="M265" s="34"/>
      <c r="N265" s="34"/>
      <c r="O265" s="34"/>
      <c r="P265" s="34">
        <f t="shared" si="56"/>
        <v>0</v>
      </c>
      <c r="Q265" s="34">
        <f t="shared" si="56"/>
        <v>0</v>
      </c>
      <c r="R265" s="34">
        <f t="shared" si="56"/>
        <v>0</v>
      </c>
      <c r="S265" s="34">
        <f t="shared" si="56"/>
        <v>0</v>
      </c>
      <c r="T265" s="34">
        <f t="shared" si="48"/>
        <v>0</v>
      </c>
      <c r="V265" s="34"/>
      <c r="W265" s="34"/>
      <c r="X265" s="34"/>
      <c r="Y265" s="34"/>
      <c r="AA265" s="34"/>
      <c r="AO265" s="106" t="str">
        <f t="shared" si="55"/>
        <v>RTKFeltham Hill Road - RTK20</v>
      </c>
      <c r="AP265" s="37" t="s">
        <v>2063</v>
      </c>
      <c r="AQ265" s="37" t="s">
        <v>2064</v>
      </c>
      <c r="AR265" s="37" t="s">
        <v>2063</v>
      </c>
      <c r="AS265" s="37" t="s">
        <v>2065</v>
      </c>
      <c r="AT265" s="37" t="s">
        <v>669</v>
      </c>
    </row>
    <row r="266" spans="1:46" hidden="1" x14ac:dyDescent="0.2">
      <c r="A266" s="34" t="e">
        <f t="shared" si="50"/>
        <v>#N/A</v>
      </c>
      <c r="B266" s="34" t="e">
        <f t="shared" si="51"/>
        <v>#N/A</v>
      </c>
      <c r="C266" s="34">
        <f t="shared" si="37"/>
        <v>0</v>
      </c>
      <c r="D266" s="34">
        <f t="shared" si="39"/>
        <v>0</v>
      </c>
      <c r="E266" s="34">
        <f t="shared" si="40"/>
        <v>0</v>
      </c>
      <c r="F266" s="34">
        <f t="shared" si="41"/>
        <v>0</v>
      </c>
      <c r="G266" s="34">
        <f t="shared" si="42"/>
        <v>0</v>
      </c>
      <c r="H266" s="34">
        <f t="shared" si="43"/>
        <v>0</v>
      </c>
      <c r="I266" s="34">
        <f t="shared" si="52"/>
        <v>0</v>
      </c>
      <c r="J266" s="34">
        <f t="shared" si="53"/>
        <v>0</v>
      </c>
      <c r="K266" s="34">
        <f t="shared" si="46"/>
        <v>0</v>
      </c>
      <c r="L266" s="34">
        <f t="shared" si="47"/>
        <v>0</v>
      </c>
      <c r="M266" s="34"/>
      <c r="N266" s="34"/>
      <c r="O266" s="34"/>
      <c r="P266" s="34">
        <f t="shared" si="56"/>
        <v>0</v>
      </c>
      <c r="Q266" s="34">
        <f t="shared" si="56"/>
        <v>0</v>
      </c>
      <c r="R266" s="34">
        <f t="shared" si="56"/>
        <v>0</v>
      </c>
      <c r="S266" s="34">
        <f t="shared" si="56"/>
        <v>0</v>
      </c>
      <c r="T266" s="34">
        <f t="shared" si="48"/>
        <v>0</v>
      </c>
      <c r="V266" s="34"/>
      <c r="W266" s="34"/>
      <c r="X266" s="34"/>
      <c r="Y266" s="34"/>
      <c r="AA266" s="34"/>
      <c r="AO266" s="106" t="str">
        <f t="shared" si="55"/>
        <v>RTKHeathcote Practice - RTK43</v>
      </c>
      <c r="AP266" s="37" t="s">
        <v>2066</v>
      </c>
      <c r="AQ266" s="37" t="s">
        <v>2067</v>
      </c>
      <c r="AR266" s="37" t="s">
        <v>2066</v>
      </c>
      <c r="AS266" s="37" t="s">
        <v>2068</v>
      </c>
      <c r="AT266" s="37" t="s">
        <v>669</v>
      </c>
    </row>
    <row r="267" spans="1:46" hidden="1" x14ac:dyDescent="0.2">
      <c r="A267" s="34" t="e">
        <f t="shared" si="50"/>
        <v>#N/A</v>
      </c>
      <c r="B267" s="34" t="e">
        <f t="shared" si="51"/>
        <v>#N/A</v>
      </c>
      <c r="C267" s="34">
        <f t="shared" si="37"/>
        <v>0</v>
      </c>
      <c r="D267" s="34">
        <f t="shared" si="39"/>
        <v>0</v>
      </c>
      <c r="E267" s="34">
        <f t="shared" si="40"/>
        <v>0</v>
      </c>
      <c r="F267" s="34">
        <f t="shared" si="41"/>
        <v>0</v>
      </c>
      <c r="G267" s="34">
        <f t="shared" si="42"/>
        <v>0</v>
      </c>
      <c r="H267" s="34">
        <f t="shared" si="43"/>
        <v>0</v>
      </c>
      <c r="I267" s="34">
        <f t="shared" si="52"/>
        <v>0</v>
      </c>
      <c r="J267" s="34">
        <f t="shared" si="53"/>
        <v>0</v>
      </c>
      <c r="K267" s="34">
        <f t="shared" si="46"/>
        <v>0</v>
      </c>
      <c r="L267" s="34">
        <f t="shared" si="47"/>
        <v>0</v>
      </c>
      <c r="M267" s="34"/>
      <c r="N267" s="34"/>
      <c r="O267" s="34"/>
      <c r="P267" s="34">
        <f t="shared" si="56"/>
        <v>0</v>
      </c>
      <c r="Q267" s="34">
        <f t="shared" si="56"/>
        <v>0</v>
      </c>
      <c r="R267" s="34">
        <f t="shared" si="56"/>
        <v>0</v>
      </c>
      <c r="S267" s="34">
        <f t="shared" si="56"/>
        <v>0</v>
      </c>
      <c r="T267" s="34">
        <f t="shared" si="48"/>
        <v>0</v>
      </c>
      <c r="V267" s="34"/>
      <c r="W267" s="34"/>
      <c r="X267" s="34"/>
      <c r="Y267" s="34"/>
      <c r="AA267" s="34"/>
      <c r="AO267" s="106" t="str">
        <f t="shared" si="55"/>
        <v>RTKHersham Surgery - RTK33</v>
      </c>
      <c r="AP267" s="37" t="s">
        <v>2069</v>
      </c>
      <c r="AQ267" s="37" t="s">
        <v>2070</v>
      </c>
      <c r="AR267" s="37" t="s">
        <v>2069</v>
      </c>
      <c r="AS267" s="37" t="s">
        <v>2071</v>
      </c>
      <c r="AT267" s="37" t="s">
        <v>669</v>
      </c>
    </row>
    <row r="268" spans="1:46" hidden="1" x14ac:dyDescent="0.2">
      <c r="A268" s="34" t="e">
        <f t="shared" si="50"/>
        <v>#N/A</v>
      </c>
      <c r="B268" s="34" t="e">
        <f t="shared" si="51"/>
        <v>#N/A</v>
      </c>
      <c r="C268" s="34">
        <f t="shared" si="37"/>
        <v>0</v>
      </c>
      <c r="D268" s="34">
        <f t="shared" si="39"/>
        <v>0</v>
      </c>
      <c r="E268" s="34">
        <f t="shared" si="40"/>
        <v>0</v>
      </c>
      <c r="F268" s="34">
        <f t="shared" si="41"/>
        <v>0</v>
      </c>
      <c r="G268" s="34">
        <f t="shared" si="42"/>
        <v>0</v>
      </c>
      <c r="H268" s="34">
        <f t="shared" si="43"/>
        <v>0</v>
      </c>
      <c r="I268" s="34">
        <f t="shared" si="52"/>
        <v>0</v>
      </c>
      <c r="J268" s="34">
        <f t="shared" si="53"/>
        <v>0</v>
      </c>
      <c r="K268" s="34">
        <f t="shared" si="46"/>
        <v>0</v>
      </c>
      <c r="L268" s="34">
        <f t="shared" si="47"/>
        <v>0</v>
      </c>
      <c r="M268" s="34"/>
      <c r="N268" s="34"/>
      <c r="O268" s="34"/>
      <c r="P268" s="34">
        <f t="shared" si="56"/>
        <v>0</v>
      </c>
      <c r="Q268" s="34">
        <f t="shared" si="56"/>
        <v>0</v>
      </c>
      <c r="R268" s="34">
        <f t="shared" si="56"/>
        <v>0</v>
      </c>
      <c r="S268" s="34">
        <f t="shared" si="56"/>
        <v>0</v>
      </c>
      <c r="T268" s="34">
        <f t="shared" si="48"/>
        <v>0</v>
      </c>
      <c r="V268" s="34"/>
      <c r="W268" s="34"/>
      <c r="X268" s="34"/>
      <c r="Y268" s="34"/>
      <c r="AA268" s="34"/>
      <c r="AO268" s="106" t="str">
        <f t="shared" si="55"/>
        <v>RTKHillview Medical Centre - RTK39</v>
      </c>
      <c r="AP268" s="37" t="s">
        <v>2072</v>
      </c>
      <c r="AQ268" s="37" t="s">
        <v>2073</v>
      </c>
      <c r="AR268" s="37" t="s">
        <v>2072</v>
      </c>
      <c r="AS268" s="37" t="s">
        <v>2074</v>
      </c>
      <c r="AT268" s="37" t="s">
        <v>669</v>
      </c>
    </row>
    <row r="269" spans="1:46" hidden="1" x14ac:dyDescent="0.2">
      <c r="A269" s="34" t="e">
        <f t="shared" si="50"/>
        <v>#N/A</v>
      </c>
      <c r="B269" s="34" t="e">
        <f t="shared" si="51"/>
        <v>#N/A</v>
      </c>
      <c r="C269" s="34">
        <f t="shared" si="37"/>
        <v>0</v>
      </c>
      <c r="D269" s="34">
        <f t="shared" si="39"/>
        <v>0</v>
      </c>
      <c r="E269" s="34">
        <f t="shared" si="40"/>
        <v>0</v>
      </c>
      <c r="F269" s="34">
        <f t="shared" si="41"/>
        <v>0</v>
      </c>
      <c r="G269" s="34">
        <f t="shared" si="42"/>
        <v>0</v>
      </c>
      <c r="H269" s="34">
        <f t="shared" si="43"/>
        <v>0</v>
      </c>
      <c r="I269" s="34">
        <f t="shared" si="52"/>
        <v>0</v>
      </c>
      <c r="J269" s="34">
        <f t="shared" si="53"/>
        <v>0</v>
      </c>
      <c r="K269" s="34">
        <f t="shared" si="46"/>
        <v>0</v>
      </c>
      <c r="L269" s="34">
        <f t="shared" si="47"/>
        <v>0</v>
      </c>
      <c r="M269" s="34"/>
      <c r="N269" s="34"/>
      <c r="O269" s="34"/>
      <c r="P269" s="34">
        <f t="shared" si="56"/>
        <v>0</v>
      </c>
      <c r="Q269" s="34">
        <f t="shared" si="56"/>
        <v>0</v>
      </c>
      <c r="R269" s="34">
        <f t="shared" si="56"/>
        <v>0</v>
      </c>
      <c r="S269" s="34">
        <f t="shared" si="56"/>
        <v>0</v>
      </c>
      <c r="T269" s="34">
        <f t="shared" si="48"/>
        <v>0</v>
      </c>
      <c r="V269" s="34"/>
      <c r="W269" s="34"/>
      <c r="X269" s="34"/>
      <c r="Y269" s="34"/>
      <c r="AA269" s="34"/>
      <c r="AO269" s="106" t="str">
        <f t="shared" si="55"/>
        <v>RTKHomewaters - RTK25</v>
      </c>
      <c r="AP269" s="37" t="s">
        <v>2075</v>
      </c>
      <c r="AQ269" s="37" t="s">
        <v>2076</v>
      </c>
      <c r="AR269" s="37" t="s">
        <v>2075</v>
      </c>
      <c r="AS269" s="37" t="s">
        <v>2077</v>
      </c>
      <c r="AT269" s="37" t="s">
        <v>669</v>
      </c>
    </row>
    <row r="270" spans="1:46" hidden="1" x14ac:dyDescent="0.2">
      <c r="A270" s="34" t="e">
        <f t="shared" si="50"/>
        <v>#N/A</v>
      </c>
      <c r="B270" s="34" t="e">
        <f t="shared" si="51"/>
        <v>#N/A</v>
      </c>
      <c r="C270" s="34">
        <f t="shared" si="37"/>
        <v>0</v>
      </c>
      <c r="D270" s="34">
        <f t="shared" si="39"/>
        <v>0</v>
      </c>
      <c r="E270" s="34">
        <f t="shared" si="40"/>
        <v>0</v>
      </c>
      <c r="F270" s="34">
        <f t="shared" si="41"/>
        <v>0</v>
      </c>
      <c r="G270" s="34">
        <f t="shared" si="42"/>
        <v>0</v>
      </c>
      <c r="H270" s="34">
        <f t="shared" si="43"/>
        <v>0</v>
      </c>
      <c r="I270" s="34">
        <f t="shared" si="52"/>
        <v>0</v>
      </c>
      <c r="J270" s="34">
        <f t="shared" si="53"/>
        <v>0</v>
      </c>
      <c r="K270" s="34">
        <f t="shared" si="46"/>
        <v>0</v>
      </c>
      <c r="L270" s="34">
        <f t="shared" si="47"/>
        <v>0</v>
      </c>
      <c r="M270" s="34"/>
      <c r="N270" s="34"/>
      <c r="O270" s="34"/>
      <c r="P270" s="34">
        <f t="shared" si="56"/>
        <v>0</v>
      </c>
      <c r="Q270" s="34">
        <f t="shared" si="56"/>
        <v>0</v>
      </c>
      <c r="R270" s="34">
        <f t="shared" si="56"/>
        <v>0</v>
      </c>
      <c r="S270" s="34">
        <f t="shared" si="56"/>
        <v>0</v>
      </c>
      <c r="T270" s="34">
        <f t="shared" si="48"/>
        <v>0</v>
      </c>
      <c r="V270" s="34"/>
      <c r="W270" s="34"/>
      <c r="X270" s="34"/>
      <c r="Y270" s="34"/>
      <c r="AA270" s="34"/>
      <c r="AO270" s="106" t="str">
        <f t="shared" si="55"/>
        <v>RTKMount Alvernia Hospital - RTK51</v>
      </c>
      <c r="AP270" s="37" t="s">
        <v>2078</v>
      </c>
      <c r="AQ270" s="37" t="s">
        <v>2079</v>
      </c>
      <c r="AR270" s="37" t="s">
        <v>2078</v>
      </c>
      <c r="AS270" s="37" t="s">
        <v>2080</v>
      </c>
      <c r="AT270" s="37" t="s">
        <v>669</v>
      </c>
    </row>
    <row r="271" spans="1:46" hidden="1" x14ac:dyDescent="0.2">
      <c r="A271" s="34" t="e">
        <f t="shared" si="50"/>
        <v>#N/A</v>
      </c>
      <c r="B271" s="34" t="e">
        <f t="shared" si="51"/>
        <v>#N/A</v>
      </c>
      <c r="C271" s="34">
        <f t="shared" si="37"/>
        <v>0</v>
      </c>
      <c r="D271" s="34">
        <f t="shared" si="39"/>
        <v>0</v>
      </c>
      <c r="E271" s="34">
        <f t="shared" si="40"/>
        <v>0</v>
      </c>
      <c r="F271" s="34">
        <f t="shared" si="41"/>
        <v>0</v>
      </c>
      <c r="G271" s="34">
        <f t="shared" si="42"/>
        <v>0</v>
      </c>
      <c r="H271" s="34">
        <f t="shared" si="43"/>
        <v>0</v>
      </c>
      <c r="I271" s="34">
        <f t="shared" si="52"/>
        <v>0</v>
      </c>
      <c r="J271" s="34">
        <f t="shared" si="53"/>
        <v>0</v>
      </c>
      <c r="K271" s="34">
        <f t="shared" si="46"/>
        <v>0</v>
      </c>
      <c r="L271" s="34">
        <f t="shared" si="47"/>
        <v>0</v>
      </c>
      <c r="M271" s="34"/>
      <c r="N271" s="34"/>
      <c r="O271" s="34"/>
      <c r="P271" s="34">
        <f t="shared" si="56"/>
        <v>0</v>
      </c>
      <c r="Q271" s="34">
        <f t="shared" si="56"/>
        <v>0</v>
      </c>
      <c r="R271" s="34">
        <f t="shared" si="56"/>
        <v>0</v>
      </c>
      <c r="S271" s="34">
        <f t="shared" si="56"/>
        <v>0</v>
      </c>
      <c r="T271" s="34">
        <f t="shared" si="48"/>
        <v>0</v>
      </c>
      <c r="V271" s="34"/>
      <c r="W271" s="34"/>
      <c r="X271" s="34"/>
      <c r="Y271" s="34"/>
      <c r="AA271" s="34"/>
      <c r="AO271" s="106" t="str">
        <f t="shared" si="55"/>
        <v>RTKNew Ottershaw Surgery - RTK28</v>
      </c>
      <c r="AP271" s="37" t="s">
        <v>2081</v>
      </c>
      <c r="AQ271" s="37" t="s">
        <v>2082</v>
      </c>
      <c r="AR271" s="37" t="s">
        <v>2081</v>
      </c>
      <c r="AS271" s="37" t="s">
        <v>2083</v>
      </c>
      <c r="AT271" s="37" t="s">
        <v>669</v>
      </c>
    </row>
    <row r="272" spans="1:46" hidden="1" x14ac:dyDescent="0.2">
      <c r="A272" s="34" t="e">
        <f t="shared" si="50"/>
        <v>#N/A</v>
      </c>
      <c r="B272" s="34" t="e">
        <f t="shared" si="51"/>
        <v>#N/A</v>
      </c>
      <c r="C272" s="34">
        <f t="shared" si="37"/>
        <v>0</v>
      </c>
      <c r="D272" s="34">
        <f t="shared" si="39"/>
        <v>0</v>
      </c>
      <c r="E272" s="34">
        <f t="shared" si="40"/>
        <v>0</v>
      </c>
      <c r="F272" s="34">
        <f t="shared" si="41"/>
        <v>0</v>
      </c>
      <c r="G272" s="34">
        <f t="shared" si="42"/>
        <v>0</v>
      </c>
      <c r="H272" s="34">
        <f t="shared" si="43"/>
        <v>0</v>
      </c>
      <c r="I272" s="34">
        <f t="shared" si="52"/>
        <v>0</v>
      </c>
      <c r="J272" s="34">
        <f t="shared" si="53"/>
        <v>0</v>
      </c>
      <c r="K272" s="34">
        <f t="shared" si="46"/>
        <v>0</v>
      </c>
      <c r="L272" s="34">
        <f t="shared" si="47"/>
        <v>0</v>
      </c>
      <c r="M272" s="34"/>
      <c r="N272" s="34"/>
      <c r="O272" s="34"/>
      <c r="P272" s="34">
        <f t="shared" si="56"/>
        <v>0</v>
      </c>
      <c r="Q272" s="34">
        <f t="shared" si="56"/>
        <v>0</v>
      </c>
      <c r="R272" s="34">
        <f t="shared" si="56"/>
        <v>0</v>
      </c>
      <c r="S272" s="34">
        <f t="shared" si="56"/>
        <v>0</v>
      </c>
      <c r="T272" s="34">
        <f t="shared" si="48"/>
        <v>0</v>
      </c>
      <c r="V272" s="34"/>
      <c r="W272" s="34"/>
      <c r="X272" s="34"/>
      <c r="Y272" s="34"/>
      <c r="AA272" s="34"/>
      <c r="AO272" s="106" t="str">
        <f t="shared" si="55"/>
        <v>RTKPackers - RTK30</v>
      </c>
      <c r="AP272" s="37" t="s">
        <v>2084</v>
      </c>
      <c r="AQ272" s="37" t="s">
        <v>2085</v>
      </c>
      <c r="AR272" s="37" t="s">
        <v>2084</v>
      </c>
      <c r="AS272" s="37" t="s">
        <v>2086</v>
      </c>
      <c r="AT272" s="37" t="s">
        <v>669</v>
      </c>
    </row>
    <row r="273" spans="1:46" hidden="1" x14ac:dyDescent="0.2">
      <c r="A273" s="34" t="e">
        <f t="shared" si="50"/>
        <v>#N/A</v>
      </c>
      <c r="B273" s="34" t="e">
        <f t="shared" si="51"/>
        <v>#N/A</v>
      </c>
      <c r="C273" s="34">
        <f t="shared" si="37"/>
        <v>0</v>
      </c>
      <c r="D273" s="34">
        <f t="shared" si="39"/>
        <v>0</v>
      </c>
      <c r="E273" s="34">
        <f t="shared" si="40"/>
        <v>0</v>
      </c>
      <c r="F273" s="34">
        <f t="shared" si="41"/>
        <v>0</v>
      </c>
      <c r="G273" s="34">
        <f t="shared" si="42"/>
        <v>0</v>
      </c>
      <c r="H273" s="34">
        <f t="shared" si="43"/>
        <v>0</v>
      </c>
      <c r="I273" s="34">
        <f t="shared" si="52"/>
        <v>0</v>
      </c>
      <c r="J273" s="34">
        <f t="shared" si="53"/>
        <v>0</v>
      </c>
      <c r="K273" s="34">
        <f t="shared" si="46"/>
        <v>0</v>
      </c>
      <c r="L273" s="34">
        <f t="shared" si="47"/>
        <v>0</v>
      </c>
      <c r="M273" s="34"/>
      <c r="N273" s="34"/>
      <c r="O273" s="34"/>
      <c r="P273" s="34">
        <f t="shared" si="56"/>
        <v>0</v>
      </c>
      <c r="Q273" s="34">
        <f t="shared" si="56"/>
        <v>0</v>
      </c>
      <c r="R273" s="34">
        <f t="shared" si="56"/>
        <v>0</v>
      </c>
      <c r="S273" s="34">
        <f t="shared" si="56"/>
        <v>0</v>
      </c>
      <c r="T273" s="34">
        <f t="shared" si="48"/>
        <v>0</v>
      </c>
      <c r="V273" s="34"/>
      <c r="W273" s="34"/>
      <c r="X273" s="34"/>
      <c r="Y273" s="34"/>
      <c r="AA273" s="34"/>
      <c r="AO273" s="106" t="str">
        <f t="shared" si="55"/>
        <v>RTKPrincess Margaret Hospital - RTK50</v>
      </c>
      <c r="AP273" s="37" t="s">
        <v>2087</v>
      </c>
      <c r="AQ273" s="37" t="s">
        <v>2088</v>
      </c>
      <c r="AR273" s="37" t="s">
        <v>2087</v>
      </c>
      <c r="AS273" s="37" t="s">
        <v>2089</v>
      </c>
      <c r="AT273" s="37" t="s">
        <v>669</v>
      </c>
    </row>
    <row r="274" spans="1:46" hidden="1" x14ac:dyDescent="0.2">
      <c r="A274" s="34" t="e">
        <f t="shared" si="50"/>
        <v>#N/A</v>
      </c>
      <c r="B274" s="34" t="e">
        <f t="shared" si="51"/>
        <v>#N/A</v>
      </c>
      <c r="C274" s="34">
        <f t="shared" si="37"/>
        <v>0</v>
      </c>
      <c r="D274" s="34">
        <f t="shared" si="39"/>
        <v>0</v>
      </c>
      <c r="E274" s="34">
        <f t="shared" si="40"/>
        <v>0</v>
      </c>
      <c r="F274" s="34">
        <f t="shared" si="41"/>
        <v>0</v>
      </c>
      <c r="G274" s="34">
        <f t="shared" si="42"/>
        <v>0</v>
      </c>
      <c r="H274" s="34">
        <f t="shared" si="43"/>
        <v>0</v>
      </c>
      <c r="I274" s="34">
        <f t="shared" si="52"/>
        <v>0</v>
      </c>
      <c r="J274" s="34">
        <f t="shared" si="53"/>
        <v>0</v>
      </c>
      <c r="K274" s="34">
        <f t="shared" si="46"/>
        <v>0</v>
      </c>
      <c r="L274" s="34">
        <f t="shared" si="47"/>
        <v>0</v>
      </c>
      <c r="M274" s="34"/>
      <c r="N274" s="34"/>
      <c r="O274" s="34"/>
      <c r="P274" s="34">
        <f t="shared" si="56"/>
        <v>0</v>
      </c>
      <c r="Q274" s="34">
        <f t="shared" si="56"/>
        <v>0</v>
      </c>
      <c r="R274" s="34">
        <f t="shared" si="56"/>
        <v>0</v>
      </c>
      <c r="S274" s="34">
        <f t="shared" si="56"/>
        <v>0</v>
      </c>
      <c r="T274" s="34">
        <f t="shared" si="48"/>
        <v>0</v>
      </c>
      <c r="V274" s="34"/>
      <c r="W274" s="34"/>
      <c r="X274" s="34"/>
      <c r="Y274" s="34"/>
      <c r="AA274" s="34"/>
      <c r="AO274" s="106" t="str">
        <f t="shared" si="55"/>
        <v>RTKRunnymede Hospital - RTK48</v>
      </c>
      <c r="AP274" s="37" t="s">
        <v>2090</v>
      </c>
      <c r="AQ274" s="37" t="s">
        <v>2091</v>
      </c>
      <c r="AR274" s="37" t="s">
        <v>2090</v>
      </c>
      <c r="AS274" s="37" t="s">
        <v>3662</v>
      </c>
      <c r="AT274" s="37" t="s">
        <v>669</v>
      </c>
    </row>
    <row r="275" spans="1:46" hidden="1" x14ac:dyDescent="0.2">
      <c r="A275" s="34" t="e">
        <f t="shared" si="50"/>
        <v>#N/A</v>
      </c>
      <c r="B275" s="34" t="e">
        <f t="shared" si="51"/>
        <v>#N/A</v>
      </c>
      <c r="C275" s="34">
        <f t="shared" si="37"/>
        <v>0</v>
      </c>
      <c r="D275" s="34">
        <f t="shared" si="39"/>
        <v>0</v>
      </c>
      <c r="E275" s="34">
        <f t="shared" si="40"/>
        <v>0</v>
      </c>
      <c r="F275" s="34">
        <f t="shared" si="41"/>
        <v>0</v>
      </c>
      <c r="G275" s="34">
        <f t="shared" si="42"/>
        <v>0</v>
      </c>
      <c r="H275" s="34">
        <f t="shared" si="43"/>
        <v>0</v>
      </c>
      <c r="I275" s="34">
        <f t="shared" si="52"/>
        <v>0</v>
      </c>
      <c r="J275" s="34">
        <f t="shared" si="53"/>
        <v>0</v>
      </c>
      <c r="K275" s="34">
        <f t="shared" si="46"/>
        <v>0</v>
      </c>
      <c r="L275" s="34">
        <f t="shared" si="47"/>
        <v>0</v>
      </c>
      <c r="M275" s="34"/>
      <c r="N275" s="34"/>
      <c r="O275" s="34"/>
      <c r="P275" s="34">
        <f t="shared" si="56"/>
        <v>0</v>
      </c>
      <c r="Q275" s="34">
        <f t="shared" si="56"/>
        <v>0</v>
      </c>
      <c r="R275" s="34">
        <f t="shared" si="56"/>
        <v>0</v>
      </c>
      <c r="S275" s="34">
        <f t="shared" si="56"/>
        <v>0</v>
      </c>
      <c r="T275" s="34">
        <f t="shared" si="48"/>
        <v>0</v>
      </c>
      <c r="V275" s="34"/>
      <c r="W275" s="34"/>
      <c r="X275" s="34"/>
      <c r="Y275" s="34"/>
      <c r="AA275" s="34"/>
      <c r="AO275" s="106" t="str">
        <f t="shared" si="55"/>
        <v>RTKSheerwater Health Centre - RTK47</v>
      </c>
      <c r="AP275" s="37" t="s">
        <v>2092</v>
      </c>
      <c r="AQ275" s="37" t="s">
        <v>2093</v>
      </c>
      <c r="AR275" s="37" t="s">
        <v>2092</v>
      </c>
      <c r="AS275" s="37" t="s">
        <v>2094</v>
      </c>
      <c r="AT275" s="37" t="s">
        <v>669</v>
      </c>
    </row>
    <row r="276" spans="1:46" hidden="1" x14ac:dyDescent="0.2">
      <c r="A276" s="34" t="e">
        <f t="shared" si="50"/>
        <v>#N/A</v>
      </c>
      <c r="B276" s="34" t="e">
        <f t="shared" si="51"/>
        <v>#N/A</v>
      </c>
      <c r="C276" s="34">
        <f t="shared" si="37"/>
        <v>0</v>
      </c>
      <c r="D276" s="34">
        <f t="shared" si="39"/>
        <v>0</v>
      </c>
      <c r="E276" s="34">
        <f t="shared" si="40"/>
        <v>0</v>
      </c>
      <c r="F276" s="34">
        <f t="shared" si="41"/>
        <v>0</v>
      </c>
      <c r="G276" s="34">
        <f t="shared" si="42"/>
        <v>0</v>
      </c>
      <c r="H276" s="34">
        <f t="shared" si="43"/>
        <v>0</v>
      </c>
      <c r="I276" s="34">
        <f t="shared" si="52"/>
        <v>0</v>
      </c>
      <c r="J276" s="34">
        <f t="shared" si="53"/>
        <v>0</v>
      </c>
      <c r="K276" s="34">
        <f t="shared" si="46"/>
        <v>0</v>
      </c>
      <c r="L276" s="34">
        <f t="shared" si="47"/>
        <v>0</v>
      </c>
      <c r="M276" s="34"/>
      <c r="N276" s="34"/>
      <c r="O276" s="34"/>
      <c r="P276" s="34">
        <f t="shared" si="56"/>
        <v>0</v>
      </c>
      <c r="Q276" s="34">
        <f t="shared" si="56"/>
        <v>0</v>
      </c>
      <c r="R276" s="34">
        <f t="shared" si="56"/>
        <v>0</v>
      </c>
      <c r="S276" s="34">
        <f t="shared" si="56"/>
        <v>0</v>
      </c>
      <c r="T276" s="34">
        <f t="shared" si="48"/>
        <v>0</v>
      </c>
      <c r="V276" s="34"/>
      <c r="W276" s="34"/>
      <c r="X276" s="34"/>
      <c r="Y276" s="34"/>
      <c r="AA276" s="34"/>
      <c r="AO276" s="106" t="str">
        <f t="shared" si="55"/>
        <v>RTKSouthview Surgery - RTK40</v>
      </c>
      <c r="AP276" s="37" t="s">
        <v>2095</v>
      </c>
      <c r="AQ276" s="37" t="s">
        <v>2096</v>
      </c>
      <c r="AR276" s="37" t="s">
        <v>2095</v>
      </c>
      <c r="AS276" s="37" t="s">
        <v>2097</v>
      </c>
      <c r="AT276" s="37" t="s">
        <v>669</v>
      </c>
    </row>
    <row r="277" spans="1:46" hidden="1" x14ac:dyDescent="0.2">
      <c r="A277" s="34" t="e">
        <f t="shared" ref="A277:A308" si="57">VLOOKUP($C76,$AP:$AP,1,0)</f>
        <v>#N/A</v>
      </c>
      <c r="B277" s="34" t="e">
        <f t="shared" ref="B277:B308" si="58">VLOOKUP($D76,$AQ:$AQ,1,0)</f>
        <v>#N/A</v>
      </c>
      <c r="C277" s="34">
        <f t="shared" ref="C277:C340" si="59">IF(C76="",0,IF(ISERROR(VLOOKUP(C76,$AP$2:$AP$243,1,0)),0,IF(VLOOKUP(C76,$AP$2:$AT$243,5,0)=$B$2,0,1)))</f>
        <v>0</v>
      </c>
      <c r="D277" s="34">
        <f t="shared" si="39"/>
        <v>0</v>
      </c>
      <c r="E277" s="34">
        <f t="shared" si="40"/>
        <v>0</v>
      </c>
      <c r="F277" s="34">
        <f t="shared" si="41"/>
        <v>0</v>
      </c>
      <c r="G277" s="34">
        <f t="shared" si="42"/>
        <v>0</v>
      </c>
      <c r="H277" s="34">
        <f t="shared" si="43"/>
        <v>0</v>
      </c>
      <c r="I277" s="34">
        <f t="shared" ref="I277:I308" si="60">IF(F76="",0,IF(ISERROR(VLOOKUP(F76,$U$12:$U$96,1,FALSE)),1,0))</f>
        <v>0</v>
      </c>
      <c r="J277" s="34">
        <f t="shared" ref="J277:J308" si="61">IF(G76="",0,IF(ISERROR(VLOOKUP(G76,$U$12:$U$96,1,FALSE)),1,0))</f>
        <v>0</v>
      </c>
      <c r="K277" s="34">
        <f t="shared" si="46"/>
        <v>0</v>
      </c>
      <c r="L277" s="34">
        <f t="shared" si="47"/>
        <v>0</v>
      </c>
      <c r="M277" s="34"/>
      <c r="N277" s="34"/>
      <c r="O277" s="34"/>
      <c r="P277" s="34">
        <f t="shared" ref="P277:S292" si="62">IF(P76="",0,IF(P76&gt;100%,1,0))</f>
        <v>0</v>
      </c>
      <c r="Q277" s="34">
        <f t="shared" si="62"/>
        <v>0</v>
      </c>
      <c r="R277" s="34">
        <f t="shared" si="62"/>
        <v>0</v>
      </c>
      <c r="S277" s="34">
        <f t="shared" si="62"/>
        <v>0</v>
      </c>
      <c r="T277" s="34">
        <f t="shared" si="48"/>
        <v>0</v>
      </c>
      <c r="V277" s="34"/>
      <c r="W277" s="34"/>
      <c r="X277" s="34"/>
      <c r="Y277" s="34"/>
      <c r="AA277" s="34"/>
      <c r="AO277" s="106" t="str">
        <f t="shared" si="55"/>
        <v>RTKSt David's Health Centre - RTK24</v>
      </c>
      <c r="AP277" s="37" t="s">
        <v>2098</v>
      </c>
      <c r="AQ277" s="37" t="s">
        <v>2099</v>
      </c>
      <c r="AR277" s="37" t="s">
        <v>2098</v>
      </c>
      <c r="AS277" s="37" t="s">
        <v>2100</v>
      </c>
      <c r="AT277" s="37" t="s">
        <v>669</v>
      </c>
    </row>
    <row r="278" spans="1:46" hidden="1" x14ac:dyDescent="0.2">
      <c r="A278" s="34" t="e">
        <f t="shared" si="57"/>
        <v>#N/A</v>
      </c>
      <c r="B278" s="34" t="e">
        <f t="shared" si="58"/>
        <v>#N/A</v>
      </c>
      <c r="C278" s="34">
        <f t="shared" si="59"/>
        <v>0</v>
      </c>
      <c r="D278" s="34">
        <f t="shared" ref="D278:D341" si="63">IF(D77="",0,IF(F77="",1,0))</f>
        <v>0</v>
      </c>
      <c r="E278" s="34">
        <f t="shared" ref="E278:E341" si="64">IF(D77="",0,IF(SUM(H77,J77,L77,N77)=0,1,0))</f>
        <v>0</v>
      </c>
      <c r="F278" s="34">
        <f t="shared" ref="F278:F341" si="65">IF(D77="",0,IF(SUM(I77,K77,M77,O77)=0,1,0))</f>
        <v>0</v>
      </c>
      <c r="G278" s="34">
        <f t="shared" ref="G278:G341" si="66">IF(D77="",0,IF(SUM(H77:O77)&lt;1448,1,0))</f>
        <v>0</v>
      </c>
      <c r="H278" s="34">
        <f t="shared" ref="H278:H341" si="67">IF(D77="",0,IF(SUM(H77:O77)&gt;30000,1,0))</f>
        <v>0</v>
      </c>
      <c r="I278" s="34">
        <f t="shared" si="60"/>
        <v>0</v>
      </c>
      <c r="J278" s="34">
        <f t="shared" si="61"/>
        <v>0</v>
      </c>
      <c r="K278" s="34">
        <f t="shared" ref="K278:K341" si="68">IF(D77="",0,IF(C77="",1,0))</f>
        <v>0</v>
      </c>
      <c r="L278" s="34">
        <f t="shared" ref="L278:L341" si="69">IF(OR(H77&lt;&gt;"",J77&lt;&gt;"",I77&lt;&gt;"",K77&lt;&gt;"",L77&lt;&gt;"",M77&lt;&gt;"",N77&lt;&gt;"",O77&lt;&gt;"",E77&lt;&gt;"",F77&lt;&gt;"",G77&lt;&gt;""),IF(D77="",1,0),0)</f>
        <v>0</v>
      </c>
      <c r="M278" s="34"/>
      <c r="N278" s="34"/>
      <c r="O278" s="34"/>
      <c r="P278" s="34">
        <f t="shared" si="62"/>
        <v>0</v>
      </c>
      <c r="Q278" s="34">
        <f t="shared" si="62"/>
        <v>0</v>
      </c>
      <c r="R278" s="34">
        <f t="shared" si="62"/>
        <v>0</v>
      </c>
      <c r="S278" s="34">
        <f t="shared" si="62"/>
        <v>0</v>
      </c>
      <c r="T278" s="34">
        <f t="shared" ref="T278:T341" si="70">SUM(G278:S278)</f>
        <v>0</v>
      </c>
      <c r="V278" s="34"/>
      <c r="W278" s="34"/>
      <c r="X278" s="34"/>
      <c r="Y278" s="34"/>
      <c r="AA278" s="34"/>
      <c r="AO278" s="106" t="str">
        <f t="shared" si="55"/>
        <v>RTKSt Johns Health Centre - RTK38</v>
      </c>
      <c r="AP278" s="37" t="s">
        <v>2101</v>
      </c>
      <c r="AQ278" s="37" t="s">
        <v>2102</v>
      </c>
      <c r="AR278" s="37" t="s">
        <v>2101</v>
      </c>
      <c r="AS278" s="37" t="s">
        <v>2103</v>
      </c>
      <c r="AT278" s="37" t="s">
        <v>669</v>
      </c>
    </row>
    <row r="279" spans="1:46" hidden="1" x14ac:dyDescent="0.2">
      <c r="A279" s="34" t="e">
        <f t="shared" si="57"/>
        <v>#N/A</v>
      </c>
      <c r="B279" s="34" t="e">
        <f t="shared" si="58"/>
        <v>#N/A</v>
      </c>
      <c r="C279" s="34">
        <f t="shared" si="59"/>
        <v>0</v>
      </c>
      <c r="D279" s="34">
        <f t="shared" si="63"/>
        <v>0</v>
      </c>
      <c r="E279" s="34">
        <f t="shared" si="64"/>
        <v>0</v>
      </c>
      <c r="F279" s="34">
        <f t="shared" si="65"/>
        <v>0</v>
      </c>
      <c r="G279" s="34">
        <f t="shared" si="66"/>
        <v>0</v>
      </c>
      <c r="H279" s="34">
        <f t="shared" si="67"/>
        <v>0</v>
      </c>
      <c r="I279" s="34">
        <f t="shared" si="60"/>
        <v>0</v>
      </c>
      <c r="J279" s="34">
        <f t="shared" si="61"/>
        <v>0</v>
      </c>
      <c r="K279" s="34">
        <f t="shared" si="68"/>
        <v>0</v>
      </c>
      <c r="L279" s="34">
        <f t="shared" si="69"/>
        <v>0</v>
      </c>
      <c r="M279" s="34"/>
      <c r="N279" s="34"/>
      <c r="O279" s="34"/>
      <c r="P279" s="34">
        <f t="shared" si="62"/>
        <v>0</v>
      </c>
      <c r="Q279" s="34">
        <f t="shared" si="62"/>
        <v>0</v>
      </c>
      <c r="R279" s="34">
        <f t="shared" si="62"/>
        <v>0</v>
      </c>
      <c r="S279" s="34">
        <f t="shared" si="62"/>
        <v>0</v>
      </c>
      <c r="T279" s="34">
        <f t="shared" si="70"/>
        <v>0</v>
      </c>
      <c r="V279" s="34"/>
      <c r="W279" s="34"/>
      <c r="X279" s="34"/>
      <c r="Y279" s="34"/>
      <c r="AA279" s="34"/>
      <c r="AO279" s="106" t="str">
        <f t="shared" si="55"/>
        <v>RTKSt Peter's Hospital - RTK01</v>
      </c>
      <c r="AP279" s="37" t="s">
        <v>2104</v>
      </c>
      <c r="AQ279" s="37" t="s">
        <v>2105</v>
      </c>
      <c r="AR279" s="37" t="s">
        <v>2104</v>
      </c>
      <c r="AS279" s="37" t="s">
        <v>2541</v>
      </c>
      <c r="AT279" s="37" t="s">
        <v>669</v>
      </c>
    </row>
    <row r="280" spans="1:46" hidden="1" x14ac:dyDescent="0.2">
      <c r="A280" s="34" t="e">
        <f t="shared" si="57"/>
        <v>#N/A</v>
      </c>
      <c r="B280" s="34" t="e">
        <f t="shared" si="58"/>
        <v>#N/A</v>
      </c>
      <c r="C280" s="34">
        <f t="shared" si="59"/>
        <v>0</v>
      </c>
      <c r="D280" s="34">
        <f t="shared" si="63"/>
        <v>0</v>
      </c>
      <c r="E280" s="34">
        <f t="shared" si="64"/>
        <v>0</v>
      </c>
      <c r="F280" s="34">
        <f t="shared" si="65"/>
        <v>0</v>
      </c>
      <c r="G280" s="34">
        <f t="shared" si="66"/>
        <v>0</v>
      </c>
      <c r="H280" s="34">
        <f t="shared" si="67"/>
        <v>0</v>
      </c>
      <c r="I280" s="34">
        <f t="shared" si="60"/>
        <v>0</v>
      </c>
      <c r="J280" s="34">
        <f t="shared" si="61"/>
        <v>0</v>
      </c>
      <c r="K280" s="34">
        <f t="shared" si="68"/>
        <v>0</v>
      </c>
      <c r="L280" s="34">
        <f t="shared" si="69"/>
        <v>0</v>
      </c>
      <c r="M280" s="34"/>
      <c r="N280" s="34"/>
      <c r="O280" s="34"/>
      <c r="P280" s="34">
        <f t="shared" si="62"/>
        <v>0</v>
      </c>
      <c r="Q280" s="34">
        <f t="shared" si="62"/>
        <v>0</v>
      </c>
      <c r="R280" s="34">
        <f t="shared" si="62"/>
        <v>0</v>
      </c>
      <c r="S280" s="34">
        <f t="shared" si="62"/>
        <v>0</v>
      </c>
      <c r="T280" s="34">
        <f t="shared" si="70"/>
        <v>0</v>
      </c>
      <c r="V280" s="34"/>
      <c r="W280" s="34"/>
      <c r="X280" s="34"/>
      <c r="Y280" s="34"/>
      <c r="AA280" s="34"/>
      <c r="AO280" s="106" t="str">
        <f t="shared" si="55"/>
        <v>RTKStaines Health Centre - RTK23</v>
      </c>
      <c r="AP280" s="37" t="s">
        <v>2106</v>
      </c>
      <c r="AQ280" s="37" t="s">
        <v>2107</v>
      </c>
      <c r="AR280" s="37" t="s">
        <v>2106</v>
      </c>
      <c r="AS280" s="37" t="s">
        <v>2108</v>
      </c>
      <c r="AT280" s="37" t="s">
        <v>669</v>
      </c>
    </row>
    <row r="281" spans="1:46" hidden="1" x14ac:dyDescent="0.2">
      <c r="A281" s="34" t="e">
        <f t="shared" si="57"/>
        <v>#N/A</v>
      </c>
      <c r="B281" s="34" t="e">
        <f t="shared" si="58"/>
        <v>#N/A</v>
      </c>
      <c r="C281" s="34">
        <f t="shared" si="59"/>
        <v>0</v>
      </c>
      <c r="D281" s="34">
        <f t="shared" si="63"/>
        <v>0</v>
      </c>
      <c r="E281" s="34">
        <f t="shared" si="64"/>
        <v>0</v>
      </c>
      <c r="F281" s="34">
        <f t="shared" si="65"/>
        <v>0</v>
      </c>
      <c r="G281" s="34">
        <f t="shared" si="66"/>
        <v>0</v>
      </c>
      <c r="H281" s="34">
        <f t="shared" si="67"/>
        <v>0</v>
      </c>
      <c r="I281" s="34">
        <f t="shared" si="60"/>
        <v>0</v>
      </c>
      <c r="J281" s="34">
        <f t="shared" si="61"/>
        <v>0</v>
      </c>
      <c r="K281" s="34">
        <f t="shared" si="68"/>
        <v>0</v>
      </c>
      <c r="L281" s="34">
        <f t="shared" si="69"/>
        <v>0</v>
      </c>
      <c r="M281" s="34"/>
      <c r="N281" s="34"/>
      <c r="O281" s="34"/>
      <c r="P281" s="34">
        <f t="shared" si="62"/>
        <v>0</v>
      </c>
      <c r="Q281" s="34">
        <f t="shared" si="62"/>
        <v>0</v>
      </c>
      <c r="R281" s="34">
        <f t="shared" si="62"/>
        <v>0</v>
      </c>
      <c r="S281" s="34">
        <f t="shared" si="62"/>
        <v>0</v>
      </c>
      <c r="T281" s="34">
        <f t="shared" si="70"/>
        <v>0</v>
      </c>
      <c r="V281" s="34"/>
      <c r="W281" s="34"/>
      <c r="X281" s="34"/>
      <c r="Y281" s="34"/>
      <c r="AA281" s="34"/>
      <c r="AO281" s="106" t="str">
        <f t="shared" si="55"/>
        <v>RTKStanwell Road - RTK21</v>
      </c>
      <c r="AP281" s="37" t="s">
        <v>2109</v>
      </c>
      <c r="AQ281" s="37" t="s">
        <v>2110</v>
      </c>
      <c r="AR281" s="37" t="s">
        <v>2109</v>
      </c>
      <c r="AS281" s="37" t="s">
        <v>2111</v>
      </c>
      <c r="AT281" s="37" t="s">
        <v>669</v>
      </c>
    </row>
    <row r="282" spans="1:46" hidden="1" x14ac:dyDescent="0.2">
      <c r="A282" s="34" t="e">
        <f t="shared" si="57"/>
        <v>#N/A</v>
      </c>
      <c r="B282" s="34" t="e">
        <f t="shared" si="58"/>
        <v>#N/A</v>
      </c>
      <c r="C282" s="34">
        <f t="shared" si="59"/>
        <v>0</v>
      </c>
      <c r="D282" s="34">
        <f t="shared" si="63"/>
        <v>0</v>
      </c>
      <c r="E282" s="34">
        <f t="shared" si="64"/>
        <v>0</v>
      </c>
      <c r="F282" s="34">
        <f t="shared" si="65"/>
        <v>0</v>
      </c>
      <c r="G282" s="34">
        <f t="shared" si="66"/>
        <v>0</v>
      </c>
      <c r="H282" s="34">
        <f t="shared" si="67"/>
        <v>0</v>
      </c>
      <c r="I282" s="34">
        <f t="shared" si="60"/>
        <v>0</v>
      </c>
      <c r="J282" s="34">
        <f t="shared" si="61"/>
        <v>0</v>
      </c>
      <c r="K282" s="34">
        <f t="shared" si="68"/>
        <v>0</v>
      </c>
      <c r="L282" s="34">
        <f t="shared" si="69"/>
        <v>0</v>
      </c>
      <c r="M282" s="34"/>
      <c r="N282" s="34"/>
      <c r="O282" s="34"/>
      <c r="P282" s="34">
        <f t="shared" si="62"/>
        <v>0</v>
      </c>
      <c r="Q282" s="34">
        <f t="shared" si="62"/>
        <v>0</v>
      </c>
      <c r="R282" s="34">
        <f t="shared" si="62"/>
        <v>0</v>
      </c>
      <c r="S282" s="34">
        <f t="shared" si="62"/>
        <v>0</v>
      </c>
      <c r="T282" s="34">
        <f t="shared" si="70"/>
        <v>0</v>
      </c>
      <c r="V282" s="34"/>
      <c r="W282" s="34"/>
      <c r="X282" s="34"/>
      <c r="Y282" s="34"/>
      <c r="AA282" s="34"/>
      <c r="AO282" s="106" t="str">
        <f t="shared" si="55"/>
        <v>RTKStudholme Medical Centre - RTK22</v>
      </c>
      <c r="AP282" s="37" t="s">
        <v>2112</v>
      </c>
      <c r="AQ282" s="37" t="s">
        <v>2113</v>
      </c>
      <c r="AR282" s="37" t="s">
        <v>2112</v>
      </c>
      <c r="AS282" s="37" t="s">
        <v>513</v>
      </c>
      <c r="AT282" s="37" t="s">
        <v>669</v>
      </c>
    </row>
    <row r="283" spans="1:46" hidden="1" x14ac:dyDescent="0.2">
      <c r="A283" s="34" t="e">
        <f t="shared" si="57"/>
        <v>#N/A</v>
      </c>
      <c r="B283" s="34" t="e">
        <f t="shared" si="58"/>
        <v>#N/A</v>
      </c>
      <c r="C283" s="34">
        <f t="shared" si="59"/>
        <v>0</v>
      </c>
      <c r="D283" s="34">
        <f t="shared" si="63"/>
        <v>0</v>
      </c>
      <c r="E283" s="34">
        <f t="shared" si="64"/>
        <v>0</v>
      </c>
      <c r="F283" s="34">
        <f t="shared" si="65"/>
        <v>0</v>
      </c>
      <c r="G283" s="34">
        <f t="shared" si="66"/>
        <v>0</v>
      </c>
      <c r="H283" s="34">
        <f t="shared" si="67"/>
        <v>0</v>
      </c>
      <c r="I283" s="34">
        <f t="shared" si="60"/>
        <v>0</v>
      </c>
      <c r="J283" s="34">
        <f t="shared" si="61"/>
        <v>0</v>
      </c>
      <c r="K283" s="34">
        <f t="shared" si="68"/>
        <v>0</v>
      </c>
      <c r="L283" s="34">
        <f t="shared" si="69"/>
        <v>0</v>
      </c>
      <c r="M283" s="34"/>
      <c r="N283" s="34"/>
      <c r="O283" s="34"/>
      <c r="P283" s="34">
        <f t="shared" si="62"/>
        <v>0</v>
      </c>
      <c r="Q283" s="34">
        <f t="shared" si="62"/>
        <v>0</v>
      </c>
      <c r="R283" s="34">
        <f t="shared" si="62"/>
        <v>0</v>
      </c>
      <c r="S283" s="34">
        <f t="shared" si="62"/>
        <v>0</v>
      </c>
      <c r="T283" s="34">
        <f t="shared" si="70"/>
        <v>0</v>
      </c>
      <c r="V283" s="34"/>
      <c r="W283" s="34"/>
      <c r="X283" s="34"/>
      <c r="Y283" s="34"/>
      <c r="AA283" s="34"/>
      <c r="AO283" s="106" t="str">
        <f t="shared" si="55"/>
        <v>RTKSunnymead Surgery - RTK35</v>
      </c>
      <c r="AP283" s="37" t="s">
        <v>514</v>
      </c>
      <c r="AQ283" s="37" t="s">
        <v>515</v>
      </c>
      <c r="AR283" s="37" t="s">
        <v>514</v>
      </c>
      <c r="AS283" s="37" t="s">
        <v>516</v>
      </c>
      <c r="AT283" s="37" t="s">
        <v>669</v>
      </c>
    </row>
    <row r="284" spans="1:46" hidden="1" x14ac:dyDescent="0.2">
      <c r="A284" s="34" t="e">
        <f t="shared" si="57"/>
        <v>#N/A</v>
      </c>
      <c r="B284" s="34" t="e">
        <f t="shared" si="58"/>
        <v>#N/A</v>
      </c>
      <c r="C284" s="34">
        <f t="shared" si="59"/>
        <v>0</v>
      </c>
      <c r="D284" s="34">
        <f t="shared" si="63"/>
        <v>0</v>
      </c>
      <c r="E284" s="34">
        <f t="shared" si="64"/>
        <v>0</v>
      </c>
      <c r="F284" s="34">
        <f t="shared" si="65"/>
        <v>0</v>
      </c>
      <c r="G284" s="34">
        <f t="shared" si="66"/>
        <v>0</v>
      </c>
      <c r="H284" s="34">
        <f t="shared" si="67"/>
        <v>0</v>
      </c>
      <c r="I284" s="34">
        <f t="shared" si="60"/>
        <v>0</v>
      </c>
      <c r="J284" s="34">
        <f t="shared" si="61"/>
        <v>0</v>
      </c>
      <c r="K284" s="34">
        <f t="shared" si="68"/>
        <v>0</v>
      </c>
      <c r="L284" s="34">
        <f t="shared" si="69"/>
        <v>0</v>
      </c>
      <c r="M284" s="34"/>
      <c r="N284" s="34"/>
      <c r="O284" s="34"/>
      <c r="P284" s="34">
        <f t="shared" si="62"/>
        <v>0</v>
      </c>
      <c r="Q284" s="34">
        <f t="shared" si="62"/>
        <v>0</v>
      </c>
      <c r="R284" s="34">
        <f t="shared" si="62"/>
        <v>0</v>
      </c>
      <c r="S284" s="34">
        <f t="shared" si="62"/>
        <v>0</v>
      </c>
      <c r="T284" s="34">
        <f t="shared" si="70"/>
        <v>0</v>
      </c>
      <c r="V284" s="34"/>
      <c r="W284" s="34"/>
      <c r="X284" s="34"/>
      <c r="Y284" s="34"/>
      <c r="AA284" s="34"/>
      <c r="AO284" s="106" t="str">
        <f t="shared" si="55"/>
        <v>RTKThe Health Centre, Bond Street - RTK19</v>
      </c>
      <c r="AP284" s="37" t="s">
        <v>517</v>
      </c>
      <c r="AQ284" s="37" t="s">
        <v>518</v>
      </c>
      <c r="AR284" s="37" t="s">
        <v>517</v>
      </c>
      <c r="AS284" s="37" t="s">
        <v>519</v>
      </c>
      <c r="AT284" s="37" t="s">
        <v>669</v>
      </c>
    </row>
    <row r="285" spans="1:46" hidden="1" x14ac:dyDescent="0.2">
      <c r="A285" s="34" t="e">
        <f t="shared" si="57"/>
        <v>#N/A</v>
      </c>
      <c r="B285" s="34" t="e">
        <f t="shared" si="58"/>
        <v>#N/A</v>
      </c>
      <c r="C285" s="34">
        <f t="shared" si="59"/>
        <v>0</v>
      </c>
      <c r="D285" s="34">
        <f t="shared" si="63"/>
        <v>0</v>
      </c>
      <c r="E285" s="34">
        <f t="shared" si="64"/>
        <v>0</v>
      </c>
      <c r="F285" s="34">
        <f t="shared" si="65"/>
        <v>0</v>
      </c>
      <c r="G285" s="34">
        <f t="shared" si="66"/>
        <v>0</v>
      </c>
      <c r="H285" s="34">
        <f t="shared" si="67"/>
        <v>0</v>
      </c>
      <c r="I285" s="34">
        <f t="shared" si="60"/>
        <v>0</v>
      </c>
      <c r="J285" s="34">
        <f t="shared" si="61"/>
        <v>0</v>
      </c>
      <c r="K285" s="34">
        <f t="shared" si="68"/>
        <v>0</v>
      </c>
      <c r="L285" s="34">
        <f t="shared" si="69"/>
        <v>0</v>
      </c>
      <c r="M285" s="34"/>
      <c r="N285" s="34"/>
      <c r="O285" s="34"/>
      <c r="P285" s="34">
        <f t="shared" si="62"/>
        <v>0</v>
      </c>
      <c r="Q285" s="34">
        <f t="shared" si="62"/>
        <v>0</v>
      </c>
      <c r="R285" s="34">
        <f t="shared" si="62"/>
        <v>0</v>
      </c>
      <c r="S285" s="34">
        <f t="shared" si="62"/>
        <v>0</v>
      </c>
      <c r="T285" s="34">
        <f t="shared" si="70"/>
        <v>0</v>
      </c>
      <c r="V285" s="34"/>
      <c r="W285" s="34"/>
      <c r="X285" s="34"/>
      <c r="Y285" s="34"/>
      <c r="AA285" s="34"/>
      <c r="AO285" s="106" t="str">
        <f t="shared" si="55"/>
        <v>RTKThe Knaphill Surgery - RTK45</v>
      </c>
      <c r="AP285" s="37" t="s">
        <v>520</v>
      </c>
      <c r="AQ285" s="37" t="s">
        <v>521</v>
      </c>
      <c r="AR285" s="37" t="s">
        <v>520</v>
      </c>
      <c r="AS285" s="37" t="s">
        <v>522</v>
      </c>
      <c r="AT285" s="37" t="s">
        <v>669</v>
      </c>
    </row>
    <row r="286" spans="1:46" hidden="1" x14ac:dyDescent="0.2">
      <c r="A286" s="34" t="e">
        <f t="shared" si="57"/>
        <v>#N/A</v>
      </c>
      <c r="B286" s="34" t="e">
        <f t="shared" si="58"/>
        <v>#N/A</v>
      </c>
      <c r="C286" s="34">
        <f t="shared" si="59"/>
        <v>0</v>
      </c>
      <c r="D286" s="34">
        <f t="shared" si="63"/>
        <v>0</v>
      </c>
      <c r="E286" s="34">
        <f t="shared" si="64"/>
        <v>0</v>
      </c>
      <c r="F286" s="34">
        <f t="shared" si="65"/>
        <v>0</v>
      </c>
      <c r="G286" s="34">
        <f t="shared" si="66"/>
        <v>0</v>
      </c>
      <c r="H286" s="34">
        <f t="shared" si="67"/>
        <v>0</v>
      </c>
      <c r="I286" s="34">
        <f t="shared" si="60"/>
        <v>0</v>
      </c>
      <c r="J286" s="34">
        <f t="shared" si="61"/>
        <v>0</v>
      </c>
      <c r="K286" s="34">
        <f t="shared" si="68"/>
        <v>0</v>
      </c>
      <c r="L286" s="34">
        <f t="shared" si="69"/>
        <v>0</v>
      </c>
      <c r="M286" s="34"/>
      <c r="N286" s="34"/>
      <c r="O286" s="34"/>
      <c r="P286" s="34">
        <f t="shared" si="62"/>
        <v>0</v>
      </c>
      <c r="Q286" s="34">
        <f t="shared" si="62"/>
        <v>0</v>
      </c>
      <c r="R286" s="34">
        <f t="shared" si="62"/>
        <v>0</v>
      </c>
      <c r="S286" s="34">
        <f t="shared" si="62"/>
        <v>0</v>
      </c>
      <c r="T286" s="34">
        <f t="shared" si="70"/>
        <v>0</v>
      </c>
      <c r="V286" s="34"/>
      <c r="W286" s="34"/>
      <c r="X286" s="34"/>
      <c r="Y286" s="34"/>
      <c r="AA286" s="34"/>
      <c r="AO286" s="106" t="str">
        <f t="shared" si="55"/>
        <v>RTKThe Maybury Surgery - RTK36</v>
      </c>
      <c r="AP286" s="37" t="s">
        <v>523</v>
      </c>
      <c r="AQ286" s="37" t="s">
        <v>524</v>
      </c>
      <c r="AR286" s="37" t="s">
        <v>523</v>
      </c>
      <c r="AS286" s="37" t="s">
        <v>525</v>
      </c>
      <c r="AT286" s="37" t="s">
        <v>669</v>
      </c>
    </row>
    <row r="287" spans="1:46" hidden="1" x14ac:dyDescent="0.2">
      <c r="A287" s="34" t="e">
        <f t="shared" si="57"/>
        <v>#N/A</v>
      </c>
      <c r="B287" s="34" t="e">
        <f t="shared" si="58"/>
        <v>#N/A</v>
      </c>
      <c r="C287" s="34">
        <f t="shared" si="59"/>
        <v>0</v>
      </c>
      <c r="D287" s="34">
        <f t="shared" si="63"/>
        <v>0</v>
      </c>
      <c r="E287" s="34">
        <f t="shared" si="64"/>
        <v>0</v>
      </c>
      <c r="F287" s="34">
        <f t="shared" si="65"/>
        <v>0</v>
      </c>
      <c r="G287" s="34">
        <f t="shared" si="66"/>
        <v>0</v>
      </c>
      <c r="H287" s="34">
        <f t="shared" si="67"/>
        <v>0</v>
      </c>
      <c r="I287" s="34">
        <f t="shared" si="60"/>
        <v>0</v>
      </c>
      <c r="J287" s="34">
        <f t="shared" si="61"/>
        <v>0</v>
      </c>
      <c r="K287" s="34">
        <f t="shared" si="68"/>
        <v>0</v>
      </c>
      <c r="L287" s="34">
        <f t="shared" si="69"/>
        <v>0</v>
      </c>
      <c r="M287" s="34"/>
      <c r="N287" s="34"/>
      <c r="O287" s="34"/>
      <c r="P287" s="34">
        <f t="shared" si="62"/>
        <v>0</v>
      </c>
      <c r="Q287" s="34">
        <f t="shared" si="62"/>
        <v>0</v>
      </c>
      <c r="R287" s="34">
        <f t="shared" si="62"/>
        <v>0</v>
      </c>
      <c r="S287" s="34">
        <f t="shared" si="62"/>
        <v>0</v>
      </c>
      <c r="T287" s="34">
        <f t="shared" si="70"/>
        <v>0</v>
      </c>
      <c r="V287" s="34"/>
      <c r="W287" s="34"/>
      <c r="X287" s="34"/>
      <c r="Y287" s="34"/>
      <c r="AA287" s="34"/>
      <c r="AO287" s="106" t="str">
        <f t="shared" si="55"/>
        <v>RTKThorpe Road - RTK27</v>
      </c>
      <c r="AP287" s="37" t="s">
        <v>526</v>
      </c>
      <c r="AQ287" s="37" t="s">
        <v>527</v>
      </c>
      <c r="AR287" s="37" t="s">
        <v>526</v>
      </c>
      <c r="AS287" s="37" t="s">
        <v>528</v>
      </c>
      <c r="AT287" s="37" t="s">
        <v>669</v>
      </c>
    </row>
    <row r="288" spans="1:46" hidden="1" x14ac:dyDescent="0.2">
      <c r="A288" s="34" t="e">
        <f t="shared" si="57"/>
        <v>#N/A</v>
      </c>
      <c r="B288" s="34" t="e">
        <f t="shared" si="58"/>
        <v>#N/A</v>
      </c>
      <c r="C288" s="34">
        <f t="shared" si="59"/>
        <v>0</v>
      </c>
      <c r="D288" s="34">
        <f t="shared" si="63"/>
        <v>0</v>
      </c>
      <c r="E288" s="34">
        <f t="shared" si="64"/>
        <v>0</v>
      </c>
      <c r="F288" s="34">
        <f t="shared" si="65"/>
        <v>0</v>
      </c>
      <c r="G288" s="34">
        <f t="shared" si="66"/>
        <v>0</v>
      </c>
      <c r="H288" s="34">
        <f t="shared" si="67"/>
        <v>0</v>
      </c>
      <c r="I288" s="34">
        <f t="shared" si="60"/>
        <v>0</v>
      </c>
      <c r="J288" s="34">
        <f t="shared" si="61"/>
        <v>0</v>
      </c>
      <c r="K288" s="34">
        <f t="shared" si="68"/>
        <v>0</v>
      </c>
      <c r="L288" s="34">
        <f t="shared" si="69"/>
        <v>0</v>
      </c>
      <c r="M288" s="34"/>
      <c r="N288" s="34"/>
      <c r="O288" s="34"/>
      <c r="P288" s="34">
        <f t="shared" si="62"/>
        <v>0</v>
      </c>
      <c r="Q288" s="34">
        <f t="shared" si="62"/>
        <v>0</v>
      </c>
      <c r="R288" s="34">
        <f t="shared" si="62"/>
        <v>0</v>
      </c>
      <c r="S288" s="34">
        <f t="shared" si="62"/>
        <v>0</v>
      </c>
      <c r="T288" s="34">
        <f t="shared" si="70"/>
        <v>0</v>
      </c>
      <c r="V288" s="34"/>
      <c r="W288" s="34"/>
      <c r="X288" s="34"/>
      <c r="Y288" s="34"/>
      <c r="AA288" s="34"/>
      <c r="AO288" s="106" t="str">
        <f t="shared" si="55"/>
        <v>RTKUpper Halliford Road - RTK26</v>
      </c>
      <c r="AP288" s="37" t="s">
        <v>529</v>
      </c>
      <c r="AQ288" s="37" t="s">
        <v>530</v>
      </c>
      <c r="AR288" s="37" t="s">
        <v>529</v>
      </c>
      <c r="AS288" s="37" t="s">
        <v>531</v>
      </c>
      <c r="AT288" s="37" t="s">
        <v>669</v>
      </c>
    </row>
    <row r="289" spans="1:46" hidden="1" x14ac:dyDescent="0.2">
      <c r="A289" s="34" t="e">
        <f t="shared" si="57"/>
        <v>#N/A</v>
      </c>
      <c r="B289" s="34" t="e">
        <f t="shared" si="58"/>
        <v>#N/A</v>
      </c>
      <c r="C289" s="34">
        <f t="shared" si="59"/>
        <v>0</v>
      </c>
      <c r="D289" s="34">
        <f t="shared" si="63"/>
        <v>0</v>
      </c>
      <c r="E289" s="34">
        <f t="shared" si="64"/>
        <v>0</v>
      </c>
      <c r="F289" s="34">
        <f t="shared" si="65"/>
        <v>0</v>
      </c>
      <c r="G289" s="34">
        <f t="shared" si="66"/>
        <v>0</v>
      </c>
      <c r="H289" s="34">
        <f t="shared" si="67"/>
        <v>0</v>
      </c>
      <c r="I289" s="34">
        <f t="shared" si="60"/>
        <v>0</v>
      </c>
      <c r="J289" s="34">
        <f t="shared" si="61"/>
        <v>0</v>
      </c>
      <c r="K289" s="34">
        <f t="shared" si="68"/>
        <v>0</v>
      </c>
      <c r="L289" s="34">
        <f t="shared" si="69"/>
        <v>0</v>
      </c>
      <c r="M289" s="34"/>
      <c r="N289" s="34"/>
      <c r="O289" s="34"/>
      <c r="P289" s="34">
        <f t="shared" si="62"/>
        <v>0</v>
      </c>
      <c r="Q289" s="34">
        <f t="shared" si="62"/>
        <v>0</v>
      </c>
      <c r="R289" s="34">
        <f t="shared" si="62"/>
        <v>0</v>
      </c>
      <c r="S289" s="34">
        <f t="shared" si="62"/>
        <v>0</v>
      </c>
      <c r="T289" s="34">
        <f t="shared" si="70"/>
        <v>0</v>
      </c>
      <c r="V289" s="34"/>
      <c r="W289" s="34"/>
      <c r="X289" s="34"/>
      <c r="Y289" s="34"/>
      <c r="AA289" s="34"/>
      <c r="AO289" s="106" t="str">
        <f t="shared" si="55"/>
        <v>RTKWalton Health Centre - RTK18</v>
      </c>
      <c r="AP289" s="37" t="s">
        <v>532</v>
      </c>
      <c r="AQ289" s="37" t="s">
        <v>533</v>
      </c>
      <c r="AR289" s="37" t="s">
        <v>532</v>
      </c>
      <c r="AS289" s="37" t="s">
        <v>1460</v>
      </c>
      <c r="AT289" s="37" t="s">
        <v>669</v>
      </c>
    </row>
    <row r="290" spans="1:46" hidden="1" x14ac:dyDescent="0.2">
      <c r="A290" s="34" t="e">
        <f t="shared" si="57"/>
        <v>#N/A</v>
      </c>
      <c r="B290" s="34" t="e">
        <f t="shared" si="58"/>
        <v>#N/A</v>
      </c>
      <c r="C290" s="34">
        <f t="shared" si="59"/>
        <v>0</v>
      </c>
      <c r="D290" s="34">
        <f t="shared" si="63"/>
        <v>0</v>
      </c>
      <c r="E290" s="34">
        <f t="shared" si="64"/>
        <v>0</v>
      </c>
      <c r="F290" s="34">
        <f t="shared" si="65"/>
        <v>0</v>
      </c>
      <c r="G290" s="34">
        <f t="shared" si="66"/>
        <v>0</v>
      </c>
      <c r="H290" s="34">
        <f t="shared" si="67"/>
        <v>0</v>
      </c>
      <c r="I290" s="34">
        <f t="shared" si="60"/>
        <v>0</v>
      </c>
      <c r="J290" s="34">
        <f t="shared" si="61"/>
        <v>0</v>
      </c>
      <c r="K290" s="34">
        <f t="shared" si="68"/>
        <v>0</v>
      </c>
      <c r="L290" s="34">
        <f t="shared" si="69"/>
        <v>0</v>
      </c>
      <c r="M290" s="34"/>
      <c r="N290" s="34"/>
      <c r="O290" s="34"/>
      <c r="P290" s="34">
        <f t="shared" si="62"/>
        <v>0</v>
      </c>
      <c r="Q290" s="34">
        <f t="shared" si="62"/>
        <v>0</v>
      </c>
      <c r="R290" s="34">
        <f t="shared" si="62"/>
        <v>0</v>
      </c>
      <c r="S290" s="34">
        <f t="shared" si="62"/>
        <v>0</v>
      </c>
      <c r="T290" s="34">
        <f t="shared" si="70"/>
        <v>0</v>
      </c>
      <c r="V290" s="34"/>
      <c r="W290" s="34"/>
      <c r="X290" s="34"/>
      <c r="Y290" s="34"/>
      <c r="AA290" s="34"/>
      <c r="AO290" s="106" t="str">
        <f t="shared" si="55"/>
        <v>RTKWest Middlesex University Hospital - RTK52</v>
      </c>
      <c r="AP290" s="37" t="s">
        <v>1461</v>
      </c>
      <c r="AQ290" s="37" t="s">
        <v>1462</v>
      </c>
      <c r="AR290" s="37" t="s">
        <v>1461</v>
      </c>
      <c r="AS290" s="37" t="s">
        <v>377</v>
      </c>
      <c r="AT290" s="37" t="s">
        <v>669</v>
      </c>
    </row>
    <row r="291" spans="1:46" hidden="1" x14ac:dyDescent="0.2">
      <c r="A291" s="34" t="e">
        <f t="shared" si="57"/>
        <v>#N/A</v>
      </c>
      <c r="B291" s="34" t="e">
        <f t="shared" si="58"/>
        <v>#N/A</v>
      </c>
      <c r="C291" s="34">
        <f t="shared" si="59"/>
        <v>0</v>
      </c>
      <c r="D291" s="34">
        <f t="shared" si="63"/>
        <v>0</v>
      </c>
      <c r="E291" s="34">
        <f t="shared" si="64"/>
        <v>0</v>
      </c>
      <c r="F291" s="34">
        <f t="shared" si="65"/>
        <v>0</v>
      </c>
      <c r="G291" s="34">
        <f t="shared" si="66"/>
        <v>0</v>
      </c>
      <c r="H291" s="34">
        <f t="shared" si="67"/>
        <v>0</v>
      </c>
      <c r="I291" s="34">
        <f t="shared" si="60"/>
        <v>0</v>
      </c>
      <c r="J291" s="34">
        <f t="shared" si="61"/>
        <v>0</v>
      </c>
      <c r="K291" s="34">
        <f t="shared" si="68"/>
        <v>0</v>
      </c>
      <c r="L291" s="34">
        <f t="shared" si="69"/>
        <v>0</v>
      </c>
      <c r="M291" s="34"/>
      <c r="N291" s="34"/>
      <c r="O291" s="34"/>
      <c r="P291" s="34">
        <f t="shared" si="62"/>
        <v>0</v>
      </c>
      <c r="Q291" s="34">
        <f t="shared" si="62"/>
        <v>0</v>
      </c>
      <c r="R291" s="34">
        <f t="shared" si="62"/>
        <v>0</v>
      </c>
      <c r="S291" s="34">
        <f t="shared" si="62"/>
        <v>0</v>
      </c>
      <c r="T291" s="34">
        <f t="shared" si="70"/>
        <v>0</v>
      </c>
      <c r="V291" s="34"/>
      <c r="W291" s="34"/>
      <c r="X291" s="34"/>
      <c r="Y291" s="34"/>
      <c r="AA291" s="34"/>
      <c r="AO291" s="106" t="str">
        <f t="shared" si="55"/>
        <v>RTKWestfield Surgery - RTK41</v>
      </c>
      <c r="AP291" s="37" t="s">
        <v>1463</v>
      </c>
      <c r="AQ291" s="37" t="s">
        <v>1464</v>
      </c>
      <c r="AR291" s="37" t="s">
        <v>1463</v>
      </c>
      <c r="AS291" s="37" t="s">
        <v>133</v>
      </c>
      <c r="AT291" s="37" t="s">
        <v>669</v>
      </c>
    </row>
    <row r="292" spans="1:46" hidden="1" x14ac:dyDescent="0.2">
      <c r="A292" s="34" t="e">
        <f t="shared" si="57"/>
        <v>#N/A</v>
      </c>
      <c r="B292" s="34" t="e">
        <f t="shared" si="58"/>
        <v>#N/A</v>
      </c>
      <c r="C292" s="34">
        <f t="shared" si="59"/>
        <v>0</v>
      </c>
      <c r="D292" s="34">
        <f t="shared" si="63"/>
        <v>0</v>
      </c>
      <c r="E292" s="34">
        <f t="shared" si="64"/>
        <v>0</v>
      </c>
      <c r="F292" s="34">
        <f t="shared" si="65"/>
        <v>0</v>
      </c>
      <c r="G292" s="34">
        <f t="shared" si="66"/>
        <v>0</v>
      </c>
      <c r="H292" s="34">
        <f t="shared" si="67"/>
        <v>0</v>
      </c>
      <c r="I292" s="34">
        <f t="shared" si="60"/>
        <v>0</v>
      </c>
      <c r="J292" s="34">
        <f t="shared" si="61"/>
        <v>0</v>
      </c>
      <c r="K292" s="34">
        <f t="shared" si="68"/>
        <v>0</v>
      </c>
      <c r="L292" s="34">
        <f t="shared" si="69"/>
        <v>0</v>
      </c>
      <c r="M292" s="34"/>
      <c r="N292" s="34"/>
      <c r="O292" s="34"/>
      <c r="P292" s="34">
        <f t="shared" si="62"/>
        <v>0</v>
      </c>
      <c r="Q292" s="34">
        <f t="shared" si="62"/>
        <v>0</v>
      </c>
      <c r="R292" s="34">
        <f t="shared" si="62"/>
        <v>0</v>
      </c>
      <c r="S292" s="34">
        <f t="shared" si="62"/>
        <v>0</v>
      </c>
      <c r="T292" s="34">
        <f t="shared" si="70"/>
        <v>0</v>
      </c>
      <c r="V292" s="34"/>
      <c r="W292" s="34"/>
      <c r="X292" s="34"/>
      <c r="Y292" s="34"/>
      <c r="AA292" s="34"/>
      <c r="AO292" s="106" t="str">
        <f t="shared" si="55"/>
        <v>RTKWeybridge Health Centre - RTK31</v>
      </c>
      <c r="AP292" s="37" t="s">
        <v>134</v>
      </c>
      <c r="AQ292" s="37" t="s">
        <v>135</v>
      </c>
      <c r="AR292" s="37" t="s">
        <v>134</v>
      </c>
      <c r="AS292" s="37" t="s">
        <v>136</v>
      </c>
      <c r="AT292" s="37" t="s">
        <v>669</v>
      </c>
    </row>
    <row r="293" spans="1:46" hidden="1" x14ac:dyDescent="0.2">
      <c r="A293" s="34" t="e">
        <f t="shared" si="57"/>
        <v>#N/A</v>
      </c>
      <c r="B293" s="34" t="e">
        <f t="shared" si="58"/>
        <v>#N/A</v>
      </c>
      <c r="C293" s="34">
        <f t="shared" si="59"/>
        <v>0</v>
      </c>
      <c r="D293" s="34">
        <f t="shared" si="63"/>
        <v>0</v>
      </c>
      <c r="E293" s="34">
        <f t="shared" si="64"/>
        <v>0</v>
      </c>
      <c r="F293" s="34">
        <f t="shared" si="65"/>
        <v>0</v>
      </c>
      <c r="G293" s="34">
        <f t="shared" si="66"/>
        <v>0</v>
      </c>
      <c r="H293" s="34">
        <f t="shared" si="67"/>
        <v>0</v>
      </c>
      <c r="I293" s="34">
        <f t="shared" si="60"/>
        <v>0</v>
      </c>
      <c r="J293" s="34">
        <f t="shared" si="61"/>
        <v>0</v>
      </c>
      <c r="K293" s="34">
        <f t="shared" si="68"/>
        <v>0</v>
      </c>
      <c r="L293" s="34">
        <f t="shared" si="69"/>
        <v>0</v>
      </c>
      <c r="M293" s="34"/>
      <c r="N293" s="34"/>
      <c r="O293" s="34"/>
      <c r="P293" s="34">
        <f t="shared" ref="P293:S308" si="71">IF(P92="",0,IF(P92&gt;100%,1,0))</f>
        <v>0</v>
      </c>
      <c r="Q293" s="34">
        <f t="shared" si="71"/>
        <v>0</v>
      </c>
      <c r="R293" s="34">
        <f t="shared" si="71"/>
        <v>0</v>
      </c>
      <c r="S293" s="34">
        <f t="shared" si="71"/>
        <v>0</v>
      </c>
      <c r="T293" s="34">
        <f t="shared" si="70"/>
        <v>0</v>
      </c>
      <c r="V293" s="34"/>
      <c r="W293" s="34"/>
      <c r="X293" s="34"/>
      <c r="Y293" s="34"/>
      <c r="AA293" s="34"/>
      <c r="AO293" s="106" t="str">
        <f t="shared" si="55"/>
        <v>RTKWoking Nuffield Hospital - RTK49</v>
      </c>
      <c r="AP293" s="37" t="s">
        <v>137</v>
      </c>
      <c r="AQ293" s="37" t="s">
        <v>138</v>
      </c>
      <c r="AR293" s="37" t="s">
        <v>137</v>
      </c>
      <c r="AS293" s="37" t="s">
        <v>969</v>
      </c>
      <c r="AT293" s="37" t="s">
        <v>669</v>
      </c>
    </row>
    <row r="294" spans="1:46" hidden="1" x14ac:dyDescent="0.2">
      <c r="A294" s="34" t="e">
        <f t="shared" si="57"/>
        <v>#N/A</v>
      </c>
      <c r="B294" s="34" t="e">
        <f t="shared" si="58"/>
        <v>#N/A</v>
      </c>
      <c r="C294" s="34">
        <f t="shared" si="59"/>
        <v>0</v>
      </c>
      <c r="D294" s="34">
        <f t="shared" si="63"/>
        <v>0</v>
      </c>
      <c r="E294" s="34">
        <f t="shared" si="64"/>
        <v>0</v>
      </c>
      <c r="F294" s="34">
        <f t="shared" si="65"/>
        <v>0</v>
      </c>
      <c r="G294" s="34">
        <f t="shared" si="66"/>
        <v>0</v>
      </c>
      <c r="H294" s="34">
        <f t="shared" si="67"/>
        <v>0</v>
      </c>
      <c r="I294" s="34">
        <f t="shared" si="60"/>
        <v>0</v>
      </c>
      <c r="J294" s="34">
        <f t="shared" si="61"/>
        <v>0</v>
      </c>
      <c r="K294" s="34">
        <f t="shared" si="68"/>
        <v>0</v>
      </c>
      <c r="L294" s="34">
        <f t="shared" si="69"/>
        <v>0</v>
      </c>
      <c r="M294" s="34"/>
      <c r="N294" s="34"/>
      <c r="O294" s="34"/>
      <c r="P294" s="34">
        <f t="shared" si="71"/>
        <v>0</v>
      </c>
      <c r="Q294" s="34">
        <f t="shared" si="71"/>
        <v>0</v>
      </c>
      <c r="R294" s="34">
        <f t="shared" si="71"/>
        <v>0</v>
      </c>
      <c r="S294" s="34">
        <f t="shared" si="71"/>
        <v>0</v>
      </c>
      <c r="T294" s="34">
        <f t="shared" si="70"/>
        <v>0</v>
      </c>
      <c r="V294" s="34"/>
      <c r="W294" s="34"/>
      <c r="X294" s="34"/>
      <c r="Y294" s="34"/>
      <c r="AA294" s="34"/>
      <c r="AO294" s="106" t="str">
        <f t="shared" si="55"/>
        <v>RTKYork House Medical Centre - RTK46</v>
      </c>
      <c r="AP294" s="37" t="s">
        <v>139</v>
      </c>
      <c r="AQ294" s="37" t="s">
        <v>140</v>
      </c>
      <c r="AR294" s="37" t="s">
        <v>139</v>
      </c>
      <c r="AS294" s="37" t="s">
        <v>141</v>
      </c>
      <c r="AT294" s="37" t="s">
        <v>669</v>
      </c>
    </row>
    <row r="295" spans="1:46" hidden="1" x14ac:dyDescent="0.2">
      <c r="A295" s="34" t="e">
        <f t="shared" si="57"/>
        <v>#N/A</v>
      </c>
      <c r="B295" s="34" t="e">
        <f t="shared" si="58"/>
        <v>#N/A</v>
      </c>
      <c r="C295" s="34">
        <f t="shared" si="59"/>
        <v>0</v>
      </c>
      <c r="D295" s="34">
        <f t="shared" si="63"/>
        <v>0</v>
      </c>
      <c r="E295" s="34">
        <f t="shared" si="64"/>
        <v>0</v>
      </c>
      <c r="F295" s="34">
        <f t="shared" si="65"/>
        <v>0</v>
      </c>
      <c r="G295" s="34">
        <f t="shared" si="66"/>
        <v>0</v>
      </c>
      <c r="H295" s="34">
        <f t="shared" si="67"/>
        <v>0</v>
      </c>
      <c r="I295" s="34">
        <f t="shared" si="60"/>
        <v>0</v>
      </c>
      <c r="J295" s="34">
        <f t="shared" si="61"/>
        <v>0</v>
      </c>
      <c r="K295" s="34">
        <f t="shared" si="68"/>
        <v>0</v>
      </c>
      <c r="L295" s="34">
        <f t="shared" si="69"/>
        <v>0</v>
      </c>
      <c r="M295" s="34"/>
      <c r="N295" s="34"/>
      <c r="O295" s="34"/>
      <c r="P295" s="34">
        <f t="shared" si="71"/>
        <v>0</v>
      </c>
      <c r="Q295" s="34">
        <f t="shared" si="71"/>
        <v>0</v>
      </c>
      <c r="R295" s="34">
        <f t="shared" si="71"/>
        <v>0</v>
      </c>
      <c r="S295" s="34">
        <f t="shared" si="71"/>
        <v>0</v>
      </c>
      <c r="T295" s="34">
        <f t="shared" si="70"/>
        <v>0</v>
      </c>
      <c r="V295" s="34"/>
      <c r="W295" s="34"/>
      <c r="X295" s="34"/>
      <c r="Y295" s="34"/>
      <c r="AA295" s="34"/>
      <c r="AO295" s="106" t="str">
        <f t="shared" si="55"/>
        <v>RTPCaterham Dene Hospital - RTP24</v>
      </c>
      <c r="AP295" s="37" t="s">
        <v>142</v>
      </c>
      <c r="AQ295" s="37" t="s">
        <v>143</v>
      </c>
      <c r="AR295" s="37" t="s">
        <v>142</v>
      </c>
      <c r="AS295" s="37" t="s">
        <v>144</v>
      </c>
      <c r="AT295" s="37" t="s">
        <v>670</v>
      </c>
    </row>
    <row r="296" spans="1:46" hidden="1" x14ac:dyDescent="0.2">
      <c r="A296" s="34" t="e">
        <f t="shared" si="57"/>
        <v>#N/A</v>
      </c>
      <c r="B296" s="34" t="e">
        <f t="shared" si="58"/>
        <v>#N/A</v>
      </c>
      <c r="C296" s="34">
        <f t="shared" si="59"/>
        <v>0</v>
      </c>
      <c r="D296" s="34">
        <f t="shared" si="63"/>
        <v>0</v>
      </c>
      <c r="E296" s="34">
        <f t="shared" si="64"/>
        <v>0</v>
      </c>
      <c r="F296" s="34">
        <f t="shared" si="65"/>
        <v>0</v>
      </c>
      <c r="G296" s="34">
        <f t="shared" si="66"/>
        <v>0</v>
      </c>
      <c r="H296" s="34">
        <f t="shared" si="67"/>
        <v>0</v>
      </c>
      <c r="I296" s="34">
        <f t="shared" si="60"/>
        <v>0</v>
      </c>
      <c r="J296" s="34">
        <f t="shared" si="61"/>
        <v>0</v>
      </c>
      <c r="K296" s="34">
        <f t="shared" si="68"/>
        <v>0</v>
      </c>
      <c r="L296" s="34">
        <f t="shared" si="69"/>
        <v>0</v>
      </c>
      <c r="M296" s="34"/>
      <c r="N296" s="34"/>
      <c r="O296" s="34"/>
      <c r="P296" s="34">
        <f t="shared" si="71"/>
        <v>0</v>
      </c>
      <c r="Q296" s="34">
        <f t="shared" si="71"/>
        <v>0</v>
      </c>
      <c r="R296" s="34">
        <f t="shared" si="71"/>
        <v>0</v>
      </c>
      <c r="S296" s="34">
        <f t="shared" si="71"/>
        <v>0</v>
      </c>
      <c r="T296" s="34">
        <f t="shared" si="70"/>
        <v>0</v>
      </c>
      <c r="V296" s="34"/>
      <c r="W296" s="34"/>
      <c r="X296" s="34"/>
      <c r="Y296" s="34"/>
      <c r="AA296" s="34"/>
      <c r="AO296" s="106" t="str">
        <f t="shared" si="55"/>
        <v>RTPCrawley Hospital - RTP02</v>
      </c>
      <c r="AP296" s="37" t="s">
        <v>145</v>
      </c>
      <c r="AQ296" s="37" t="s">
        <v>146</v>
      </c>
      <c r="AR296" s="37" t="s">
        <v>145</v>
      </c>
      <c r="AS296" s="37" t="s">
        <v>3663</v>
      </c>
      <c r="AT296" s="37" t="s">
        <v>670</v>
      </c>
    </row>
    <row r="297" spans="1:46" hidden="1" x14ac:dyDescent="0.2">
      <c r="A297" s="34" t="e">
        <f t="shared" si="57"/>
        <v>#N/A</v>
      </c>
      <c r="B297" s="34" t="e">
        <f t="shared" si="58"/>
        <v>#N/A</v>
      </c>
      <c r="C297" s="34">
        <f t="shared" si="59"/>
        <v>0</v>
      </c>
      <c r="D297" s="34">
        <f t="shared" si="63"/>
        <v>0</v>
      </c>
      <c r="E297" s="34">
        <f t="shared" si="64"/>
        <v>0</v>
      </c>
      <c r="F297" s="34">
        <f t="shared" si="65"/>
        <v>0</v>
      </c>
      <c r="G297" s="34">
        <f t="shared" si="66"/>
        <v>0</v>
      </c>
      <c r="H297" s="34">
        <f t="shared" si="67"/>
        <v>0</v>
      </c>
      <c r="I297" s="34">
        <f t="shared" si="60"/>
        <v>0</v>
      </c>
      <c r="J297" s="34">
        <f t="shared" si="61"/>
        <v>0</v>
      </c>
      <c r="K297" s="34">
        <f t="shared" si="68"/>
        <v>0</v>
      </c>
      <c r="L297" s="34">
        <f t="shared" si="69"/>
        <v>0</v>
      </c>
      <c r="M297" s="34"/>
      <c r="N297" s="34"/>
      <c r="O297" s="34"/>
      <c r="P297" s="34">
        <f t="shared" si="71"/>
        <v>0</v>
      </c>
      <c r="Q297" s="34">
        <f t="shared" si="71"/>
        <v>0</v>
      </c>
      <c r="R297" s="34">
        <f t="shared" si="71"/>
        <v>0</v>
      </c>
      <c r="S297" s="34">
        <f t="shared" si="71"/>
        <v>0</v>
      </c>
      <c r="T297" s="34">
        <f t="shared" si="70"/>
        <v>0</v>
      </c>
      <c r="V297" s="34"/>
      <c r="W297" s="34"/>
      <c r="X297" s="34"/>
      <c r="Y297" s="34"/>
      <c r="AA297" s="34"/>
      <c r="AO297" s="106" t="str">
        <f t="shared" si="55"/>
        <v>RTPDorking Hospital - RTP25</v>
      </c>
      <c r="AP297" s="37" t="s">
        <v>147</v>
      </c>
      <c r="AQ297" s="37" t="s">
        <v>148</v>
      </c>
      <c r="AR297" s="37" t="s">
        <v>147</v>
      </c>
      <c r="AS297" s="37" t="s">
        <v>1903</v>
      </c>
      <c r="AT297" s="37" t="s">
        <v>670</v>
      </c>
    </row>
    <row r="298" spans="1:46" hidden="1" x14ac:dyDescent="0.2">
      <c r="A298" s="34" t="e">
        <f t="shared" si="57"/>
        <v>#N/A</v>
      </c>
      <c r="B298" s="34" t="e">
        <f t="shared" si="58"/>
        <v>#N/A</v>
      </c>
      <c r="C298" s="34">
        <f t="shared" si="59"/>
        <v>0</v>
      </c>
      <c r="D298" s="34">
        <f t="shared" si="63"/>
        <v>0</v>
      </c>
      <c r="E298" s="34">
        <f t="shared" si="64"/>
        <v>0</v>
      </c>
      <c r="F298" s="34">
        <f t="shared" si="65"/>
        <v>0</v>
      </c>
      <c r="G298" s="34">
        <f t="shared" si="66"/>
        <v>0</v>
      </c>
      <c r="H298" s="34">
        <f t="shared" si="67"/>
        <v>0</v>
      </c>
      <c r="I298" s="34">
        <f t="shared" si="60"/>
        <v>0</v>
      </c>
      <c r="J298" s="34">
        <f t="shared" si="61"/>
        <v>0</v>
      </c>
      <c r="K298" s="34">
        <f t="shared" si="68"/>
        <v>0</v>
      </c>
      <c r="L298" s="34">
        <f t="shared" si="69"/>
        <v>0</v>
      </c>
      <c r="M298" s="34"/>
      <c r="N298" s="34"/>
      <c r="O298" s="34"/>
      <c r="P298" s="34">
        <f t="shared" si="71"/>
        <v>0</v>
      </c>
      <c r="Q298" s="34">
        <f t="shared" si="71"/>
        <v>0</v>
      </c>
      <c r="R298" s="34">
        <f t="shared" si="71"/>
        <v>0</v>
      </c>
      <c r="S298" s="34">
        <f t="shared" si="71"/>
        <v>0</v>
      </c>
      <c r="T298" s="34">
        <f t="shared" si="70"/>
        <v>0</v>
      </c>
      <c r="V298" s="34"/>
      <c r="W298" s="34"/>
      <c r="X298" s="34"/>
      <c r="Y298" s="34"/>
      <c r="AA298" s="34"/>
      <c r="AO298" s="106" t="str">
        <f t="shared" si="55"/>
        <v>RTPEast Surrey Hospital - RTP04</v>
      </c>
      <c r="AP298" s="37" t="s">
        <v>149</v>
      </c>
      <c r="AQ298" s="37" t="s">
        <v>2012</v>
      </c>
      <c r="AR298" s="37" t="s">
        <v>149</v>
      </c>
      <c r="AS298" s="37" t="s">
        <v>2369</v>
      </c>
      <c r="AT298" s="37" t="s">
        <v>670</v>
      </c>
    </row>
    <row r="299" spans="1:46" hidden="1" x14ac:dyDescent="0.2">
      <c r="A299" s="34" t="e">
        <f t="shared" si="57"/>
        <v>#N/A</v>
      </c>
      <c r="B299" s="34" t="e">
        <f t="shared" si="58"/>
        <v>#N/A</v>
      </c>
      <c r="C299" s="34">
        <f t="shared" si="59"/>
        <v>0</v>
      </c>
      <c r="D299" s="34">
        <f t="shared" si="63"/>
        <v>0</v>
      </c>
      <c r="E299" s="34">
        <f t="shared" si="64"/>
        <v>0</v>
      </c>
      <c r="F299" s="34">
        <f t="shared" si="65"/>
        <v>0</v>
      </c>
      <c r="G299" s="34">
        <f t="shared" si="66"/>
        <v>0</v>
      </c>
      <c r="H299" s="34">
        <f t="shared" si="67"/>
        <v>0</v>
      </c>
      <c r="I299" s="34">
        <f t="shared" si="60"/>
        <v>0</v>
      </c>
      <c r="J299" s="34">
        <f t="shared" si="61"/>
        <v>0</v>
      </c>
      <c r="K299" s="34">
        <f t="shared" si="68"/>
        <v>0</v>
      </c>
      <c r="L299" s="34">
        <f t="shared" si="69"/>
        <v>0</v>
      </c>
      <c r="M299" s="34"/>
      <c r="N299" s="34"/>
      <c r="O299" s="34"/>
      <c r="P299" s="34">
        <f t="shared" si="71"/>
        <v>0</v>
      </c>
      <c r="Q299" s="34">
        <f t="shared" si="71"/>
        <v>0</v>
      </c>
      <c r="R299" s="34">
        <f t="shared" si="71"/>
        <v>0</v>
      </c>
      <c r="S299" s="34">
        <f t="shared" si="71"/>
        <v>0</v>
      </c>
      <c r="T299" s="34">
        <f t="shared" si="70"/>
        <v>0</v>
      </c>
      <c r="V299" s="34"/>
      <c r="W299" s="34"/>
      <c r="X299" s="34"/>
      <c r="Y299" s="34"/>
      <c r="AA299" s="34"/>
      <c r="AO299" s="106" t="str">
        <f t="shared" si="55"/>
        <v>RTPHorsham Hospital - RTP23</v>
      </c>
      <c r="AP299" s="37" t="s">
        <v>2370</v>
      </c>
      <c r="AQ299" s="37" t="s">
        <v>2371</v>
      </c>
      <c r="AR299" s="37" t="s">
        <v>2370</v>
      </c>
      <c r="AS299" s="37" t="s">
        <v>3665</v>
      </c>
      <c r="AT299" s="37" t="s">
        <v>670</v>
      </c>
    </row>
    <row r="300" spans="1:46" hidden="1" x14ac:dyDescent="0.2">
      <c r="A300" s="34" t="e">
        <f t="shared" si="57"/>
        <v>#N/A</v>
      </c>
      <c r="B300" s="34" t="e">
        <f t="shared" si="58"/>
        <v>#N/A</v>
      </c>
      <c r="C300" s="34">
        <f t="shared" si="59"/>
        <v>0</v>
      </c>
      <c r="D300" s="34">
        <f t="shared" si="63"/>
        <v>0</v>
      </c>
      <c r="E300" s="34">
        <f t="shared" si="64"/>
        <v>0</v>
      </c>
      <c r="F300" s="34">
        <f t="shared" si="65"/>
        <v>0</v>
      </c>
      <c r="G300" s="34">
        <f t="shared" si="66"/>
        <v>0</v>
      </c>
      <c r="H300" s="34">
        <f t="shared" si="67"/>
        <v>0</v>
      </c>
      <c r="I300" s="34">
        <f t="shared" si="60"/>
        <v>0</v>
      </c>
      <c r="J300" s="34">
        <f t="shared" si="61"/>
        <v>0</v>
      </c>
      <c r="K300" s="34">
        <f t="shared" si="68"/>
        <v>0</v>
      </c>
      <c r="L300" s="34">
        <f t="shared" si="69"/>
        <v>0</v>
      </c>
      <c r="M300" s="34"/>
      <c r="N300" s="34"/>
      <c r="O300" s="34"/>
      <c r="P300" s="34">
        <f t="shared" si="71"/>
        <v>0</v>
      </c>
      <c r="Q300" s="34">
        <f t="shared" si="71"/>
        <v>0</v>
      </c>
      <c r="R300" s="34">
        <f t="shared" si="71"/>
        <v>0</v>
      </c>
      <c r="S300" s="34">
        <f t="shared" si="71"/>
        <v>0</v>
      </c>
      <c r="T300" s="34">
        <f t="shared" si="70"/>
        <v>0</v>
      </c>
      <c r="V300" s="34"/>
      <c r="W300" s="34"/>
      <c r="X300" s="34"/>
      <c r="Y300" s="34"/>
      <c r="AA300" s="34"/>
      <c r="AO300" s="106" t="str">
        <f t="shared" si="55"/>
        <v>RTPOxted and Limpsfield Hospital - RTP07</v>
      </c>
      <c r="AP300" s="37" t="s">
        <v>2372</v>
      </c>
      <c r="AQ300" s="37" t="s">
        <v>2373</v>
      </c>
      <c r="AR300" s="37" t="s">
        <v>2372</v>
      </c>
      <c r="AS300" s="37" t="s">
        <v>2374</v>
      </c>
      <c r="AT300" s="37" t="s">
        <v>670</v>
      </c>
    </row>
    <row r="301" spans="1:46" hidden="1" x14ac:dyDescent="0.2">
      <c r="A301" s="34" t="e">
        <f t="shared" si="57"/>
        <v>#N/A</v>
      </c>
      <c r="B301" s="34" t="e">
        <f t="shared" si="58"/>
        <v>#N/A</v>
      </c>
      <c r="C301" s="34">
        <f t="shared" si="59"/>
        <v>0</v>
      </c>
      <c r="D301" s="34">
        <f t="shared" si="63"/>
        <v>0</v>
      </c>
      <c r="E301" s="34">
        <f t="shared" si="64"/>
        <v>0</v>
      </c>
      <c r="F301" s="34">
        <f t="shared" si="65"/>
        <v>0</v>
      </c>
      <c r="G301" s="34">
        <f t="shared" si="66"/>
        <v>0</v>
      </c>
      <c r="H301" s="34">
        <f t="shared" si="67"/>
        <v>0</v>
      </c>
      <c r="I301" s="34">
        <f t="shared" si="60"/>
        <v>0</v>
      </c>
      <c r="J301" s="34">
        <f t="shared" si="61"/>
        <v>0</v>
      </c>
      <c r="K301" s="34">
        <f t="shared" si="68"/>
        <v>0</v>
      </c>
      <c r="L301" s="34">
        <f t="shared" si="69"/>
        <v>0</v>
      </c>
      <c r="M301" s="34"/>
      <c r="N301" s="34"/>
      <c r="O301" s="34"/>
      <c r="P301" s="34">
        <f t="shared" si="71"/>
        <v>0</v>
      </c>
      <c r="Q301" s="34">
        <f t="shared" si="71"/>
        <v>0</v>
      </c>
      <c r="R301" s="34">
        <f t="shared" si="71"/>
        <v>0</v>
      </c>
      <c r="S301" s="34">
        <f t="shared" si="71"/>
        <v>0</v>
      </c>
      <c r="T301" s="34">
        <f t="shared" si="70"/>
        <v>0</v>
      </c>
      <c r="V301" s="34"/>
      <c r="W301" s="34"/>
      <c r="X301" s="34"/>
      <c r="Y301" s="34"/>
      <c r="AA301" s="34"/>
      <c r="AO301" s="106" t="str">
        <f t="shared" si="55"/>
        <v>RTPRedwood Diagnostic Treatment Centre - RTP21</v>
      </c>
      <c r="AP301" s="37" t="s">
        <v>2375</v>
      </c>
      <c r="AQ301" s="37" t="s">
        <v>2376</v>
      </c>
      <c r="AR301" s="37" t="s">
        <v>2375</v>
      </c>
      <c r="AS301" s="37" t="s">
        <v>2377</v>
      </c>
      <c r="AT301" s="37" t="s">
        <v>670</v>
      </c>
    </row>
    <row r="302" spans="1:46" hidden="1" x14ac:dyDescent="0.2">
      <c r="A302" s="34" t="e">
        <f t="shared" si="57"/>
        <v>#N/A</v>
      </c>
      <c r="B302" s="34" t="e">
        <f t="shared" si="58"/>
        <v>#N/A</v>
      </c>
      <c r="C302" s="34">
        <f t="shared" si="59"/>
        <v>0</v>
      </c>
      <c r="D302" s="34">
        <f t="shared" si="63"/>
        <v>0</v>
      </c>
      <c r="E302" s="34">
        <f t="shared" si="64"/>
        <v>0</v>
      </c>
      <c r="F302" s="34">
        <f t="shared" si="65"/>
        <v>0</v>
      </c>
      <c r="G302" s="34">
        <f t="shared" si="66"/>
        <v>0</v>
      </c>
      <c r="H302" s="34">
        <f t="shared" si="67"/>
        <v>0</v>
      </c>
      <c r="I302" s="34">
        <f t="shared" si="60"/>
        <v>0</v>
      </c>
      <c r="J302" s="34">
        <f t="shared" si="61"/>
        <v>0</v>
      </c>
      <c r="K302" s="34">
        <f t="shared" si="68"/>
        <v>0</v>
      </c>
      <c r="L302" s="34">
        <f t="shared" si="69"/>
        <v>0</v>
      </c>
      <c r="M302" s="34"/>
      <c r="N302" s="34"/>
      <c r="O302" s="34"/>
      <c r="P302" s="34">
        <f t="shared" si="71"/>
        <v>0</v>
      </c>
      <c r="Q302" s="34">
        <f t="shared" si="71"/>
        <v>0</v>
      </c>
      <c r="R302" s="34">
        <f t="shared" si="71"/>
        <v>0</v>
      </c>
      <c r="S302" s="34">
        <f t="shared" si="71"/>
        <v>0</v>
      </c>
      <c r="T302" s="34">
        <f t="shared" si="70"/>
        <v>0</v>
      </c>
      <c r="V302" s="34"/>
      <c r="W302" s="34"/>
      <c r="X302" s="34"/>
      <c r="Y302" s="34"/>
      <c r="AA302" s="34"/>
      <c r="AO302" s="106" t="str">
        <f t="shared" si="55"/>
        <v>RTRDarlington Memorial Hospital - RTRDA</v>
      </c>
      <c r="AP302" s="37" t="s">
        <v>2378</v>
      </c>
      <c r="AQ302" s="37" t="s">
        <v>2379</v>
      </c>
      <c r="AR302" s="37" t="s">
        <v>2378</v>
      </c>
      <c r="AS302" s="37" t="s">
        <v>2380</v>
      </c>
      <c r="AT302" s="37" t="s">
        <v>671</v>
      </c>
    </row>
    <row r="303" spans="1:46" hidden="1" x14ac:dyDescent="0.2">
      <c r="A303" s="34" t="e">
        <f t="shared" si="57"/>
        <v>#N/A</v>
      </c>
      <c r="B303" s="34" t="e">
        <f t="shared" si="58"/>
        <v>#N/A</v>
      </c>
      <c r="C303" s="34">
        <f t="shared" si="59"/>
        <v>0</v>
      </c>
      <c r="D303" s="34">
        <f t="shared" si="63"/>
        <v>0</v>
      </c>
      <c r="E303" s="34">
        <f t="shared" si="64"/>
        <v>0</v>
      </c>
      <c r="F303" s="34">
        <f t="shared" si="65"/>
        <v>0</v>
      </c>
      <c r="G303" s="34">
        <f t="shared" si="66"/>
        <v>0</v>
      </c>
      <c r="H303" s="34">
        <f t="shared" si="67"/>
        <v>0</v>
      </c>
      <c r="I303" s="34">
        <f t="shared" si="60"/>
        <v>0</v>
      </c>
      <c r="J303" s="34">
        <f t="shared" si="61"/>
        <v>0</v>
      </c>
      <c r="K303" s="34">
        <f t="shared" si="68"/>
        <v>0</v>
      </c>
      <c r="L303" s="34">
        <f t="shared" si="69"/>
        <v>0</v>
      </c>
      <c r="M303" s="34"/>
      <c r="N303" s="34"/>
      <c r="O303" s="34"/>
      <c r="P303" s="34">
        <f t="shared" si="71"/>
        <v>0</v>
      </c>
      <c r="Q303" s="34">
        <f t="shared" si="71"/>
        <v>0</v>
      </c>
      <c r="R303" s="34">
        <f t="shared" si="71"/>
        <v>0</v>
      </c>
      <c r="S303" s="34">
        <f t="shared" si="71"/>
        <v>0</v>
      </c>
      <c r="T303" s="34">
        <f t="shared" si="70"/>
        <v>0</v>
      </c>
      <c r="V303" s="34"/>
      <c r="W303" s="34"/>
      <c r="X303" s="34"/>
      <c r="Y303" s="34"/>
      <c r="AA303" s="34"/>
      <c r="AO303" s="106" t="str">
        <f t="shared" si="55"/>
        <v>RTRDuchess Of Kent Hospital - RTR09</v>
      </c>
      <c r="AP303" s="37" t="s">
        <v>2381</v>
      </c>
      <c r="AQ303" s="37" t="s">
        <v>2382</v>
      </c>
      <c r="AR303" s="37" t="s">
        <v>2381</v>
      </c>
      <c r="AS303" s="37" t="s">
        <v>2383</v>
      </c>
      <c r="AT303" s="37" t="s">
        <v>671</v>
      </c>
    </row>
    <row r="304" spans="1:46" hidden="1" x14ac:dyDescent="0.2">
      <c r="A304" s="34" t="e">
        <f t="shared" si="57"/>
        <v>#N/A</v>
      </c>
      <c r="B304" s="34" t="e">
        <f t="shared" si="58"/>
        <v>#N/A</v>
      </c>
      <c r="C304" s="34">
        <f t="shared" si="59"/>
        <v>0</v>
      </c>
      <c r="D304" s="34">
        <f t="shared" si="63"/>
        <v>0</v>
      </c>
      <c r="E304" s="34">
        <f t="shared" si="64"/>
        <v>0</v>
      </c>
      <c r="F304" s="34">
        <f t="shared" si="65"/>
        <v>0</v>
      </c>
      <c r="G304" s="34">
        <f t="shared" si="66"/>
        <v>0</v>
      </c>
      <c r="H304" s="34">
        <f t="shared" si="67"/>
        <v>0</v>
      </c>
      <c r="I304" s="34">
        <f t="shared" si="60"/>
        <v>0</v>
      </c>
      <c r="J304" s="34">
        <f t="shared" si="61"/>
        <v>0</v>
      </c>
      <c r="K304" s="34">
        <f t="shared" si="68"/>
        <v>0</v>
      </c>
      <c r="L304" s="34">
        <f t="shared" si="69"/>
        <v>0</v>
      </c>
      <c r="M304" s="34"/>
      <c r="N304" s="34"/>
      <c r="O304" s="34"/>
      <c r="P304" s="34">
        <f t="shared" si="71"/>
        <v>0</v>
      </c>
      <c r="Q304" s="34">
        <f t="shared" si="71"/>
        <v>0</v>
      </c>
      <c r="R304" s="34">
        <f t="shared" si="71"/>
        <v>0</v>
      </c>
      <c r="S304" s="34">
        <f t="shared" si="71"/>
        <v>0</v>
      </c>
      <c r="T304" s="34">
        <f t="shared" si="70"/>
        <v>0</v>
      </c>
      <c r="V304" s="34"/>
      <c r="W304" s="34"/>
      <c r="X304" s="34"/>
      <c r="Y304" s="34"/>
      <c r="AA304" s="34"/>
      <c r="AO304" s="106" t="str">
        <f t="shared" si="55"/>
        <v>RTRFriarage Hospital Site - RTR45</v>
      </c>
      <c r="AP304" s="37" t="s">
        <v>2384</v>
      </c>
      <c r="AQ304" s="37" t="s">
        <v>2385</v>
      </c>
      <c r="AR304" s="37" t="s">
        <v>2384</v>
      </c>
      <c r="AS304" s="37" t="s">
        <v>2386</v>
      </c>
      <c r="AT304" s="37" t="s">
        <v>671</v>
      </c>
    </row>
    <row r="305" spans="1:46" hidden="1" x14ac:dyDescent="0.2">
      <c r="A305" s="34" t="e">
        <f t="shared" si="57"/>
        <v>#N/A</v>
      </c>
      <c r="B305" s="34" t="e">
        <f t="shared" si="58"/>
        <v>#N/A</v>
      </c>
      <c r="C305" s="34">
        <f t="shared" si="59"/>
        <v>0</v>
      </c>
      <c r="D305" s="34">
        <f t="shared" si="63"/>
        <v>0</v>
      </c>
      <c r="E305" s="34">
        <f t="shared" si="64"/>
        <v>0</v>
      </c>
      <c r="F305" s="34">
        <f t="shared" si="65"/>
        <v>0</v>
      </c>
      <c r="G305" s="34">
        <f t="shared" si="66"/>
        <v>0</v>
      </c>
      <c r="H305" s="34">
        <f t="shared" si="67"/>
        <v>0</v>
      </c>
      <c r="I305" s="34">
        <f t="shared" si="60"/>
        <v>0</v>
      </c>
      <c r="J305" s="34">
        <f t="shared" si="61"/>
        <v>0</v>
      </c>
      <c r="K305" s="34">
        <f t="shared" si="68"/>
        <v>0</v>
      </c>
      <c r="L305" s="34">
        <f t="shared" si="69"/>
        <v>0</v>
      </c>
      <c r="M305" s="34"/>
      <c r="N305" s="34"/>
      <c r="O305" s="34"/>
      <c r="P305" s="34">
        <f t="shared" si="71"/>
        <v>0</v>
      </c>
      <c r="Q305" s="34">
        <f t="shared" si="71"/>
        <v>0</v>
      </c>
      <c r="R305" s="34">
        <f t="shared" si="71"/>
        <v>0</v>
      </c>
      <c r="S305" s="34">
        <f t="shared" si="71"/>
        <v>0</v>
      </c>
      <c r="T305" s="34">
        <f t="shared" si="70"/>
        <v>0</v>
      </c>
      <c r="V305" s="34"/>
      <c r="W305" s="34"/>
      <c r="X305" s="34"/>
      <c r="Y305" s="34"/>
      <c r="AA305" s="34"/>
      <c r="AO305" s="106" t="str">
        <f t="shared" si="55"/>
        <v>RTRGuisborough General Hospital (Maternity) - RTRAQ</v>
      </c>
      <c r="AP305" s="37" t="s">
        <v>2387</v>
      </c>
      <c r="AQ305" s="37" t="s">
        <v>2388</v>
      </c>
      <c r="AR305" s="37" t="s">
        <v>2387</v>
      </c>
      <c r="AS305" s="37" t="s">
        <v>2389</v>
      </c>
      <c r="AT305" s="37" t="s">
        <v>671</v>
      </c>
    </row>
    <row r="306" spans="1:46" hidden="1" x14ac:dyDescent="0.2">
      <c r="A306" s="34" t="e">
        <f t="shared" si="57"/>
        <v>#N/A</v>
      </c>
      <c r="B306" s="34" t="e">
        <f t="shared" si="58"/>
        <v>#N/A</v>
      </c>
      <c r="C306" s="34">
        <f t="shared" si="59"/>
        <v>0</v>
      </c>
      <c r="D306" s="34">
        <f t="shared" si="63"/>
        <v>0</v>
      </c>
      <c r="E306" s="34">
        <f t="shared" si="64"/>
        <v>0</v>
      </c>
      <c r="F306" s="34">
        <f t="shared" si="65"/>
        <v>0</v>
      </c>
      <c r="G306" s="34">
        <f t="shared" si="66"/>
        <v>0</v>
      </c>
      <c r="H306" s="34">
        <f t="shared" si="67"/>
        <v>0</v>
      </c>
      <c r="I306" s="34">
        <f t="shared" si="60"/>
        <v>0</v>
      </c>
      <c r="J306" s="34">
        <f t="shared" si="61"/>
        <v>0</v>
      </c>
      <c r="K306" s="34">
        <f t="shared" si="68"/>
        <v>0</v>
      </c>
      <c r="L306" s="34">
        <f t="shared" si="69"/>
        <v>0</v>
      </c>
      <c r="M306" s="34"/>
      <c r="N306" s="34"/>
      <c r="O306" s="34"/>
      <c r="P306" s="34">
        <f t="shared" si="71"/>
        <v>0</v>
      </c>
      <c r="Q306" s="34">
        <f t="shared" si="71"/>
        <v>0</v>
      </c>
      <c r="R306" s="34">
        <f t="shared" si="71"/>
        <v>0</v>
      </c>
      <c r="S306" s="34">
        <f t="shared" si="71"/>
        <v>0</v>
      </c>
      <c r="T306" s="34">
        <f t="shared" si="70"/>
        <v>0</v>
      </c>
      <c r="V306" s="34"/>
      <c r="W306" s="34"/>
      <c r="X306" s="34"/>
      <c r="Y306" s="34"/>
      <c r="AA306" s="34"/>
      <c r="AO306" s="106" t="str">
        <f t="shared" si="55"/>
        <v>RTRThe James Cook University Hospital - RTRAT</v>
      </c>
      <c r="AP306" s="37" t="s">
        <v>2390</v>
      </c>
      <c r="AQ306" s="37" t="s">
        <v>2391</v>
      </c>
      <c r="AR306" s="37" t="s">
        <v>2390</v>
      </c>
      <c r="AS306" s="37" t="s">
        <v>2392</v>
      </c>
      <c r="AT306" s="37" t="s">
        <v>671</v>
      </c>
    </row>
    <row r="307" spans="1:46" hidden="1" x14ac:dyDescent="0.2">
      <c r="A307" s="34" t="e">
        <f t="shared" si="57"/>
        <v>#N/A</v>
      </c>
      <c r="B307" s="34" t="e">
        <f t="shared" si="58"/>
        <v>#N/A</v>
      </c>
      <c r="C307" s="34">
        <f t="shared" si="59"/>
        <v>0</v>
      </c>
      <c r="D307" s="34">
        <f t="shared" si="63"/>
        <v>0</v>
      </c>
      <c r="E307" s="34">
        <f t="shared" si="64"/>
        <v>0</v>
      </c>
      <c r="F307" s="34">
        <f t="shared" si="65"/>
        <v>0</v>
      </c>
      <c r="G307" s="34">
        <f t="shared" si="66"/>
        <v>0</v>
      </c>
      <c r="H307" s="34">
        <f t="shared" si="67"/>
        <v>0</v>
      </c>
      <c r="I307" s="34">
        <f t="shared" si="60"/>
        <v>0</v>
      </c>
      <c r="J307" s="34">
        <f t="shared" si="61"/>
        <v>0</v>
      </c>
      <c r="K307" s="34">
        <f t="shared" si="68"/>
        <v>0</v>
      </c>
      <c r="L307" s="34">
        <f t="shared" si="69"/>
        <v>0</v>
      </c>
      <c r="M307" s="34"/>
      <c r="N307" s="34"/>
      <c r="O307" s="34"/>
      <c r="P307" s="34">
        <f t="shared" si="71"/>
        <v>0</v>
      </c>
      <c r="Q307" s="34">
        <f t="shared" si="71"/>
        <v>0</v>
      </c>
      <c r="R307" s="34">
        <f t="shared" si="71"/>
        <v>0</v>
      </c>
      <c r="S307" s="34">
        <f t="shared" si="71"/>
        <v>0</v>
      </c>
      <c r="T307" s="34">
        <f t="shared" si="70"/>
        <v>0</v>
      </c>
      <c r="V307" s="34"/>
      <c r="W307" s="34"/>
      <c r="X307" s="34"/>
      <c r="Y307" s="34"/>
      <c r="AA307" s="34"/>
      <c r="AO307" s="106" t="str">
        <f t="shared" si="55"/>
        <v>RTRUniversity Hospital Of North Tees - RTRNT</v>
      </c>
      <c r="AP307" s="37" t="s">
        <v>2393</v>
      </c>
      <c r="AQ307" s="37" t="s">
        <v>2394</v>
      </c>
      <c r="AR307" s="37" t="s">
        <v>2393</v>
      </c>
      <c r="AS307" s="37" t="s">
        <v>2395</v>
      </c>
      <c r="AT307" s="37" t="s">
        <v>671</v>
      </c>
    </row>
    <row r="308" spans="1:46" hidden="1" x14ac:dyDescent="0.2">
      <c r="A308" s="34" t="e">
        <f t="shared" si="57"/>
        <v>#N/A</v>
      </c>
      <c r="B308" s="34" t="e">
        <f t="shared" si="58"/>
        <v>#N/A</v>
      </c>
      <c r="C308" s="34">
        <f t="shared" si="59"/>
        <v>0</v>
      </c>
      <c r="D308" s="34">
        <f t="shared" si="63"/>
        <v>0</v>
      </c>
      <c r="E308" s="34">
        <f t="shared" si="64"/>
        <v>0</v>
      </c>
      <c r="F308" s="34">
        <f t="shared" si="65"/>
        <v>0</v>
      </c>
      <c r="G308" s="34">
        <f t="shared" si="66"/>
        <v>0</v>
      </c>
      <c r="H308" s="34">
        <f t="shared" si="67"/>
        <v>0</v>
      </c>
      <c r="I308" s="34">
        <f t="shared" si="60"/>
        <v>0</v>
      </c>
      <c r="J308" s="34">
        <f t="shared" si="61"/>
        <v>0</v>
      </c>
      <c r="K308" s="34">
        <f t="shared" si="68"/>
        <v>0</v>
      </c>
      <c r="L308" s="34">
        <f t="shared" si="69"/>
        <v>0</v>
      </c>
      <c r="M308" s="34"/>
      <c r="N308" s="34"/>
      <c r="O308" s="34"/>
      <c r="P308" s="34">
        <f t="shared" si="71"/>
        <v>0</v>
      </c>
      <c r="Q308" s="34">
        <f t="shared" si="71"/>
        <v>0</v>
      </c>
      <c r="R308" s="34">
        <f t="shared" si="71"/>
        <v>0</v>
      </c>
      <c r="S308" s="34">
        <f t="shared" si="71"/>
        <v>0</v>
      </c>
      <c r="T308" s="34">
        <f t="shared" si="70"/>
        <v>0</v>
      </c>
      <c r="V308" s="34"/>
      <c r="W308" s="34"/>
      <c r="X308" s="34"/>
      <c r="Y308" s="34"/>
      <c r="AA308" s="34"/>
      <c r="AO308" s="106" t="str">
        <f t="shared" si="55"/>
        <v>RTXFurness General Hospital - RTXBU</v>
      </c>
      <c r="AP308" s="37" t="s">
        <v>2396</v>
      </c>
      <c r="AQ308" s="37" t="s">
        <v>2397</v>
      </c>
      <c r="AR308" s="37" t="s">
        <v>2396</v>
      </c>
      <c r="AS308" s="37" t="s">
        <v>3631</v>
      </c>
      <c r="AT308" s="37" t="s">
        <v>672</v>
      </c>
    </row>
    <row r="309" spans="1:46" hidden="1" x14ac:dyDescent="0.2">
      <c r="A309" s="34" t="e">
        <f t="shared" ref="A309:A340" si="72">VLOOKUP($C108,$AP:$AP,1,0)</f>
        <v>#N/A</v>
      </c>
      <c r="B309" s="34" t="e">
        <f t="shared" ref="B309:B340" si="73">VLOOKUP($D108,$AQ:$AQ,1,0)</f>
        <v>#N/A</v>
      </c>
      <c r="C309" s="34">
        <f t="shared" si="59"/>
        <v>0</v>
      </c>
      <c r="D309" s="34">
        <f t="shared" si="63"/>
        <v>0</v>
      </c>
      <c r="E309" s="34">
        <f t="shared" si="64"/>
        <v>0</v>
      </c>
      <c r="F309" s="34">
        <f t="shared" si="65"/>
        <v>0</v>
      </c>
      <c r="G309" s="34">
        <f t="shared" si="66"/>
        <v>0</v>
      </c>
      <c r="H309" s="34">
        <f t="shared" si="67"/>
        <v>0</v>
      </c>
      <c r="I309" s="34">
        <f t="shared" ref="I309:I340" si="74">IF(F108="",0,IF(ISERROR(VLOOKUP(F108,$U$12:$U$96,1,FALSE)),1,0))</f>
        <v>0</v>
      </c>
      <c r="J309" s="34">
        <f t="shared" ref="J309:J340" si="75">IF(G108="",0,IF(ISERROR(VLOOKUP(G108,$U$12:$U$96,1,FALSE)),1,0))</f>
        <v>0</v>
      </c>
      <c r="K309" s="34">
        <f t="shared" si="68"/>
        <v>0</v>
      </c>
      <c r="L309" s="34">
        <f t="shared" si="69"/>
        <v>0</v>
      </c>
      <c r="M309" s="34"/>
      <c r="N309" s="34"/>
      <c r="O309" s="34"/>
      <c r="P309" s="34">
        <f t="shared" ref="P309:S324" si="76">IF(P108="",0,IF(P108&gt;100%,1,0))</f>
        <v>0</v>
      </c>
      <c r="Q309" s="34">
        <f t="shared" si="76"/>
        <v>0</v>
      </c>
      <c r="R309" s="34">
        <f t="shared" si="76"/>
        <v>0</v>
      </c>
      <c r="S309" s="34">
        <f t="shared" si="76"/>
        <v>0</v>
      </c>
      <c r="T309" s="34">
        <f t="shared" si="70"/>
        <v>0</v>
      </c>
      <c r="V309" s="34"/>
      <c r="W309" s="34"/>
      <c r="X309" s="34"/>
      <c r="Y309" s="34"/>
      <c r="AA309" s="34"/>
      <c r="AO309" s="106" t="str">
        <f t="shared" si="55"/>
        <v>RTXMillom Hospital - RTXKM</v>
      </c>
      <c r="AP309" s="37" t="s">
        <v>2398</v>
      </c>
      <c r="AQ309" s="37" t="s">
        <v>2399</v>
      </c>
      <c r="AR309" s="37" t="s">
        <v>2398</v>
      </c>
      <c r="AS309" s="37" t="s">
        <v>3632</v>
      </c>
      <c r="AT309" s="37" t="s">
        <v>672</v>
      </c>
    </row>
    <row r="310" spans="1:46" hidden="1" x14ac:dyDescent="0.2">
      <c r="A310" s="34" t="e">
        <f t="shared" si="72"/>
        <v>#N/A</v>
      </c>
      <c r="B310" s="34" t="e">
        <f t="shared" si="73"/>
        <v>#N/A</v>
      </c>
      <c r="C310" s="34">
        <f t="shared" si="59"/>
        <v>0</v>
      </c>
      <c r="D310" s="34">
        <f t="shared" si="63"/>
        <v>0</v>
      </c>
      <c r="E310" s="34">
        <f t="shared" si="64"/>
        <v>0</v>
      </c>
      <c r="F310" s="34">
        <f t="shared" si="65"/>
        <v>0</v>
      </c>
      <c r="G310" s="34">
        <f t="shared" si="66"/>
        <v>0</v>
      </c>
      <c r="H310" s="34">
        <f t="shared" si="67"/>
        <v>0</v>
      </c>
      <c r="I310" s="34">
        <f t="shared" si="74"/>
        <v>0</v>
      </c>
      <c r="J310" s="34">
        <f t="shared" si="75"/>
        <v>0</v>
      </c>
      <c r="K310" s="34">
        <f t="shared" si="68"/>
        <v>0</v>
      </c>
      <c r="L310" s="34">
        <f t="shared" si="69"/>
        <v>0</v>
      </c>
      <c r="M310" s="34"/>
      <c r="N310" s="34"/>
      <c r="O310" s="34"/>
      <c r="P310" s="34">
        <f t="shared" si="76"/>
        <v>0</v>
      </c>
      <c r="Q310" s="34">
        <f t="shared" si="76"/>
        <v>0</v>
      </c>
      <c r="R310" s="34">
        <f t="shared" si="76"/>
        <v>0</v>
      </c>
      <c r="S310" s="34">
        <f t="shared" si="76"/>
        <v>0</v>
      </c>
      <c r="T310" s="34">
        <f t="shared" si="70"/>
        <v>0</v>
      </c>
      <c r="V310" s="34"/>
      <c r="W310" s="34"/>
      <c r="X310" s="34"/>
      <c r="Y310" s="34"/>
      <c r="AA310" s="34"/>
      <c r="AO310" s="106" t="str">
        <f t="shared" si="55"/>
        <v>RTXQueen Victoria Hospital - RTX01</v>
      </c>
      <c r="AP310" s="37" t="s">
        <v>2400</v>
      </c>
      <c r="AQ310" s="37" t="s">
        <v>2401</v>
      </c>
      <c r="AR310" s="37" t="s">
        <v>2400</v>
      </c>
      <c r="AS310" s="37" t="s">
        <v>3634</v>
      </c>
      <c r="AT310" s="37" t="s">
        <v>672</v>
      </c>
    </row>
    <row r="311" spans="1:46" hidden="1" x14ac:dyDescent="0.2">
      <c r="A311" s="34" t="e">
        <f t="shared" si="72"/>
        <v>#N/A</v>
      </c>
      <c r="B311" s="34" t="e">
        <f t="shared" si="73"/>
        <v>#N/A</v>
      </c>
      <c r="C311" s="34">
        <f t="shared" si="59"/>
        <v>0</v>
      </c>
      <c r="D311" s="34">
        <f t="shared" si="63"/>
        <v>0</v>
      </c>
      <c r="E311" s="34">
        <f t="shared" si="64"/>
        <v>0</v>
      </c>
      <c r="F311" s="34">
        <f t="shared" si="65"/>
        <v>0</v>
      </c>
      <c r="G311" s="34">
        <f t="shared" si="66"/>
        <v>0</v>
      </c>
      <c r="H311" s="34">
        <f t="shared" si="67"/>
        <v>0</v>
      </c>
      <c r="I311" s="34">
        <f t="shared" si="74"/>
        <v>0</v>
      </c>
      <c r="J311" s="34">
        <f t="shared" si="75"/>
        <v>0</v>
      </c>
      <c r="K311" s="34">
        <f t="shared" si="68"/>
        <v>0</v>
      </c>
      <c r="L311" s="34">
        <f t="shared" si="69"/>
        <v>0</v>
      </c>
      <c r="M311" s="34"/>
      <c r="N311" s="34"/>
      <c r="O311" s="34"/>
      <c r="P311" s="34">
        <f t="shared" si="76"/>
        <v>0</v>
      </c>
      <c r="Q311" s="34">
        <f t="shared" si="76"/>
        <v>0</v>
      </c>
      <c r="R311" s="34">
        <f t="shared" si="76"/>
        <v>0</v>
      </c>
      <c r="S311" s="34">
        <f t="shared" si="76"/>
        <v>0</v>
      </c>
      <c r="T311" s="34">
        <f t="shared" si="70"/>
        <v>0</v>
      </c>
      <c r="V311" s="34"/>
      <c r="W311" s="34"/>
      <c r="X311" s="34"/>
      <c r="Y311" s="34"/>
      <c r="AA311" s="34"/>
      <c r="AO311" s="106" t="str">
        <f t="shared" si="55"/>
        <v>RTXRoyal Lancaster Infirmary - RTX02</v>
      </c>
      <c r="AP311" s="37" t="s">
        <v>2402</v>
      </c>
      <c r="AQ311" s="37" t="s">
        <v>3505</v>
      </c>
      <c r="AR311" s="37" t="s">
        <v>2402</v>
      </c>
      <c r="AS311" s="37" t="s">
        <v>3635</v>
      </c>
      <c r="AT311" s="37" t="s">
        <v>672</v>
      </c>
    </row>
    <row r="312" spans="1:46" hidden="1" x14ac:dyDescent="0.2">
      <c r="A312" s="34" t="e">
        <f t="shared" si="72"/>
        <v>#N/A</v>
      </c>
      <c r="B312" s="34" t="e">
        <f t="shared" si="73"/>
        <v>#N/A</v>
      </c>
      <c r="C312" s="34">
        <f t="shared" si="59"/>
        <v>0</v>
      </c>
      <c r="D312" s="34">
        <f t="shared" si="63"/>
        <v>0</v>
      </c>
      <c r="E312" s="34">
        <f t="shared" si="64"/>
        <v>0</v>
      </c>
      <c r="F312" s="34">
        <f t="shared" si="65"/>
        <v>0</v>
      </c>
      <c r="G312" s="34">
        <f t="shared" si="66"/>
        <v>0</v>
      </c>
      <c r="H312" s="34">
        <f t="shared" si="67"/>
        <v>0</v>
      </c>
      <c r="I312" s="34">
        <f t="shared" si="74"/>
        <v>0</v>
      </c>
      <c r="J312" s="34">
        <f t="shared" si="75"/>
        <v>0</v>
      </c>
      <c r="K312" s="34">
        <f t="shared" si="68"/>
        <v>0</v>
      </c>
      <c r="L312" s="34">
        <f t="shared" si="69"/>
        <v>0</v>
      </c>
      <c r="M312" s="34"/>
      <c r="N312" s="34"/>
      <c r="O312" s="34"/>
      <c r="P312" s="34">
        <f t="shared" si="76"/>
        <v>0</v>
      </c>
      <c r="Q312" s="34">
        <f t="shared" si="76"/>
        <v>0</v>
      </c>
      <c r="R312" s="34">
        <f t="shared" si="76"/>
        <v>0</v>
      </c>
      <c r="S312" s="34">
        <f t="shared" si="76"/>
        <v>0</v>
      </c>
      <c r="T312" s="34">
        <f t="shared" si="70"/>
        <v>0</v>
      </c>
      <c r="V312" s="34"/>
      <c r="W312" s="34"/>
      <c r="X312" s="34"/>
      <c r="Y312" s="34"/>
      <c r="AA312" s="34"/>
      <c r="AO312" s="106" t="str">
        <f t="shared" si="55"/>
        <v>RTXWestmorland General Hospital - RTXBW</v>
      </c>
      <c r="AP312" s="37" t="s">
        <v>3506</v>
      </c>
      <c r="AQ312" s="37" t="s">
        <v>3507</v>
      </c>
      <c r="AR312" s="37" t="s">
        <v>3506</v>
      </c>
      <c r="AS312" s="37" t="s">
        <v>3637</v>
      </c>
      <c r="AT312" s="37" t="s">
        <v>672</v>
      </c>
    </row>
    <row r="313" spans="1:46" hidden="1" x14ac:dyDescent="0.2">
      <c r="A313" s="34" t="e">
        <f t="shared" si="72"/>
        <v>#N/A</v>
      </c>
      <c r="B313" s="34" t="e">
        <f t="shared" si="73"/>
        <v>#N/A</v>
      </c>
      <c r="C313" s="34">
        <f t="shared" si="59"/>
        <v>0</v>
      </c>
      <c r="D313" s="34">
        <f t="shared" si="63"/>
        <v>0</v>
      </c>
      <c r="E313" s="34">
        <f t="shared" si="64"/>
        <v>0</v>
      </c>
      <c r="F313" s="34">
        <f t="shared" si="65"/>
        <v>0</v>
      </c>
      <c r="G313" s="34">
        <f t="shared" si="66"/>
        <v>0</v>
      </c>
      <c r="H313" s="34">
        <f t="shared" si="67"/>
        <v>0</v>
      </c>
      <c r="I313" s="34">
        <f t="shared" si="74"/>
        <v>0</v>
      </c>
      <c r="J313" s="34">
        <f t="shared" si="75"/>
        <v>0</v>
      </c>
      <c r="K313" s="34">
        <f t="shared" si="68"/>
        <v>0</v>
      </c>
      <c r="L313" s="34">
        <f t="shared" si="69"/>
        <v>0</v>
      </c>
      <c r="M313" s="34"/>
      <c r="N313" s="34"/>
      <c r="O313" s="34"/>
      <c r="P313" s="34">
        <f t="shared" si="76"/>
        <v>0</v>
      </c>
      <c r="Q313" s="34">
        <f t="shared" si="76"/>
        <v>0</v>
      </c>
      <c r="R313" s="34">
        <f t="shared" si="76"/>
        <v>0</v>
      </c>
      <c r="S313" s="34">
        <f t="shared" si="76"/>
        <v>0</v>
      </c>
      <c r="T313" s="34">
        <f t="shared" si="70"/>
        <v>0</v>
      </c>
      <c r="V313" s="34"/>
      <c r="W313" s="34"/>
      <c r="X313" s="34"/>
      <c r="Y313" s="34"/>
      <c r="AA313" s="34"/>
      <c r="AO313" s="106" t="str">
        <f t="shared" si="55"/>
        <v>RV8Central Middlesex Hospital - RV831</v>
      </c>
      <c r="AP313" s="37" t="s">
        <v>3508</v>
      </c>
      <c r="AQ313" s="37" t="s">
        <v>3509</v>
      </c>
      <c r="AR313" s="37" t="s">
        <v>3508</v>
      </c>
      <c r="AS313" s="37" t="s">
        <v>101</v>
      </c>
      <c r="AT313" s="37" t="s">
        <v>2584</v>
      </c>
    </row>
    <row r="314" spans="1:46" hidden="1" x14ac:dyDescent="0.2">
      <c r="A314" s="34" t="e">
        <f t="shared" si="72"/>
        <v>#N/A</v>
      </c>
      <c r="B314" s="34" t="e">
        <f t="shared" si="73"/>
        <v>#N/A</v>
      </c>
      <c r="C314" s="34">
        <f t="shared" si="59"/>
        <v>0</v>
      </c>
      <c r="D314" s="34">
        <f t="shared" si="63"/>
        <v>0</v>
      </c>
      <c r="E314" s="34">
        <f t="shared" si="64"/>
        <v>0</v>
      </c>
      <c r="F314" s="34">
        <f t="shared" si="65"/>
        <v>0</v>
      </c>
      <c r="G314" s="34">
        <f t="shared" si="66"/>
        <v>0</v>
      </c>
      <c r="H314" s="34">
        <f t="shared" si="67"/>
        <v>0</v>
      </c>
      <c r="I314" s="34">
        <f t="shared" si="74"/>
        <v>0</v>
      </c>
      <c r="J314" s="34">
        <f t="shared" si="75"/>
        <v>0</v>
      </c>
      <c r="K314" s="34">
        <f t="shared" si="68"/>
        <v>0</v>
      </c>
      <c r="L314" s="34">
        <f t="shared" si="69"/>
        <v>0</v>
      </c>
      <c r="M314" s="34"/>
      <c r="N314" s="34"/>
      <c r="O314" s="34"/>
      <c r="P314" s="34">
        <f t="shared" si="76"/>
        <v>0</v>
      </c>
      <c r="Q314" s="34">
        <f t="shared" si="76"/>
        <v>0</v>
      </c>
      <c r="R314" s="34">
        <f t="shared" si="76"/>
        <v>0</v>
      </c>
      <c r="S314" s="34">
        <f t="shared" si="76"/>
        <v>0</v>
      </c>
      <c r="T314" s="34">
        <f t="shared" si="70"/>
        <v>0</v>
      </c>
      <c r="V314" s="34"/>
      <c r="W314" s="34"/>
      <c r="X314" s="34"/>
      <c r="Y314" s="34"/>
      <c r="AA314" s="34"/>
      <c r="AO314" s="106" t="str">
        <f t="shared" si="55"/>
        <v>RV8Edgware Community Hospital - RV8E2</v>
      </c>
      <c r="AP314" s="37" t="s">
        <v>3510</v>
      </c>
      <c r="AQ314" s="37" t="s">
        <v>3511</v>
      </c>
      <c r="AR314" s="37" t="s">
        <v>3510</v>
      </c>
      <c r="AS314" s="37" t="s">
        <v>3115</v>
      </c>
      <c r="AT314" s="37" t="s">
        <v>2584</v>
      </c>
    </row>
    <row r="315" spans="1:46" hidden="1" x14ac:dyDescent="0.2">
      <c r="A315" s="34" t="e">
        <f t="shared" si="72"/>
        <v>#N/A</v>
      </c>
      <c r="B315" s="34" t="e">
        <f t="shared" si="73"/>
        <v>#N/A</v>
      </c>
      <c r="C315" s="34">
        <f t="shared" si="59"/>
        <v>0</v>
      </c>
      <c r="D315" s="34">
        <f t="shared" si="63"/>
        <v>0</v>
      </c>
      <c r="E315" s="34">
        <f t="shared" si="64"/>
        <v>0</v>
      </c>
      <c r="F315" s="34">
        <f t="shared" si="65"/>
        <v>0</v>
      </c>
      <c r="G315" s="34">
        <f t="shared" si="66"/>
        <v>0</v>
      </c>
      <c r="H315" s="34">
        <f t="shared" si="67"/>
        <v>0</v>
      </c>
      <c r="I315" s="34">
        <f t="shared" si="74"/>
        <v>0</v>
      </c>
      <c r="J315" s="34">
        <f t="shared" si="75"/>
        <v>0</v>
      </c>
      <c r="K315" s="34">
        <f t="shared" si="68"/>
        <v>0</v>
      </c>
      <c r="L315" s="34">
        <f t="shared" si="69"/>
        <v>0</v>
      </c>
      <c r="M315" s="34"/>
      <c r="N315" s="34"/>
      <c r="O315" s="34"/>
      <c r="P315" s="34">
        <f t="shared" si="76"/>
        <v>0</v>
      </c>
      <c r="Q315" s="34">
        <f t="shared" si="76"/>
        <v>0</v>
      </c>
      <c r="R315" s="34">
        <f t="shared" si="76"/>
        <v>0</v>
      </c>
      <c r="S315" s="34">
        <f t="shared" si="76"/>
        <v>0</v>
      </c>
      <c r="T315" s="34">
        <f t="shared" si="70"/>
        <v>0</v>
      </c>
      <c r="V315" s="34"/>
      <c r="W315" s="34"/>
      <c r="X315" s="34"/>
      <c r="Y315" s="34"/>
      <c r="AA315" s="34"/>
      <c r="AO315" s="106" t="str">
        <f t="shared" si="55"/>
        <v>RV8Northwick Park Hospital - RV820</v>
      </c>
      <c r="AP315" s="37" t="s">
        <v>3512</v>
      </c>
      <c r="AQ315" s="37" t="s">
        <v>3513</v>
      </c>
      <c r="AR315" s="37" t="s">
        <v>3512</v>
      </c>
      <c r="AS315" s="37" t="s">
        <v>2608</v>
      </c>
      <c r="AT315" s="37" t="s">
        <v>2584</v>
      </c>
    </row>
    <row r="316" spans="1:46" hidden="1" x14ac:dyDescent="0.2">
      <c r="A316" s="34" t="e">
        <f t="shared" si="72"/>
        <v>#N/A</v>
      </c>
      <c r="B316" s="34" t="e">
        <f t="shared" si="73"/>
        <v>#N/A</v>
      </c>
      <c r="C316" s="34">
        <f t="shared" si="59"/>
        <v>0</v>
      </c>
      <c r="D316" s="34">
        <f t="shared" si="63"/>
        <v>0</v>
      </c>
      <c r="E316" s="34">
        <f t="shared" si="64"/>
        <v>0</v>
      </c>
      <c r="F316" s="34">
        <f t="shared" si="65"/>
        <v>0</v>
      </c>
      <c r="G316" s="34">
        <f t="shared" si="66"/>
        <v>0</v>
      </c>
      <c r="H316" s="34">
        <f t="shared" si="67"/>
        <v>0</v>
      </c>
      <c r="I316" s="34">
        <f t="shared" si="74"/>
        <v>0</v>
      </c>
      <c r="J316" s="34">
        <f t="shared" si="75"/>
        <v>0</v>
      </c>
      <c r="K316" s="34">
        <f t="shared" si="68"/>
        <v>0</v>
      </c>
      <c r="L316" s="34">
        <f t="shared" si="69"/>
        <v>0</v>
      </c>
      <c r="M316" s="34"/>
      <c r="N316" s="34"/>
      <c r="O316" s="34"/>
      <c r="P316" s="34">
        <f t="shared" si="76"/>
        <v>0</v>
      </c>
      <c r="Q316" s="34">
        <f t="shared" si="76"/>
        <v>0</v>
      </c>
      <c r="R316" s="34">
        <f t="shared" si="76"/>
        <v>0</v>
      </c>
      <c r="S316" s="34">
        <f t="shared" si="76"/>
        <v>0</v>
      </c>
      <c r="T316" s="34">
        <f t="shared" si="70"/>
        <v>0</v>
      </c>
      <c r="V316" s="34"/>
      <c r="W316" s="34"/>
      <c r="X316" s="34"/>
      <c r="Y316" s="34"/>
      <c r="AA316" s="34"/>
      <c r="AO316" s="106" t="str">
        <f t="shared" si="55"/>
        <v>RV8St Mark's Hospital - RV8M2</v>
      </c>
      <c r="AP316" s="37" t="s">
        <v>3514</v>
      </c>
      <c r="AQ316" s="37" t="s">
        <v>3515</v>
      </c>
      <c r="AR316" s="37" t="s">
        <v>3514</v>
      </c>
      <c r="AS316" s="37" t="s">
        <v>2449</v>
      </c>
      <c r="AT316" s="37" t="s">
        <v>2584</v>
      </c>
    </row>
    <row r="317" spans="1:46" hidden="1" x14ac:dyDescent="0.2">
      <c r="A317" s="34" t="e">
        <f t="shared" si="72"/>
        <v>#N/A</v>
      </c>
      <c r="B317" s="34" t="e">
        <f t="shared" si="73"/>
        <v>#N/A</v>
      </c>
      <c r="C317" s="34">
        <f t="shared" si="59"/>
        <v>0</v>
      </c>
      <c r="D317" s="34">
        <f t="shared" si="63"/>
        <v>0</v>
      </c>
      <c r="E317" s="34">
        <f t="shared" si="64"/>
        <v>0</v>
      </c>
      <c r="F317" s="34">
        <f t="shared" si="65"/>
        <v>0</v>
      </c>
      <c r="G317" s="34">
        <f t="shared" si="66"/>
        <v>0</v>
      </c>
      <c r="H317" s="34">
        <f t="shared" si="67"/>
        <v>0</v>
      </c>
      <c r="I317" s="34">
        <f t="shared" si="74"/>
        <v>0</v>
      </c>
      <c r="J317" s="34">
        <f t="shared" si="75"/>
        <v>0</v>
      </c>
      <c r="K317" s="34">
        <f t="shared" si="68"/>
        <v>0</v>
      </c>
      <c r="L317" s="34">
        <f t="shared" si="69"/>
        <v>0</v>
      </c>
      <c r="M317" s="34"/>
      <c r="N317" s="34"/>
      <c r="O317" s="34"/>
      <c r="P317" s="34">
        <f t="shared" si="76"/>
        <v>0</v>
      </c>
      <c r="Q317" s="34">
        <f t="shared" si="76"/>
        <v>0</v>
      </c>
      <c r="R317" s="34">
        <f t="shared" si="76"/>
        <v>0</v>
      </c>
      <c r="S317" s="34">
        <f t="shared" si="76"/>
        <v>0</v>
      </c>
      <c r="T317" s="34">
        <f t="shared" si="70"/>
        <v>0</v>
      </c>
      <c r="V317" s="34"/>
      <c r="W317" s="34"/>
      <c r="X317" s="34"/>
      <c r="Y317" s="34"/>
      <c r="AA317" s="34"/>
      <c r="AO317" s="106" t="str">
        <f t="shared" si="55"/>
        <v>RV8Willesden Hospital - RV837</v>
      </c>
      <c r="AP317" s="37" t="s">
        <v>3516</v>
      </c>
      <c r="AQ317" s="37" t="s">
        <v>3517</v>
      </c>
      <c r="AR317" s="37" t="s">
        <v>3516</v>
      </c>
      <c r="AS317" s="37" t="s">
        <v>3518</v>
      </c>
      <c r="AT317" s="37" t="s">
        <v>2584</v>
      </c>
    </row>
    <row r="318" spans="1:46" hidden="1" x14ac:dyDescent="0.2">
      <c r="A318" s="34" t="e">
        <f t="shared" si="72"/>
        <v>#N/A</v>
      </c>
      <c r="B318" s="34" t="e">
        <f t="shared" si="73"/>
        <v>#N/A</v>
      </c>
      <c r="C318" s="34">
        <f t="shared" si="59"/>
        <v>0</v>
      </c>
      <c r="D318" s="34">
        <f t="shared" si="63"/>
        <v>0</v>
      </c>
      <c r="E318" s="34">
        <f t="shared" si="64"/>
        <v>0</v>
      </c>
      <c r="F318" s="34">
        <f t="shared" si="65"/>
        <v>0</v>
      </c>
      <c r="G318" s="34">
        <f t="shared" si="66"/>
        <v>0</v>
      </c>
      <c r="H318" s="34">
        <f t="shared" si="67"/>
        <v>0</v>
      </c>
      <c r="I318" s="34">
        <f t="shared" si="74"/>
        <v>0</v>
      </c>
      <c r="J318" s="34">
        <f t="shared" si="75"/>
        <v>0</v>
      </c>
      <c r="K318" s="34">
        <f t="shared" si="68"/>
        <v>0</v>
      </c>
      <c r="L318" s="34">
        <f t="shared" si="69"/>
        <v>0</v>
      </c>
      <c r="M318" s="34"/>
      <c r="N318" s="34"/>
      <c r="O318" s="34"/>
      <c r="P318" s="34">
        <f t="shared" si="76"/>
        <v>0</v>
      </c>
      <c r="Q318" s="34">
        <f t="shared" si="76"/>
        <v>0</v>
      </c>
      <c r="R318" s="34">
        <f t="shared" si="76"/>
        <v>0</v>
      </c>
      <c r="S318" s="34">
        <f t="shared" si="76"/>
        <v>0</v>
      </c>
      <c r="T318" s="34">
        <f t="shared" si="70"/>
        <v>0</v>
      </c>
      <c r="V318" s="34"/>
      <c r="W318" s="34"/>
      <c r="X318" s="34"/>
      <c r="Y318" s="34"/>
      <c r="AA318" s="34"/>
      <c r="AO318" s="106" t="str">
        <f t="shared" si="55"/>
        <v>RVJBath Mineral Hospital - RVJJ7</v>
      </c>
      <c r="AP318" s="37" t="s">
        <v>3519</v>
      </c>
      <c r="AQ318" s="37" t="s">
        <v>3520</v>
      </c>
      <c r="AR318" s="37" t="s">
        <v>3519</v>
      </c>
      <c r="AS318" s="37" t="s">
        <v>3521</v>
      </c>
      <c r="AT318" s="37" t="s">
        <v>2585</v>
      </c>
    </row>
    <row r="319" spans="1:46" hidden="1" x14ac:dyDescent="0.2">
      <c r="A319" s="34" t="e">
        <f t="shared" si="72"/>
        <v>#N/A</v>
      </c>
      <c r="B319" s="34" t="e">
        <f t="shared" si="73"/>
        <v>#N/A</v>
      </c>
      <c r="C319" s="34">
        <f t="shared" si="59"/>
        <v>0</v>
      </c>
      <c r="D319" s="34">
        <f t="shared" si="63"/>
        <v>0</v>
      </c>
      <c r="E319" s="34">
        <f t="shared" si="64"/>
        <v>0</v>
      </c>
      <c r="F319" s="34">
        <f t="shared" si="65"/>
        <v>0</v>
      </c>
      <c r="G319" s="34">
        <f t="shared" si="66"/>
        <v>0</v>
      </c>
      <c r="H319" s="34">
        <f t="shared" si="67"/>
        <v>0</v>
      </c>
      <c r="I319" s="34">
        <f t="shared" si="74"/>
        <v>0</v>
      </c>
      <c r="J319" s="34">
        <f t="shared" si="75"/>
        <v>0</v>
      </c>
      <c r="K319" s="34">
        <f t="shared" si="68"/>
        <v>0</v>
      </c>
      <c r="L319" s="34">
        <f t="shared" si="69"/>
        <v>0</v>
      </c>
      <c r="M319" s="34"/>
      <c r="N319" s="34"/>
      <c r="O319" s="34"/>
      <c r="P319" s="34">
        <f t="shared" si="76"/>
        <v>0</v>
      </c>
      <c r="Q319" s="34">
        <f t="shared" si="76"/>
        <v>0</v>
      </c>
      <c r="R319" s="34">
        <f t="shared" si="76"/>
        <v>0</v>
      </c>
      <c r="S319" s="34">
        <f t="shared" si="76"/>
        <v>0</v>
      </c>
      <c r="T319" s="34">
        <f t="shared" si="70"/>
        <v>0</v>
      </c>
      <c r="V319" s="34"/>
      <c r="W319" s="34"/>
      <c r="X319" s="34"/>
      <c r="Y319" s="34"/>
      <c r="AA319" s="34"/>
      <c r="AO319" s="106" t="str">
        <f t="shared" si="55"/>
        <v>RVJBristol Children's Hospital - RVJK2</v>
      </c>
      <c r="AP319" s="37" t="s">
        <v>3522</v>
      </c>
      <c r="AQ319" s="37" t="s">
        <v>3523</v>
      </c>
      <c r="AR319" s="37" t="s">
        <v>3522</v>
      </c>
      <c r="AS319" s="37" t="s">
        <v>3524</v>
      </c>
      <c r="AT319" s="37" t="s">
        <v>2585</v>
      </c>
    </row>
    <row r="320" spans="1:46" hidden="1" x14ac:dyDescent="0.2">
      <c r="A320" s="34" t="e">
        <f t="shared" si="72"/>
        <v>#N/A</v>
      </c>
      <c r="B320" s="34" t="e">
        <f t="shared" si="73"/>
        <v>#N/A</v>
      </c>
      <c r="C320" s="34">
        <f t="shared" si="59"/>
        <v>0</v>
      </c>
      <c r="D320" s="34">
        <f t="shared" si="63"/>
        <v>0</v>
      </c>
      <c r="E320" s="34">
        <f t="shared" si="64"/>
        <v>0</v>
      </c>
      <c r="F320" s="34">
        <f t="shared" si="65"/>
        <v>0</v>
      </c>
      <c r="G320" s="34">
        <f t="shared" si="66"/>
        <v>0</v>
      </c>
      <c r="H320" s="34">
        <f t="shared" si="67"/>
        <v>0</v>
      </c>
      <c r="I320" s="34">
        <f t="shared" si="74"/>
        <v>0</v>
      </c>
      <c r="J320" s="34">
        <f t="shared" si="75"/>
        <v>0</v>
      </c>
      <c r="K320" s="34">
        <f t="shared" si="68"/>
        <v>0</v>
      </c>
      <c r="L320" s="34">
        <f t="shared" si="69"/>
        <v>0</v>
      </c>
      <c r="M320" s="34"/>
      <c r="N320" s="34"/>
      <c r="O320" s="34"/>
      <c r="P320" s="34">
        <f t="shared" si="76"/>
        <v>0</v>
      </c>
      <c r="Q320" s="34">
        <f t="shared" si="76"/>
        <v>0</v>
      </c>
      <c r="R320" s="34">
        <f t="shared" si="76"/>
        <v>0</v>
      </c>
      <c r="S320" s="34">
        <f t="shared" si="76"/>
        <v>0</v>
      </c>
      <c r="T320" s="34">
        <f t="shared" si="70"/>
        <v>0</v>
      </c>
      <c r="V320" s="34"/>
      <c r="W320" s="34"/>
      <c r="X320" s="34"/>
      <c r="Y320" s="34"/>
      <c r="AA320" s="34"/>
      <c r="AO320" s="106" t="str">
        <f t="shared" si="55"/>
        <v>RVJBristol Dental Hospital - RVJK1</v>
      </c>
      <c r="AP320" s="37" t="s">
        <v>3525</v>
      </c>
      <c r="AQ320" s="37" t="s">
        <v>228</v>
      </c>
      <c r="AR320" s="37" t="s">
        <v>3525</v>
      </c>
      <c r="AS320" s="37" t="s">
        <v>2622</v>
      </c>
      <c r="AT320" s="37" t="s">
        <v>2585</v>
      </c>
    </row>
    <row r="321" spans="1:46" hidden="1" x14ac:dyDescent="0.2">
      <c r="A321" s="34" t="e">
        <f t="shared" si="72"/>
        <v>#N/A</v>
      </c>
      <c r="B321" s="34" t="e">
        <f t="shared" si="73"/>
        <v>#N/A</v>
      </c>
      <c r="C321" s="34">
        <f t="shared" si="59"/>
        <v>0</v>
      </c>
      <c r="D321" s="34">
        <f t="shared" si="63"/>
        <v>0</v>
      </c>
      <c r="E321" s="34">
        <f t="shared" si="64"/>
        <v>0</v>
      </c>
      <c r="F321" s="34">
        <f t="shared" si="65"/>
        <v>0</v>
      </c>
      <c r="G321" s="34">
        <f t="shared" si="66"/>
        <v>0</v>
      </c>
      <c r="H321" s="34">
        <f t="shared" si="67"/>
        <v>0</v>
      </c>
      <c r="I321" s="34">
        <f t="shared" si="74"/>
        <v>0</v>
      </c>
      <c r="J321" s="34">
        <f t="shared" si="75"/>
        <v>0</v>
      </c>
      <c r="K321" s="34">
        <f t="shared" si="68"/>
        <v>0</v>
      </c>
      <c r="L321" s="34">
        <f t="shared" si="69"/>
        <v>0</v>
      </c>
      <c r="M321" s="34"/>
      <c r="N321" s="34"/>
      <c r="O321" s="34"/>
      <c r="P321" s="34">
        <f t="shared" si="76"/>
        <v>0</v>
      </c>
      <c r="Q321" s="34">
        <f t="shared" si="76"/>
        <v>0</v>
      </c>
      <c r="R321" s="34">
        <f t="shared" si="76"/>
        <v>0</v>
      </c>
      <c r="S321" s="34">
        <f t="shared" si="76"/>
        <v>0</v>
      </c>
      <c r="T321" s="34">
        <f t="shared" si="70"/>
        <v>0</v>
      </c>
      <c r="V321" s="34"/>
      <c r="W321" s="34"/>
      <c r="X321" s="34"/>
      <c r="Y321" s="34"/>
      <c r="AA321" s="34"/>
      <c r="AO321" s="106" t="str">
        <f t="shared" si="55"/>
        <v>RVJBristol Royal Infirmary - RVJJ6</v>
      </c>
      <c r="AP321" s="37" t="s">
        <v>2623</v>
      </c>
      <c r="AQ321" s="37" t="s">
        <v>2624</v>
      </c>
      <c r="AR321" s="37" t="s">
        <v>2623</v>
      </c>
      <c r="AS321" s="37" t="s">
        <v>384</v>
      </c>
      <c r="AT321" s="37" t="s">
        <v>2585</v>
      </c>
    </row>
    <row r="322" spans="1:46" hidden="1" x14ac:dyDescent="0.2">
      <c r="A322" s="34" t="e">
        <f t="shared" si="72"/>
        <v>#N/A</v>
      </c>
      <c r="B322" s="34" t="e">
        <f t="shared" si="73"/>
        <v>#N/A</v>
      </c>
      <c r="C322" s="34">
        <f t="shared" si="59"/>
        <v>0</v>
      </c>
      <c r="D322" s="34">
        <f t="shared" si="63"/>
        <v>0</v>
      </c>
      <c r="E322" s="34">
        <f t="shared" si="64"/>
        <v>0</v>
      </c>
      <c r="F322" s="34">
        <f t="shared" si="65"/>
        <v>0</v>
      </c>
      <c r="G322" s="34">
        <f t="shared" si="66"/>
        <v>0</v>
      </c>
      <c r="H322" s="34">
        <f t="shared" si="67"/>
        <v>0</v>
      </c>
      <c r="I322" s="34">
        <f t="shared" si="74"/>
        <v>0</v>
      </c>
      <c r="J322" s="34">
        <f t="shared" si="75"/>
        <v>0</v>
      </c>
      <c r="K322" s="34">
        <f t="shared" si="68"/>
        <v>0</v>
      </c>
      <c r="L322" s="34">
        <f t="shared" si="69"/>
        <v>0</v>
      </c>
      <c r="M322" s="34"/>
      <c r="N322" s="34"/>
      <c r="O322" s="34"/>
      <c r="P322" s="34">
        <f t="shared" si="76"/>
        <v>0</v>
      </c>
      <c r="Q322" s="34">
        <f t="shared" si="76"/>
        <v>0</v>
      </c>
      <c r="R322" s="34">
        <f t="shared" si="76"/>
        <v>0</v>
      </c>
      <c r="S322" s="34">
        <f t="shared" si="76"/>
        <v>0</v>
      </c>
      <c r="T322" s="34">
        <f t="shared" si="70"/>
        <v>0</v>
      </c>
      <c r="V322" s="34"/>
      <c r="W322" s="34"/>
      <c r="X322" s="34"/>
      <c r="Y322" s="34"/>
      <c r="AA322" s="34"/>
      <c r="AO322" s="106" t="str">
        <f t="shared" si="55"/>
        <v>RVJBurden Neurological Hospital - RVJ24</v>
      </c>
      <c r="AP322" s="37" t="s">
        <v>2625</v>
      </c>
      <c r="AQ322" s="37" t="s">
        <v>2626</v>
      </c>
      <c r="AR322" s="37" t="s">
        <v>2625</v>
      </c>
      <c r="AS322" s="37" t="s">
        <v>2627</v>
      </c>
      <c r="AT322" s="37" t="s">
        <v>2585</v>
      </c>
    </row>
    <row r="323" spans="1:46" hidden="1" x14ac:dyDescent="0.2">
      <c r="A323" s="34" t="e">
        <f t="shared" si="72"/>
        <v>#N/A</v>
      </c>
      <c r="B323" s="34" t="e">
        <f t="shared" si="73"/>
        <v>#N/A</v>
      </c>
      <c r="C323" s="34">
        <f t="shared" si="59"/>
        <v>0</v>
      </c>
      <c r="D323" s="34">
        <f t="shared" si="63"/>
        <v>0</v>
      </c>
      <c r="E323" s="34">
        <f t="shared" si="64"/>
        <v>0</v>
      </c>
      <c r="F323" s="34">
        <f t="shared" si="65"/>
        <v>0</v>
      </c>
      <c r="G323" s="34">
        <f t="shared" si="66"/>
        <v>0</v>
      </c>
      <c r="H323" s="34">
        <f t="shared" si="67"/>
        <v>0</v>
      </c>
      <c r="I323" s="34">
        <f t="shared" si="74"/>
        <v>0</v>
      </c>
      <c r="J323" s="34">
        <f t="shared" si="75"/>
        <v>0</v>
      </c>
      <c r="K323" s="34">
        <f t="shared" si="68"/>
        <v>0</v>
      </c>
      <c r="L323" s="34">
        <f t="shared" si="69"/>
        <v>0</v>
      </c>
      <c r="M323" s="34"/>
      <c r="N323" s="34"/>
      <c r="O323" s="34"/>
      <c r="P323" s="34">
        <f t="shared" si="76"/>
        <v>0</v>
      </c>
      <c r="Q323" s="34">
        <f t="shared" si="76"/>
        <v>0</v>
      </c>
      <c r="R323" s="34">
        <f t="shared" si="76"/>
        <v>0</v>
      </c>
      <c r="S323" s="34">
        <f t="shared" si="76"/>
        <v>0</v>
      </c>
      <c r="T323" s="34">
        <f t="shared" si="70"/>
        <v>0</v>
      </c>
      <c r="V323" s="34"/>
      <c r="W323" s="34"/>
      <c r="X323" s="34"/>
      <c r="Y323" s="34"/>
      <c r="AA323" s="34"/>
      <c r="AO323" s="106" t="str">
        <f t="shared" ref="AO323:AO386" si="77">AT323&amp;AQ323</f>
        <v>RVJClevedon Hospital - RVJ04</v>
      </c>
      <c r="AP323" s="37" t="s">
        <v>1109</v>
      </c>
      <c r="AQ323" s="37" t="s">
        <v>1110</v>
      </c>
      <c r="AR323" s="37" t="s">
        <v>1109</v>
      </c>
      <c r="AS323" s="37" t="s">
        <v>3623</v>
      </c>
      <c r="AT323" s="37" t="s">
        <v>2585</v>
      </c>
    </row>
    <row r="324" spans="1:46" hidden="1" x14ac:dyDescent="0.2">
      <c r="A324" s="34" t="e">
        <f t="shared" si="72"/>
        <v>#N/A</v>
      </c>
      <c r="B324" s="34" t="e">
        <f t="shared" si="73"/>
        <v>#N/A</v>
      </c>
      <c r="C324" s="34">
        <f t="shared" si="59"/>
        <v>0</v>
      </c>
      <c r="D324" s="34">
        <f t="shared" si="63"/>
        <v>0</v>
      </c>
      <c r="E324" s="34">
        <f t="shared" si="64"/>
        <v>0</v>
      </c>
      <c r="F324" s="34">
        <f t="shared" si="65"/>
        <v>0</v>
      </c>
      <c r="G324" s="34">
        <f t="shared" si="66"/>
        <v>0</v>
      </c>
      <c r="H324" s="34">
        <f t="shared" si="67"/>
        <v>0</v>
      </c>
      <c r="I324" s="34">
        <f t="shared" si="74"/>
        <v>0</v>
      </c>
      <c r="J324" s="34">
        <f t="shared" si="75"/>
        <v>0</v>
      </c>
      <c r="K324" s="34">
        <f t="shared" si="68"/>
        <v>0</v>
      </c>
      <c r="L324" s="34">
        <f t="shared" si="69"/>
        <v>0</v>
      </c>
      <c r="M324" s="34"/>
      <c r="N324" s="34"/>
      <c r="O324" s="34"/>
      <c r="P324" s="34">
        <f t="shared" si="76"/>
        <v>0</v>
      </c>
      <c r="Q324" s="34">
        <f t="shared" si="76"/>
        <v>0</v>
      </c>
      <c r="R324" s="34">
        <f t="shared" si="76"/>
        <v>0</v>
      </c>
      <c r="S324" s="34">
        <f t="shared" si="76"/>
        <v>0</v>
      </c>
      <c r="T324" s="34">
        <f t="shared" si="70"/>
        <v>0</v>
      </c>
      <c r="V324" s="34"/>
      <c r="W324" s="34"/>
      <c r="X324" s="34"/>
      <c r="Y324" s="34"/>
      <c r="AA324" s="34"/>
      <c r="AO324" s="106" t="str">
        <f t="shared" si="77"/>
        <v>RVJCossham Hospital - RVJ21</v>
      </c>
      <c r="AP324" s="37" t="s">
        <v>1111</v>
      </c>
      <c r="AQ324" s="37" t="s">
        <v>1112</v>
      </c>
      <c r="AR324" s="37" t="s">
        <v>1111</v>
      </c>
      <c r="AS324" s="37" t="s">
        <v>3111</v>
      </c>
      <c r="AT324" s="37" t="s">
        <v>2585</v>
      </c>
    </row>
    <row r="325" spans="1:46" hidden="1" x14ac:dyDescent="0.2">
      <c r="A325" s="34" t="e">
        <f t="shared" si="72"/>
        <v>#N/A</v>
      </c>
      <c r="B325" s="34" t="e">
        <f t="shared" si="73"/>
        <v>#N/A</v>
      </c>
      <c r="C325" s="34">
        <f t="shared" si="59"/>
        <v>0</v>
      </c>
      <c r="D325" s="34">
        <f t="shared" si="63"/>
        <v>0</v>
      </c>
      <c r="E325" s="34">
        <f t="shared" si="64"/>
        <v>0</v>
      </c>
      <c r="F325" s="34">
        <f t="shared" si="65"/>
        <v>0</v>
      </c>
      <c r="G325" s="34">
        <f t="shared" si="66"/>
        <v>0</v>
      </c>
      <c r="H325" s="34">
        <f t="shared" si="67"/>
        <v>0</v>
      </c>
      <c r="I325" s="34">
        <f t="shared" si="74"/>
        <v>0</v>
      </c>
      <c r="J325" s="34">
        <f t="shared" si="75"/>
        <v>0</v>
      </c>
      <c r="K325" s="34">
        <f t="shared" si="68"/>
        <v>0</v>
      </c>
      <c r="L325" s="34">
        <f t="shared" si="69"/>
        <v>0</v>
      </c>
      <c r="M325" s="34"/>
      <c r="N325" s="34"/>
      <c r="O325" s="34"/>
      <c r="P325" s="34">
        <f t="shared" ref="P325:S340" si="78">IF(P124="",0,IF(P124&gt;100%,1,0))</f>
        <v>0</v>
      </c>
      <c r="Q325" s="34">
        <f t="shared" si="78"/>
        <v>0</v>
      </c>
      <c r="R325" s="34">
        <f t="shared" si="78"/>
        <v>0</v>
      </c>
      <c r="S325" s="34">
        <f t="shared" si="78"/>
        <v>0</v>
      </c>
      <c r="T325" s="34">
        <f t="shared" si="70"/>
        <v>0</v>
      </c>
      <c r="V325" s="34"/>
      <c r="W325" s="34"/>
      <c r="X325" s="34"/>
      <c r="Y325" s="34"/>
      <c r="AA325" s="34"/>
      <c r="AO325" s="106" t="str">
        <f t="shared" si="77"/>
        <v>RVJFrenchay Hospital - RVJ20</v>
      </c>
      <c r="AP325" s="37" t="s">
        <v>1113</v>
      </c>
      <c r="AQ325" s="37" t="s">
        <v>1114</v>
      </c>
      <c r="AR325" s="37" t="s">
        <v>1113</v>
      </c>
      <c r="AS325" s="37" t="s">
        <v>3112</v>
      </c>
      <c r="AT325" s="37" t="s">
        <v>2585</v>
      </c>
    </row>
    <row r="326" spans="1:46" hidden="1" x14ac:dyDescent="0.2">
      <c r="A326" s="34" t="e">
        <f t="shared" si="72"/>
        <v>#N/A</v>
      </c>
      <c r="B326" s="34" t="e">
        <f t="shared" si="73"/>
        <v>#N/A</v>
      </c>
      <c r="C326" s="34">
        <f t="shared" si="59"/>
        <v>0</v>
      </c>
      <c r="D326" s="34">
        <f t="shared" si="63"/>
        <v>0</v>
      </c>
      <c r="E326" s="34">
        <f t="shared" si="64"/>
        <v>0</v>
      </c>
      <c r="F326" s="34">
        <f t="shared" si="65"/>
        <v>0</v>
      </c>
      <c r="G326" s="34">
        <f t="shared" si="66"/>
        <v>0</v>
      </c>
      <c r="H326" s="34">
        <f t="shared" si="67"/>
        <v>0</v>
      </c>
      <c r="I326" s="34">
        <f t="shared" si="74"/>
        <v>0</v>
      </c>
      <c r="J326" s="34">
        <f t="shared" si="75"/>
        <v>0</v>
      </c>
      <c r="K326" s="34">
        <f t="shared" si="68"/>
        <v>0</v>
      </c>
      <c r="L326" s="34">
        <f t="shared" si="69"/>
        <v>0</v>
      </c>
      <c r="M326" s="34"/>
      <c r="N326" s="34"/>
      <c r="O326" s="34"/>
      <c r="P326" s="34">
        <f t="shared" si="78"/>
        <v>0</v>
      </c>
      <c r="Q326" s="34">
        <f t="shared" si="78"/>
        <v>0</v>
      </c>
      <c r="R326" s="34">
        <f t="shared" si="78"/>
        <v>0</v>
      </c>
      <c r="S326" s="34">
        <f t="shared" si="78"/>
        <v>0</v>
      </c>
      <c r="T326" s="34">
        <f t="shared" si="70"/>
        <v>0</v>
      </c>
      <c r="V326" s="34"/>
      <c r="W326" s="34"/>
      <c r="X326" s="34"/>
      <c r="Y326" s="34"/>
      <c r="AA326" s="34"/>
      <c r="AO326" s="106" t="str">
        <f t="shared" si="77"/>
        <v>RVJGlenside Hospital - RVJ60</v>
      </c>
      <c r="AP326" s="37" t="s">
        <v>1115</v>
      </c>
      <c r="AQ326" s="37" t="s">
        <v>1116</v>
      </c>
      <c r="AR326" s="37" t="s">
        <v>1115</v>
      </c>
      <c r="AS326" s="37" t="s">
        <v>1117</v>
      </c>
      <c r="AT326" s="37" t="s">
        <v>2585</v>
      </c>
    </row>
    <row r="327" spans="1:46" hidden="1" x14ac:dyDescent="0.2">
      <c r="A327" s="34" t="e">
        <f t="shared" si="72"/>
        <v>#N/A</v>
      </c>
      <c r="B327" s="34" t="e">
        <f t="shared" si="73"/>
        <v>#N/A</v>
      </c>
      <c r="C327" s="34">
        <f t="shared" si="59"/>
        <v>0</v>
      </c>
      <c r="D327" s="34">
        <f t="shared" si="63"/>
        <v>0</v>
      </c>
      <c r="E327" s="34">
        <f t="shared" si="64"/>
        <v>0</v>
      </c>
      <c r="F327" s="34">
        <f t="shared" si="65"/>
        <v>0</v>
      </c>
      <c r="G327" s="34">
        <f t="shared" si="66"/>
        <v>0</v>
      </c>
      <c r="H327" s="34">
        <f t="shared" si="67"/>
        <v>0</v>
      </c>
      <c r="I327" s="34">
        <f t="shared" si="74"/>
        <v>0</v>
      </c>
      <c r="J327" s="34">
        <f t="shared" si="75"/>
        <v>0</v>
      </c>
      <c r="K327" s="34">
        <f t="shared" si="68"/>
        <v>0</v>
      </c>
      <c r="L327" s="34">
        <f t="shared" si="69"/>
        <v>0</v>
      </c>
      <c r="M327" s="34"/>
      <c r="N327" s="34"/>
      <c r="O327" s="34"/>
      <c r="P327" s="34">
        <f t="shared" si="78"/>
        <v>0</v>
      </c>
      <c r="Q327" s="34">
        <f t="shared" si="78"/>
        <v>0</v>
      </c>
      <c r="R327" s="34">
        <f t="shared" si="78"/>
        <v>0</v>
      </c>
      <c r="S327" s="34">
        <f t="shared" si="78"/>
        <v>0</v>
      </c>
      <c r="T327" s="34">
        <f t="shared" si="70"/>
        <v>0</v>
      </c>
      <c r="V327" s="34"/>
      <c r="W327" s="34"/>
      <c r="X327" s="34"/>
      <c r="Y327" s="34"/>
      <c r="AA327" s="34"/>
      <c r="AO327" s="106" t="str">
        <f t="shared" si="77"/>
        <v>RVJHam Green Hospital - RVJ02</v>
      </c>
      <c r="AP327" s="37" t="s">
        <v>1118</v>
      </c>
      <c r="AQ327" s="37" t="s">
        <v>1119</v>
      </c>
      <c r="AR327" s="37" t="s">
        <v>1118</v>
      </c>
      <c r="AS327" s="37" t="s">
        <v>1120</v>
      </c>
      <c r="AT327" s="37" t="s">
        <v>2585</v>
      </c>
    </row>
    <row r="328" spans="1:46" hidden="1" x14ac:dyDescent="0.2">
      <c r="A328" s="34" t="e">
        <f t="shared" si="72"/>
        <v>#N/A</v>
      </c>
      <c r="B328" s="34" t="e">
        <f t="shared" si="73"/>
        <v>#N/A</v>
      </c>
      <c r="C328" s="34">
        <f t="shared" si="59"/>
        <v>0</v>
      </c>
      <c r="D328" s="34">
        <f t="shared" si="63"/>
        <v>0</v>
      </c>
      <c r="E328" s="34">
        <f t="shared" si="64"/>
        <v>0</v>
      </c>
      <c r="F328" s="34">
        <f t="shared" si="65"/>
        <v>0</v>
      </c>
      <c r="G328" s="34">
        <f t="shared" si="66"/>
        <v>0</v>
      </c>
      <c r="H328" s="34">
        <f t="shared" si="67"/>
        <v>0</v>
      </c>
      <c r="I328" s="34">
        <f t="shared" si="74"/>
        <v>0</v>
      </c>
      <c r="J328" s="34">
        <f t="shared" si="75"/>
        <v>0</v>
      </c>
      <c r="K328" s="34">
        <f t="shared" si="68"/>
        <v>0</v>
      </c>
      <c r="L328" s="34">
        <f t="shared" si="69"/>
        <v>0</v>
      </c>
      <c r="M328" s="34"/>
      <c r="N328" s="34"/>
      <c r="O328" s="34"/>
      <c r="P328" s="34">
        <f t="shared" si="78"/>
        <v>0</v>
      </c>
      <c r="Q328" s="34">
        <f t="shared" si="78"/>
        <v>0</v>
      </c>
      <c r="R328" s="34">
        <f t="shared" si="78"/>
        <v>0</v>
      </c>
      <c r="S328" s="34">
        <f t="shared" si="78"/>
        <v>0</v>
      </c>
      <c r="T328" s="34">
        <f t="shared" si="70"/>
        <v>0</v>
      </c>
      <c r="V328" s="34"/>
      <c r="W328" s="34"/>
      <c r="X328" s="34"/>
      <c r="Y328" s="34"/>
      <c r="AA328" s="34"/>
      <c r="AO328" s="106" t="str">
        <f t="shared" si="77"/>
        <v>RVJLydney Hospital Site - RVJ09</v>
      </c>
      <c r="AP328" s="37" t="s">
        <v>1121</v>
      </c>
      <c r="AQ328" s="37" t="s">
        <v>1122</v>
      </c>
      <c r="AR328" s="37" t="s">
        <v>1121</v>
      </c>
      <c r="AS328" s="37" t="s">
        <v>1123</v>
      </c>
      <c r="AT328" s="37" t="s">
        <v>2585</v>
      </c>
    </row>
    <row r="329" spans="1:46" hidden="1" x14ac:dyDescent="0.2">
      <c r="A329" s="34" t="e">
        <f t="shared" si="72"/>
        <v>#N/A</v>
      </c>
      <c r="B329" s="34" t="e">
        <f t="shared" si="73"/>
        <v>#N/A</v>
      </c>
      <c r="C329" s="34">
        <f t="shared" si="59"/>
        <v>0</v>
      </c>
      <c r="D329" s="34">
        <f t="shared" si="63"/>
        <v>0</v>
      </c>
      <c r="E329" s="34">
        <f t="shared" si="64"/>
        <v>0</v>
      </c>
      <c r="F329" s="34">
        <f t="shared" si="65"/>
        <v>0</v>
      </c>
      <c r="G329" s="34">
        <f t="shared" si="66"/>
        <v>0</v>
      </c>
      <c r="H329" s="34">
        <f t="shared" si="67"/>
        <v>0</v>
      </c>
      <c r="I329" s="34">
        <f t="shared" si="74"/>
        <v>0</v>
      </c>
      <c r="J329" s="34">
        <f t="shared" si="75"/>
        <v>0</v>
      </c>
      <c r="K329" s="34">
        <f t="shared" si="68"/>
        <v>0</v>
      </c>
      <c r="L329" s="34">
        <f t="shared" si="69"/>
        <v>0</v>
      </c>
      <c r="M329" s="34"/>
      <c r="N329" s="34"/>
      <c r="O329" s="34"/>
      <c r="P329" s="34">
        <f t="shared" si="78"/>
        <v>0</v>
      </c>
      <c r="Q329" s="34">
        <f t="shared" si="78"/>
        <v>0</v>
      </c>
      <c r="R329" s="34">
        <f t="shared" si="78"/>
        <v>0</v>
      </c>
      <c r="S329" s="34">
        <f t="shared" si="78"/>
        <v>0</v>
      </c>
      <c r="T329" s="34">
        <f t="shared" si="70"/>
        <v>0</v>
      </c>
      <c r="V329" s="34"/>
      <c r="W329" s="34"/>
      <c r="X329" s="34"/>
      <c r="Y329" s="34"/>
      <c r="AA329" s="34"/>
      <c r="AO329" s="106" t="str">
        <f t="shared" si="77"/>
        <v>RVJManor Park Hospital - RVJ23</v>
      </c>
      <c r="AP329" s="37" t="s">
        <v>1124</v>
      </c>
      <c r="AQ329" s="37" t="s">
        <v>1125</v>
      </c>
      <c r="AR329" s="37" t="s">
        <v>1124</v>
      </c>
      <c r="AS329" s="37" t="s">
        <v>1126</v>
      </c>
      <c r="AT329" s="37" t="s">
        <v>2585</v>
      </c>
    </row>
    <row r="330" spans="1:46" hidden="1" x14ac:dyDescent="0.2">
      <c r="A330" s="34" t="e">
        <f t="shared" si="72"/>
        <v>#N/A</v>
      </c>
      <c r="B330" s="34" t="e">
        <f t="shared" si="73"/>
        <v>#N/A</v>
      </c>
      <c r="C330" s="34">
        <f t="shared" si="59"/>
        <v>0</v>
      </c>
      <c r="D330" s="34">
        <f t="shared" si="63"/>
        <v>0</v>
      </c>
      <c r="E330" s="34">
        <f t="shared" si="64"/>
        <v>0</v>
      </c>
      <c r="F330" s="34">
        <f t="shared" si="65"/>
        <v>0</v>
      </c>
      <c r="G330" s="34">
        <f t="shared" si="66"/>
        <v>0</v>
      </c>
      <c r="H330" s="34">
        <f t="shared" si="67"/>
        <v>0</v>
      </c>
      <c r="I330" s="34">
        <f t="shared" si="74"/>
        <v>0</v>
      </c>
      <c r="J330" s="34">
        <f t="shared" si="75"/>
        <v>0</v>
      </c>
      <c r="K330" s="34">
        <f t="shared" si="68"/>
        <v>0</v>
      </c>
      <c r="L330" s="34">
        <f t="shared" si="69"/>
        <v>0</v>
      </c>
      <c r="M330" s="34"/>
      <c r="N330" s="34"/>
      <c r="O330" s="34"/>
      <c r="P330" s="34">
        <f t="shared" si="78"/>
        <v>0</v>
      </c>
      <c r="Q330" s="34">
        <f t="shared" si="78"/>
        <v>0</v>
      </c>
      <c r="R330" s="34">
        <f t="shared" si="78"/>
        <v>0</v>
      </c>
      <c r="S330" s="34">
        <f t="shared" si="78"/>
        <v>0</v>
      </c>
      <c r="T330" s="34">
        <f t="shared" si="70"/>
        <v>0</v>
      </c>
      <c r="V330" s="34"/>
      <c r="W330" s="34"/>
      <c r="X330" s="34"/>
      <c r="Y330" s="34"/>
      <c r="AA330" s="34"/>
      <c r="AO330" s="106" t="str">
        <f t="shared" si="77"/>
        <v>RVJRiverside Unit - RVJ61</v>
      </c>
      <c r="AP330" s="37" t="s">
        <v>1127</v>
      </c>
      <c r="AQ330" s="37" t="s">
        <v>1128</v>
      </c>
      <c r="AR330" s="37" t="s">
        <v>1127</v>
      </c>
      <c r="AS330" s="37" t="s">
        <v>1129</v>
      </c>
      <c r="AT330" s="37" t="s">
        <v>2585</v>
      </c>
    </row>
    <row r="331" spans="1:46" hidden="1" x14ac:dyDescent="0.2">
      <c r="A331" s="34" t="e">
        <f t="shared" si="72"/>
        <v>#N/A</v>
      </c>
      <c r="B331" s="34" t="e">
        <f t="shared" si="73"/>
        <v>#N/A</v>
      </c>
      <c r="C331" s="34">
        <f t="shared" si="59"/>
        <v>0</v>
      </c>
      <c r="D331" s="34">
        <f t="shared" si="63"/>
        <v>0</v>
      </c>
      <c r="E331" s="34">
        <f t="shared" si="64"/>
        <v>0</v>
      </c>
      <c r="F331" s="34">
        <f t="shared" si="65"/>
        <v>0</v>
      </c>
      <c r="G331" s="34">
        <f t="shared" si="66"/>
        <v>0</v>
      </c>
      <c r="H331" s="34">
        <f t="shared" si="67"/>
        <v>0</v>
      </c>
      <c r="I331" s="34">
        <f t="shared" si="74"/>
        <v>0</v>
      </c>
      <c r="J331" s="34">
        <f t="shared" si="75"/>
        <v>0</v>
      </c>
      <c r="K331" s="34">
        <f t="shared" si="68"/>
        <v>0</v>
      </c>
      <c r="L331" s="34">
        <f t="shared" si="69"/>
        <v>0</v>
      </c>
      <c r="M331" s="34"/>
      <c r="N331" s="34"/>
      <c r="O331" s="34"/>
      <c r="P331" s="34">
        <f t="shared" si="78"/>
        <v>0</v>
      </c>
      <c r="Q331" s="34">
        <f t="shared" si="78"/>
        <v>0</v>
      </c>
      <c r="R331" s="34">
        <f t="shared" si="78"/>
        <v>0</v>
      </c>
      <c r="S331" s="34">
        <f t="shared" si="78"/>
        <v>0</v>
      </c>
      <c r="T331" s="34">
        <f t="shared" si="70"/>
        <v>0</v>
      </c>
      <c r="V331" s="34"/>
      <c r="W331" s="34"/>
      <c r="X331" s="34"/>
      <c r="Y331" s="34"/>
      <c r="AA331" s="34"/>
      <c r="AO331" s="106" t="str">
        <f t="shared" si="77"/>
        <v>RVJSouthmead Hospital - RVJ01</v>
      </c>
      <c r="AP331" s="37" t="s">
        <v>1130</v>
      </c>
      <c r="AQ331" s="37" t="s">
        <v>1131</v>
      </c>
      <c r="AR331" s="37" t="s">
        <v>1130</v>
      </c>
      <c r="AS331" s="37" t="s">
        <v>3113</v>
      </c>
      <c r="AT331" s="37" t="s">
        <v>2585</v>
      </c>
    </row>
    <row r="332" spans="1:46" hidden="1" x14ac:dyDescent="0.2">
      <c r="A332" s="34" t="e">
        <f t="shared" si="72"/>
        <v>#N/A</v>
      </c>
      <c r="B332" s="34" t="e">
        <f t="shared" si="73"/>
        <v>#N/A</v>
      </c>
      <c r="C332" s="34">
        <f t="shared" si="59"/>
        <v>0</v>
      </c>
      <c r="D332" s="34">
        <f t="shared" si="63"/>
        <v>0</v>
      </c>
      <c r="E332" s="34">
        <f t="shared" si="64"/>
        <v>0</v>
      </c>
      <c r="F332" s="34">
        <f t="shared" si="65"/>
        <v>0</v>
      </c>
      <c r="G332" s="34">
        <f t="shared" si="66"/>
        <v>0</v>
      </c>
      <c r="H332" s="34">
        <f t="shared" si="67"/>
        <v>0</v>
      </c>
      <c r="I332" s="34">
        <f t="shared" si="74"/>
        <v>0</v>
      </c>
      <c r="J332" s="34">
        <f t="shared" si="75"/>
        <v>0</v>
      </c>
      <c r="K332" s="34">
        <f t="shared" si="68"/>
        <v>0</v>
      </c>
      <c r="L332" s="34">
        <f t="shared" si="69"/>
        <v>0</v>
      </c>
      <c r="M332" s="34"/>
      <c r="N332" s="34"/>
      <c r="O332" s="34"/>
      <c r="P332" s="34">
        <f t="shared" si="78"/>
        <v>0</v>
      </c>
      <c r="Q332" s="34">
        <f t="shared" si="78"/>
        <v>0</v>
      </c>
      <c r="R332" s="34">
        <f t="shared" si="78"/>
        <v>0</v>
      </c>
      <c r="S332" s="34">
        <f t="shared" si="78"/>
        <v>0</v>
      </c>
      <c r="T332" s="34">
        <f t="shared" si="70"/>
        <v>0</v>
      </c>
      <c r="V332" s="34"/>
      <c r="W332" s="34"/>
      <c r="X332" s="34"/>
      <c r="Y332" s="34"/>
      <c r="AA332" s="34"/>
      <c r="AO332" s="106" t="str">
        <f t="shared" si="77"/>
        <v>RVJThornbury Hospital - RVJ05</v>
      </c>
      <c r="AP332" s="37" t="s">
        <v>1132</v>
      </c>
      <c r="AQ332" s="37" t="s">
        <v>1133</v>
      </c>
      <c r="AR332" s="37" t="s">
        <v>1132</v>
      </c>
      <c r="AS332" s="37" t="s">
        <v>3114</v>
      </c>
      <c r="AT332" s="37" t="s">
        <v>2585</v>
      </c>
    </row>
    <row r="333" spans="1:46" hidden="1" x14ac:dyDescent="0.2">
      <c r="A333" s="34" t="e">
        <f t="shared" si="72"/>
        <v>#N/A</v>
      </c>
      <c r="B333" s="34" t="e">
        <f t="shared" si="73"/>
        <v>#N/A</v>
      </c>
      <c r="C333" s="34">
        <f t="shared" si="59"/>
        <v>0</v>
      </c>
      <c r="D333" s="34">
        <f t="shared" si="63"/>
        <v>0</v>
      </c>
      <c r="E333" s="34">
        <f t="shared" si="64"/>
        <v>0</v>
      </c>
      <c r="F333" s="34">
        <f t="shared" si="65"/>
        <v>0</v>
      </c>
      <c r="G333" s="34">
        <f t="shared" si="66"/>
        <v>0</v>
      </c>
      <c r="H333" s="34">
        <f t="shared" si="67"/>
        <v>0</v>
      </c>
      <c r="I333" s="34">
        <f t="shared" si="74"/>
        <v>0</v>
      </c>
      <c r="J333" s="34">
        <f t="shared" si="75"/>
        <v>0</v>
      </c>
      <c r="K333" s="34">
        <f t="shared" si="68"/>
        <v>0</v>
      </c>
      <c r="L333" s="34">
        <f t="shared" si="69"/>
        <v>0</v>
      </c>
      <c r="M333" s="34"/>
      <c r="N333" s="34"/>
      <c r="O333" s="34"/>
      <c r="P333" s="34">
        <f t="shared" si="78"/>
        <v>0</v>
      </c>
      <c r="Q333" s="34">
        <f t="shared" si="78"/>
        <v>0</v>
      </c>
      <c r="R333" s="34">
        <f t="shared" si="78"/>
        <v>0</v>
      </c>
      <c r="S333" s="34">
        <f t="shared" si="78"/>
        <v>0</v>
      </c>
      <c r="T333" s="34">
        <f t="shared" si="70"/>
        <v>0</v>
      </c>
      <c r="V333" s="34"/>
      <c r="W333" s="34"/>
      <c r="X333" s="34"/>
      <c r="Y333" s="34"/>
      <c r="AA333" s="34"/>
      <c r="AO333" s="106" t="str">
        <f t="shared" si="77"/>
        <v>RVJWeston General Hospital - RVJJ8</v>
      </c>
      <c r="AP333" s="37" t="s">
        <v>1134</v>
      </c>
      <c r="AQ333" s="37" t="s">
        <v>1135</v>
      </c>
      <c r="AR333" s="37" t="s">
        <v>1134</v>
      </c>
      <c r="AS333" s="37" t="s">
        <v>758</v>
      </c>
      <c r="AT333" s="37" t="s">
        <v>2585</v>
      </c>
    </row>
    <row r="334" spans="1:46" hidden="1" x14ac:dyDescent="0.2">
      <c r="A334" s="34" t="e">
        <f t="shared" si="72"/>
        <v>#N/A</v>
      </c>
      <c r="B334" s="34" t="e">
        <f t="shared" si="73"/>
        <v>#N/A</v>
      </c>
      <c r="C334" s="34">
        <f t="shared" si="59"/>
        <v>0</v>
      </c>
      <c r="D334" s="34">
        <f t="shared" si="63"/>
        <v>0</v>
      </c>
      <c r="E334" s="34">
        <f t="shared" si="64"/>
        <v>0</v>
      </c>
      <c r="F334" s="34">
        <f t="shared" si="65"/>
        <v>0</v>
      </c>
      <c r="G334" s="34">
        <f t="shared" si="66"/>
        <v>0</v>
      </c>
      <c r="H334" s="34">
        <f t="shared" si="67"/>
        <v>0</v>
      </c>
      <c r="I334" s="34">
        <f t="shared" si="74"/>
        <v>0</v>
      </c>
      <c r="J334" s="34">
        <f t="shared" si="75"/>
        <v>0</v>
      </c>
      <c r="K334" s="34">
        <f t="shared" si="68"/>
        <v>0</v>
      </c>
      <c r="L334" s="34">
        <f t="shared" si="69"/>
        <v>0</v>
      </c>
      <c r="M334" s="34"/>
      <c r="N334" s="34"/>
      <c r="O334" s="34"/>
      <c r="P334" s="34">
        <f t="shared" si="78"/>
        <v>0</v>
      </c>
      <c r="Q334" s="34">
        <f t="shared" si="78"/>
        <v>0</v>
      </c>
      <c r="R334" s="34">
        <f t="shared" si="78"/>
        <v>0</v>
      </c>
      <c r="S334" s="34">
        <f t="shared" si="78"/>
        <v>0</v>
      </c>
      <c r="T334" s="34">
        <f t="shared" si="70"/>
        <v>0</v>
      </c>
      <c r="V334" s="34"/>
      <c r="W334" s="34"/>
      <c r="X334" s="34"/>
      <c r="Y334" s="34"/>
      <c r="AA334" s="34"/>
      <c r="AO334" s="106" t="str">
        <f t="shared" si="77"/>
        <v>RVLBarnet Hospital - RVL01</v>
      </c>
      <c r="AP334" s="37" t="s">
        <v>1136</v>
      </c>
      <c r="AQ334" s="37" t="s">
        <v>1137</v>
      </c>
      <c r="AR334" s="37" t="s">
        <v>1136</v>
      </c>
      <c r="AS334" s="37" t="s">
        <v>1138</v>
      </c>
      <c r="AT334" s="37" t="s">
        <v>2586</v>
      </c>
    </row>
    <row r="335" spans="1:46" hidden="1" x14ac:dyDescent="0.2">
      <c r="A335" s="34" t="e">
        <f t="shared" si="72"/>
        <v>#N/A</v>
      </c>
      <c r="B335" s="34" t="e">
        <f t="shared" si="73"/>
        <v>#N/A</v>
      </c>
      <c r="C335" s="34">
        <f t="shared" si="59"/>
        <v>0</v>
      </c>
      <c r="D335" s="34">
        <f t="shared" si="63"/>
        <v>0</v>
      </c>
      <c r="E335" s="34">
        <f t="shared" si="64"/>
        <v>0</v>
      </c>
      <c r="F335" s="34">
        <f t="shared" si="65"/>
        <v>0</v>
      </c>
      <c r="G335" s="34">
        <f t="shared" si="66"/>
        <v>0</v>
      </c>
      <c r="H335" s="34">
        <f t="shared" si="67"/>
        <v>0</v>
      </c>
      <c r="I335" s="34">
        <f t="shared" si="74"/>
        <v>0</v>
      </c>
      <c r="J335" s="34">
        <f t="shared" si="75"/>
        <v>0</v>
      </c>
      <c r="K335" s="34">
        <f t="shared" si="68"/>
        <v>0</v>
      </c>
      <c r="L335" s="34">
        <f t="shared" si="69"/>
        <v>0</v>
      </c>
      <c r="M335" s="34"/>
      <c r="N335" s="34"/>
      <c r="O335" s="34"/>
      <c r="P335" s="34">
        <f t="shared" si="78"/>
        <v>0</v>
      </c>
      <c r="Q335" s="34">
        <f t="shared" si="78"/>
        <v>0</v>
      </c>
      <c r="R335" s="34">
        <f t="shared" si="78"/>
        <v>0</v>
      </c>
      <c r="S335" s="34">
        <f t="shared" si="78"/>
        <v>0</v>
      </c>
      <c r="T335" s="34">
        <f t="shared" si="70"/>
        <v>0</v>
      </c>
      <c r="V335" s="34"/>
      <c r="W335" s="34"/>
      <c r="X335" s="34"/>
      <c r="Y335" s="34"/>
      <c r="AA335" s="34"/>
      <c r="AO335" s="106" t="str">
        <f t="shared" si="77"/>
        <v>RVLChase Farm Hospital - RVLC7</v>
      </c>
      <c r="AP335" s="37" t="s">
        <v>1139</v>
      </c>
      <c r="AQ335" s="37" t="s">
        <v>1140</v>
      </c>
      <c r="AR335" s="37" t="s">
        <v>1139</v>
      </c>
      <c r="AS335" s="37" t="s">
        <v>3118</v>
      </c>
      <c r="AT335" s="37" t="s">
        <v>2586</v>
      </c>
    </row>
    <row r="336" spans="1:46" hidden="1" x14ac:dyDescent="0.2">
      <c r="A336" s="34" t="e">
        <f t="shared" si="72"/>
        <v>#N/A</v>
      </c>
      <c r="B336" s="34" t="e">
        <f t="shared" si="73"/>
        <v>#N/A</v>
      </c>
      <c r="C336" s="34">
        <f t="shared" si="59"/>
        <v>0</v>
      </c>
      <c r="D336" s="34">
        <f t="shared" si="63"/>
        <v>0</v>
      </c>
      <c r="E336" s="34">
        <f t="shared" si="64"/>
        <v>0</v>
      </c>
      <c r="F336" s="34">
        <f t="shared" si="65"/>
        <v>0</v>
      </c>
      <c r="G336" s="34">
        <f t="shared" si="66"/>
        <v>0</v>
      </c>
      <c r="H336" s="34">
        <f t="shared" si="67"/>
        <v>0</v>
      </c>
      <c r="I336" s="34">
        <f t="shared" si="74"/>
        <v>0</v>
      </c>
      <c r="J336" s="34">
        <f t="shared" si="75"/>
        <v>0</v>
      </c>
      <c r="K336" s="34">
        <f t="shared" si="68"/>
        <v>0</v>
      </c>
      <c r="L336" s="34">
        <f t="shared" si="69"/>
        <v>0</v>
      </c>
      <c r="M336" s="34"/>
      <c r="N336" s="34"/>
      <c r="O336" s="34"/>
      <c r="P336" s="34">
        <f t="shared" si="78"/>
        <v>0</v>
      </c>
      <c r="Q336" s="34">
        <f t="shared" si="78"/>
        <v>0</v>
      </c>
      <c r="R336" s="34">
        <f t="shared" si="78"/>
        <v>0</v>
      </c>
      <c r="S336" s="34">
        <f t="shared" si="78"/>
        <v>0</v>
      </c>
      <c r="T336" s="34">
        <f t="shared" si="70"/>
        <v>0</v>
      </c>
      <c r="V336" s="34"/>
      <c r="W336" s="34"/>
      <c r="X336" s="34"/>
      <c r="Y336" s="34"/>
      <c r="AA336" s="34"/>
      <c r="AO336" s="106" t="str">
        <f t="shared" si="77"/>
        <v>RVLEdgware Hospital - RVL07</v>
      </c>
      <c r="AP336" s="37" t="s">
        <v>1141</v>
      </c>
      <c r="AQ336" s="37" t="s">
        <v>1142</v>
      </c>
      <c r="AR336" s="37" t="s">
        <v>1141</v>
      </c>
      <c r="AS336" s="37" t="s">
        <v>1143</v>
      </c>
      <c r="AT336" s="37" t="s">
        <v>2586</v>
      </c>
    </row>
    <row r="337" spans="1:46" hidden="1" x14ac:dyDescent="0.2">
      <c r="A337" s="34" t="e">
        <f t="shared" si="72"/>
        <v>#N/A</v>
      </c>
      <c r="B337" s="34" t="e">
        <f t="shared" si="73"/>
        <v>#N/A</v>
      </c>
      <c r="C337" s="34">
        <f t="shared" si="59"/>
        <v>0</v>
      </c>
      <c r="D337" s="34">
        <f t="shared" si="63"/>
        <v>0</v>
      </c>
      <c r="E337" s="34">
        <f t="shared" si="64"/>
        <v>0</v>
      </c>
      <c r="F337" s="34">
        <f t="shared" si="65"/>
        <v>0</v>
      </c>
      <c r="G337" s="34">
        <f t="shared" si="66"/>
        <v>0</v>
      </c>
      <c r="H337" s="34">
        <f t="shared" si="67"/>
        <v>0</v>
      </c>
      <c r="I337" s="34">
        <f t="shared" si="74"/>
        <v>0</v>
      </c>
      <c r="J337" s="34">
        <f t="shared" si="75"/>
        <v>0</v>
      </c>
      <c r="K337" s="34">
        <f t="shared" si="68"/>
        <v>0</v>
      </c>
      <c r="L337" s="34">
        <f t="shared" si="69"/>
        <v>0</v>
      </c>
      <c r="M337" s="34"/>
      <c r="N337" s="34"/>
      <c r="O337" s="34"/>
      <c r="P337" s="34">
        <f t="shared" si="78"/>
        <v>0</v>
      </c>
      <c r="Q337" s="34">
        <f t="shared" si="78"/>
        <v>0</v>
      </c>
      <c r="R337" s="34">
        <f t="shared" si="78"/>
        <v>0</v>
      </c>
      <c r="S337" s="34">
        <f t="shared" si="78"/>
        <v>0</v>
      </c>
      <c r="T337" s="34">
        <f t="shared" si="70"/>
        <v>0</v>
      </c>
      <c r="V337" s="34"/>
      <c r="W337" s="34"/>
      <c r="X337" s="34"/>
      <c r="Y337" s="34"/>
      <c r="AA337" s="34"/>
      <c r="AO337" s="106" t="str">
        <f t="shared" si="77"/>
        <v>RVRAshford Hospital - RVRD6</v>
      </c>
      <c r="AP337" s="37" t="s">
        <v>1144</v>
      </c>
      <c r="AQ337" s="37" t="s">
        <v>1145</v>
      </c>
      <c r="AR337" s="37" t="s">
        <v>1144</v>
      </c>
      <c r="AS337" s="37" t="s">
        <v>2501</v>
      </c>
      <c r="AT337" s="37" t="s">
        <v>2587</v>
      </c>
    </row>
    <row r="338" spans="1:46" hidden="1" x14ac:dyDescent="0.2">
      <c r="A338" s="34" t="e">
        <f t="shared" si="72"/>
        <v>#N/A</v>
      </c>
      <c r="B338" s="34" t="e">
        <f t="shared" si="73"/>
        <v>#N/A</v>
      </c>
      <c r="C338" s="34">
        <f t="shared" si="59"/>
        <v>0</v>
      </c>
      <c r="D338" s="34">
        <f t="shared" si="63"/>
        <v>0</v>
      </c>
      <c r="E338" s="34">
        <f t="shared" si="64"/>
        <v>0</v>
      </c>
      <c r="F338" s="34">
        <f t="shared" si="65"/>
        <v>0</v>
      </c>
      <c r="G338" s="34">
        <f t="shared" si="66"/>
        <v>0</v>
      </c>
      <c r="H338" s="34">
        <f t="shared" si="67"/>
        <v>0</v>
      </c>
      <c r="I338" s="34">
        <f t="shared" si="74"/>
        <v>0</v>
      </c>
      <c r="J338" s="34">
        <f t="shared" si="75"/>
        <v>0</v>
      </c>
      <c r="K338" s="34">
        <f t="shared" si="68"/>
        <v>0</v>
      </c>
      <c r="L338" s="34">
        <f t="shared" si="69"/>
        <v>0</v>
      </c>
      <c r="M338" s="34"/>
      <c r="N338" s="34"/>
      <c r="O338" s="34"/>
      <c r="P338" s="34">
        <f t="shared" si="78"/>
        <v>0</v>
      </c>
      <c r="Q338" s="34">
        <f t="shared" si="78"/>
        <v>0</v>
      </c>
      <c r="R338" s="34">
        <f t="shared" si="78"/>
        <v>0</v>
      </c>
      <c r="S338" s="34">
        <f t="shared" si="78"/>
        <v>0</v>
      </c>
      <c r="T338" s="34">
        <f t="shared" si="70"/>
        <v>0</v>
      </c>
      <c r="V338" s="34"/>
      <c r="W338" s="34"/>
      <c r="X338" s="34"/>
      <c r="Y338" s="34"/>
      <c r="AA338" s="34"/>
      <c r="AO338" s="106" t="str">
        <f t="shared" si="77"/>
        <v>RVRDorking General Hospital - RVR30</v>
      </c>
      <c r="AP338" s="37" t="s">
        <v>1146</v>
      </c>
      <c r="AQ338" s="37" t="s">
        <v>1147</v>
      </c>
      <c r="AR338" s="37" t="s">
        <v>1146</v>
      </c>
      <c r="AS338" s="37" t="s">
        <v>3659</v>
      </c>
      <c r="AT338" s="37" t="s">
        <v>2587</v>
      </c>
    </row>
    <row r="339" spans="1:46" hidden="1" x14ac:dyDescent="0.2">
      <c r="A339" s="34" t="e">
        <f t="shared" si="72"/>
        <v>#N/A</v>
      </c>
      <c r="B339" s="34" t="e">
        <f t="shared" si="73"/>
        <v>#N/A</v>
      </c>
      <c r="C339" s="34">
        <f t="shared" si="59"/>
        <v>0</v>
      </c>
      <c r="D339" s="34">
        <f t="shared" si="63"/>
        <v>0</v>
      </c>
      <c r="E339" s="34">
        <f t="shared" si="64"/>
        <v>0</v>
      </c>
      <c r="F339" s="34">
        <f t="shared" si="65"/>
        <v>0</v>
      </c>
      <c r="G339" s="34">
        <f t="shared" si="66"/>
        <v>0</v>
      </c>
      <c r="H339" s="34">
        <f t="shared" si="67"/>
        <v>0</v>
      </c>
      <c r="I339" s="34">
        <f t="shared" si="74"/>
        <v>0</v>
      </c>
      <c r="J339" s="34">
        <f t="shared" si="75"/>
        <v>0</v>
      </c>
      <c r="K339" s="34">
        <f t="shared" si="68"/>
        <v>0</v>
      </c>
      <c r="L339" s="34">
        <f t="shared" si="69"/>
        <v>0</v>
      </c>
      <c r="M339" s="34"/>
      <c r="N339" s="34"/>
      <c r="O339" s="34"/>
      <c r="P339" s="34">
        <f t="shared" si="78"/>
        <v>0</v>
      </c>
      <c r="Q339" s="34">
        <f t="shared" si="78"/>
        <v>0</v>
      </c>
      <c r="R339" s="34">
        <f t="shared" si="78"/>
        <v>0</v>
      </c>
      <c r="S339" s="34">
        <f t="shared" si="78"/>
        <v>0</v>
      </c>
      <c r="T339" s="34">
        <f t="shared" si="70"/>
        <v>0</v>
      </c>
      <c r="V339" s="34"/>
      <c r="W339" s="34"/>
      <c r="X339" s="34"/>
      <c r="Y339" s="34"/>
      <c r="AA339" s="34"/>
      <c r="AO339" s="106" t="str">
        <f t="shared" si="77"/>
        <v>RVREpsom Hospital - RVR50</v>
      </c>
      <c r="AP339" s="37" t="s">
        <v>1148</v>
      </c>
      <c r="AQ339" s="37" t="s">
        <v>1149</v>
      </c>
      <c r="AR339" s="37" t="s">
        <v>1148</v>
      </c>
      <c r="AS339" s="37" t="s">
        <v>1150</v>
      </c>
      <c r="AT339" s="37" t="s">
        <v>2587</v>
      </c>
    </row>
    <row r="340" spans="1:46" hidden="1" x14ac:dyDescent="0.2">
      <c r="A340" s="34" t="e">
        <f t="shared" si="72"/>
        <v>#N/A</v>
      </c>
      <c r="B340" s="34" t="e">
        <f t="shared" si="73"/>
        <v>#N/A</v>
      </c>
      <c r="C340" s="34">
        <f t="shared" si="59"/>
        <v>0</v>
      </c>
      <c r="D340" s="34">
        <f t="shared" si="63"/>
        <v>0</v>
      </c>
      <c r="E340" s="34">
        <f t="shared" si="64"/>
        <v>0</v>
      </c>
      <c r="F340" s="34">
        <f t="shared" si="65"/>
        <v>0</v>
      </c>
      <c r="G340" s="34">
        <f t="shared" si="66"/>
        <v>0</v>
      </c>
      <c r="H340" s="34">
        <f t="shared" si="67"/>
        <v>0</v>
      </c>
      <c r="I340" s="34">
        <f t="shared" si="74"/>
        <v>0</v>
      </c>
      <c r="J340" s="34">
        <f t="shared" si="75"/>
        <v>0</v>
      </c>
      <c r="K340" s="34">
        <f t="shared" si="68"/>
        <v>0</v>
      </c>
      <c r="L340" s="34">
        <f t="shared" si="69"/>
        <v>0</v>
      </c>
      <c r="M340" s="34"/>
      <c r="N340" s="34"/>
      <c r="O340" s="34"/>
      <c r="P340" s="34">
        <f t="shared" si="78"/>
        <v>0</v>
      </c>
      <c r="Q340" s="34">
        <f t="shared" si="78"/>
        <v>0</v>
      </c>
      <c r="R340" s="34">
        <f t="shared" si="78"/>
        <v>0</v>
      </c>
      <c r="S340" s="34">
        <f t="shared" si="78"/>
        <v>0</v>
      </c>
      <c r="T340" s="34">
        <f t="shared" si="70"/>
        <v>0</v>
      </c>
      <c r="V340" s="34"/>
      <c r="W340" s="34"/>
      <c r="X340" s="34"/>
      <c r="Y340" s="34"/>
      <c r="AA340" s="34"/>
      <c r="AO340" s="106" t="str">
        <f t="shared" si="77"/>
        <v>RVRKingston Hospital - RVRD2</v>
      </c>
      <c r="AP340" s="37" t="s">
        <v>1151</v>
      </c>
      <c r="AQ340" s="37" t="s">
        <v>1152</v>
      </c>
      <c r="AR340" s="37" t="s">
        <v>1151</v>
      </c>
      <c r="AS340" s="37" t="s">
        <v>3617</v>
      </c>
      <c r="AT340" s="37" t="s">
        <v>2587</v>
      </c>
    </row>
    <row r="341" spans="1:46" hidden="1" x14ac:dyDescent="0.2">
      <c r="A341" s="34" t="e">
        <f t="shared" ref="A341:A372" si="79">VLOOKUP($C140,$AP:$AP,1,0)</f>
        <v>#N/A</v>
      </c>
      <c r="B341" s="34" t="e">
        <f t="shared" ref="B341:B372" si="80">VLOOKUP($D140,$AQ:$AQ,1,0)</f>
        <v>#N/A</v>
      </c>
      <c r="C341" s="34">
        <f t="shared" ref="C341:C404" si="81">IF(C140="",0,IF(ISERROR(VLOOKUP(C140,$AP$2:$AP$243,1,0)),0,IF(VLOOKUP(C140,$AP$2:$AT$243,5,0)=$B$2,0,1)))</f>
        <v>0</v>
      </c>
      <c r="D341" s="34">
        <f t="shared" si="63"/>
        <v>0</v>
      </c>
      <c r="E341" s="34">
        <f t="shared" si="64"/>
        <v>0</v>
      </c>
      <c r="F341" s="34">
        <f t="shared" si="65"/>
        <v>0</v>
      </c>
      <c r="G341" s="34">
        <f t="shared" si="66"/>
        <v>0</v>
      </c>
      <c r="H341" s="34">
        <f t="shared" si="67"/>
        <v>0</v>
      </c>
      <c r="I341" s="34">
        <f t="shared" ref="I341:I372" si="82">IF(F140="",0,IF(ISERROR(VLOOKUP(F140,$U$12:$U$96,1,FALSE)),1,0))</f>
        <v>0</v>
      </c>
      <c r="J341" s="34">
        <f t="shared" ref="J341:J372" si="83">IF(G140="",0,IF(ISERROR(VLOOKUP(G140,$U$12:$U$96,1,FALSE)),1,0))</f>
        <v>0</v>
      </c>
      <c r="K341" s="34">
        <f t="shared" si="68"/>
        <v>0</v>
      </c>
      <c r="L341" s="34">
        <f t="shared" si="69"/>
        <v>0</v>
      </c>
      <c r="M341" s="34"/>
      <c r="N341" s="34"/>
      <c r="O341" s="34"/>
      <c r="P341" s="34">
        <f t="shared" ref="P341:S356" si="84">IF(P140="",0,IF(P140&gt;100%,1,0))</f>
        <v>0</v>
      </c>
      <c r="Q341" s="34">
        <f t="shared" si="84"/>
        <v>0</v>
      </c>
      <c r="R341" s="34">
        <f t="shared" si="84"/>
        <v>0</v>
      </c>
      <c r="S341" s="34">
        <f t="shared" si="84"/>
        <v>0</v>
      </c>
      <c r="T341" s="34">
        <f t="shared" si="70"/>
        <v>0</v>
      </c>
      <c r="V341" s="34"/>
      <c r="W341" s="34"/>
      <c r="X341" s="34"/>
      <c r="Y341" s="34"/>
      <c r="AA341" s="34"/>
      <c r="AO341" s="106" t="str">
        <f t="shared" si="77"/>
        <v>RVRLeatherhead Hospital - RVR90</v>
      </c>
      <c r="AP341" s="37" t="s">
        <v>1153</v>
      </c>
      <c r="AQ341" s="37" t="s">
        <v>1154</v>
      </c>
      <c r="AR341" s="37" t="s">
        <v>1153</v>
      </c>
      <c r="AS341" s="37" t="s">
        <v>3660</v>
      </c>
      <c r="AT341" s="37" t="s">
        <v>2587</v>
      </c>
    </row>
    <row r="342" spans="1:46" hidden="1" x14ac:dyDescent="0.2">
      <c r="A342" s="34" t="e">
        <f t="shared" si="79"/>
        <v>#N/A</v>
      </c>
      <c r="B342" s="34" t="e">
        <f t="shared" si="80"/>
        <v>#N/A</v>
      </c>
      <c r="C342" s="34">
        <f t="shared" si="81"/>
        <v>0</v>
      </c>
      <c r="D342" s="34">
        <f t="shared" ref="D342:D405" si="85">IF(D141="",0,IF(F141="",1,0))</f>
        <v>0</v>
      </c>
      <c r="E342" s="34">
        <f t="shared" ref="E342:E405" si="86">IF(D141="",0,IF(SUM(H141,J141,L141,N141)=0,1,0))</f>
        <v>0</v>
      </c>
      <c r="F342" s="34">
        <f t="shared" ref="F342:F405" si="87">IF(D141="",0,IF(SUM(I141,K141,M141,O141)=0,1,0))</f>
        <v>0</v>
      </c>
      <c r="G342" s="34">
        <f t="shared" ref="G342:G405" si="88">IF(D141="",0,IF(SUM(H141:O141)&lt;1448,1,0))</f>
        <v>0</v>
      </c>
      <c r="H342" s="34">
        <f t="shared" ref="H342:H405" si="89">IF(D141="",0,IF(SUM(H141:O141)&gt;30000,1,0))</f>
        <v>0</v>
      </c>
      <c r="I342" s="34">
        <f t="shared" si="82"/>
        <v>0</v>
      </c>
      <c r="J342" s="34">
        <f t="shared" si="83"/>
        <v>0</v>
      </c>
      <c r="K342" s="34">
        <f t="shared" ref="K342:K405" si="90">IF(D141="",0,IF(C141="",1,0))</f>
        <v>0</v>
      </c>
      <c r="L342" s="34">
        <f t="shared" ref="L342:L405" si="91">IF(OR(H141&lt;&gt;"",J141&lt;&gt;"",I141&lt;&gt;"",K141&lt;&gt;"",L141&lt;&gt;"",M141&lt;&gt;"",N141&lt;&gt;"",O141&lt;&gt;"",E141&lt;&gt;"",F141&lt;&gt;"",G141&lt;&gt;""),IF(D141="",1,0),0)</f>
        <v>0</v>
      </c>
      <c r="M342" s="34"/>
      <c r="N342" s="34"/>
      <c r="O342" s="34"/>
      <c r="P342" s="34">
        <f t="shared" si="84"/>
        <v>0</v>
      </c>
      <c r="Q342" s="34">
        <f t="shared" si="84"/>
        <v>0</v>
      </c>
      <c r="R342" s="34">
        <f t="shared" si="84"/>
        <v>0</v>
      </c>
      <c r="S342" s="34">
        <f t="shared" si="84"/>
        <v>0</v>
      </c>
      <c r="T342" s="34">
        <f t="shared" ref="T342:T405" si="92">SUM(G342:S342)</f>
        <v>0</v>
      </c>
      <c r="V342" s="34"/>
      <c r="W342" s="34"/>
      <c r="X342" s="34"/>
      <c r="Y342" s="34"/>
      <c r="AA342" s="34"/>
      <c r="AO342" s="106" t="str">
        <f t="shared" si="77"/>
        <v>RVRMayday Hospital - RVRD5</v>
      </c>
      <c r="AP342" s="37" t="s">
        <v>1155</v>
      </c>
      <c r="AQ342" s="37" t="s">
        <v>1156</v>
      </c>
      <c r="AR342" s="37" t="s">
        <v>1155</v>
      </c>
      <c r="AS342" s="37" t="s">
        <v>3618</v>
      </c>
      <c r="AT342" s="37" t="s">
        <v>2587</v>
      </c>
    </row>
    <row r="343" spans="1:46" hidden="1" x14ac:dyDescent="0.2">
      <c r="A343" s="34" t="e">
        <f t="shared" si="79"/>
        <v>#N/A</v>
      </c>
      <c r="B343" s="34" t="e">
        <f t="shared" si="80"/>
        <v>#N/A</v>
      </c>
      <c r="C343" s="34">
        <f t="shared" si="81"/>
        <v>0</v>
      </c>
      <c r="D343" s="34">
        <f t="shared" si="85"/>
        <v>0</v>
      </c>
      <c r="E343" s="34">
        <f t="shared" si="86"/>
        <v>0</v>
      </c>
      <c r="F343" s="34">
        <f t="shared" si="87"/>
        <v>0</v>
      </c>
      <c r="G343" s="34">
        <f t="shared" si="88"/>
        <v>0</v>
      </c>
      <c r="H343" s="34">
        <f t="shared" si="89"/>
        <v>0</v>
      </c>
      <c r="I343" s="34">
        <f t="shared" si="82"/>
        <v>0</v>
      </c>
      <c r="J343" s="34">
        <f t="shared" si="83"/>
        <v>0</v>
      </c>
      <c r="K343" s="34">
        <f t="shared" si="90"/>
        <v>0</v>
      </c>
      <c r="L343" s="34">
        <f t="shared" si="91"/>
        <v>0</v>
      </c>
      <c r="M343" s="34"/>
      <c r="N343" s="34"/>
      <c r="O343" s="34"/>
      <c r="P343" s="34">
        <f t="shared" si="84"/>
        <v>0</v>
      </c>
      <c r="Q343" s="34">
        <f t="shared" si="84"/>
        <v>0</v>
      </c>
      <c r="R343" s="34">
        <f t="shared" si="84"/>
        <v>0</v>
      </c>
      <c r="S343" s="34">
        <f t="shared" si="84"/>
        <v>0</v>
      </c>
      <c r="T343" s="34">
        <f t="shared" si="92"/>
        <v>0</v>
      </c>
      <c r="V343" s="34"/>
      <c r="W343" s="34"/>
      <c r="X343" s="34"/>
      <c r="Y343" s="34"/>
      <c r="AA343" s="34"/>
      <c r="AO343" s="106" t="str">
        <f t="shared" si="77"/>
        <v>RVRNelson Hospital - RVR04</v>
      </c>
      <c r="AP343" s="37" t="s">
        <v>1157</v>
      </c>
      <c r="AQ343" s="37" t="s">
        <v>1158</v>
      </c>
      <c r="AR343" s="37" t="s">
        <v>1157</v>
      </c>
      <c r="AS343" s="37" t="s">
        <v>3619</v>
      </c>
      <c r="AT343" s="37" t="s">
        <v>2587</v>
      </c>
    </row>
    <row r="344" spans="1:46" hidden="1" x14ac:dyDescent="0.2">
      <c r="A344" s="34" t="e">
        <f t="shared" si="79"/>
        <v>#N/A</v>
      </c>
      <c r="B344" s="34" t="e">
        <f t="shared" si="80"/>
        <v>#N/A</v>
      </c>
      <c r="C344" s="34">
        <f t="shared" si="81"/>
        <v>0</v>
      </c>
      <c r="D344" s="34">
        <f t="shared" si="85"/>
        <v>0</v>
      </c>
      <c r="E344" s="34">
        <f t="shared" si="86"/>
        <v>0</v>
      </c>
      <c r="F344" s="34">
        <f t="shared" si="87"/>
        <v>0</v>
      </c>
      <c r="G344" s="34">
        <f t="shared" si="88"/>
        <v>0</v>
      </c>
      <c r="H344" s="34">
        <f t="shared" si="89"/>
        <v>0</v>
      </c>
      <c r="I344" s="34">
        <f t="shared" si="82"/>
        <v>0</v>
      </c>
      <c r="J344" s="34">
        <f t="shared" si="83"/>
        <v>0</v>
      </c>
      <c r="K344" s="34">
        <f t="shared" si="90"/>
        <v>0</v>
      </c>
      <c r="L344" s="34">
        <f t="shared" si="91"/>
        <v>0</v>
      </c>
      <c r="M344" s="34"/>
      <c r="N344" s="34"/>
      <c r="O344" s="34"/>
      <c r="P344" s="34">
        <f t="shared" si="84"/>
        <v>0</v>
      </c>
      <c r="Q344" s="34">
        <f t="shared" si="84"/>
        <v>0</v>
      </c>
      <c r="R344" s="34">
        <f t="shared" si="84"/>
        <v>0</v>
      </c>
      <c r="S344" s="34">
        <f t="shared" si="84"/>
        <v>0</v>
      </c>
      <c r="T344" s="34">
        <f t="shared" si="92"/>
        <v>0</v>
      </c>
      <c r="V344" s="34"/>
      <c r="W344" s="34"/>
      <c r="X344" s="34"/>
      <c r="Y344" s="34"/>
      <c r="AA344" s="34"/>
      <c r="AO344" s="106" t="str">
        <f t="shared" si="77"/>
        <v>RVRQueen Mary's Hospital For Children - RVR07</v>
      </c>
      <c r="AP344" s="37" t="s">
        <v>1159</v>
      </c>
      <c r="AQ344" s="37" t="s">
        <v>1160</v>
      </c>
      <c r="AR344" s="37" t="s">
        <v>1159</v>
      </c>
      <c r="AS344" s="37" t="s">
        <v>1161</v>
      </c>
      <c r="AT344" s="37" t="s">
        <v>2587</v>
      </c>
    </row>
    <row r="345" spans="1:46" hidden="1" x14ac:dyDescent="0.2">
      <c r="A345" s="34" t="e">
        <f t="shared" si="79"/>
        <v>#N/A</v>
      </c>
      <c r="B345" s="34" t="e">
        <f t="shared" si="80"/>
        <v>#N/A</v>
      </c>
      <c r="C345" s="34">
        <f t="shared" si="81"/>
        <v>0</v>
      </c>
      <c r="D345" s="34">
        <f t="shared" si="85"/>
        <v>0</v>
      </c>
      <c r="E345" s="34">
        <f t="shared" si="86"/>
        <v>0</v>
      </c>
      <c r="F345" s="34">
        <f t="shared" si="87"/>
        <v>0</v>
      </c>
      <c r="G345" s="34">
        <f t="shared" si="88"/>
        <v>0</v>
      </c>
      <c r="H345" s="34">
        <f t="shared" si="89"/>
        <v>0</v>
      </c>
      <c r="I345" s="34">
        <f t="shared" si="82"/>
        <v>0</v>
      </c>
      <c r="J345" s="34">
        <f t="shared" si="83"/>
        <v>0</v>
      </c>
      <c r="K345" s="34">
        <f t="shared" si="90"/>
        <v>0</v>
      </c>
      <c r="L345" s="34">
        <f t="shared" si="91"/>
        <v>0</v>
      </c>
      <c r="M345" s="34"/>
      <c r="N345" s="34"/>
      <c r="O345" s="34"/>
      <c r="P345" s="34">
        <f t="shared" si="84"/>
        <v>0</v>
      </c>
      <c r="Q345" s="34">
        <f t="shared" si="84"/>
        <v>0</v>
      </c>
      <c r="R345" s="34">
        <f t="shared" si="84"/>
        <v>0</v>
      </c>
      <c r="S345" s="34">
        <f t="shared" si="84"/>
        <v>0</v>
      </c>
      <c r="T345" s="34">
        <f t="shared" si="92"/>
        <v>0</v>
      </c>
      <c r="V345" s="34"/>
      <c r="W345" s="34"/>
      <c r="X345" s="34"/>
      <c r="Y345" s="34"/>
      <c r="AA345" s="34"/>
      <c r="AO345" s="106" t="str">
        <f t="shared" si="77"/>
        <v>RVRSouth West London Elective Orthopaedic Centre - RVRTC</v>
      </c>
      <c r="AP345" s="37" t="s">
        <v>1162</v>
      </c>
      <c r="AQ345" s="37" t="s">
        <v>3030</v>
      </c>
      <c r="AR345" s="37" t="s">
        <v>1162</v>
      </c>
      <c r="AS345" s="37" t="s">
        <v>3031</v>
      </c>
      <c r="AT345" s="37" t="s">
        <v>2587</v>
      </c>
    </row>
    <row r="346" spans="1:46" hidden="1" x14ac:dyDescent="0.2">
      <c r="A346" s="34" t="e">
        <f t="shared" si="79"/>
        <v>#N/A</v>
      </c>
      <c r="B346" s="34" t="e">
        <f t="shared" si="80"/>
        <v>#N/A</v>
      </c>
      <c r="C346" s="34">
        <f t="shared" si="81"/>
        <v>0</v>
      </c>
      <c r="D346" s="34">
        <f t="shared" si="85"/>
        <v>0</v>
      </c>
      <c r="E346" s="34">
        <f t="shared" si="86"/>
        <v>0</v>
      </c>
      <c r="F346" s="34">
        <f t="shared" si="87"/>
        <v>0</v>
      </c>
      <c r="G346" s="34">
        <f t="shared" si="88"/>
        <v>0</v>
      </c>
      <c r="H346" s="34">
        <f t="shared" si="89"/>
        <v>0</v>
      </c>
      <c r="I346" s="34">
        <f t="shared" si="82"/>
        <v>0</v>
      </c>
      <c r="J346" s="34">
        <f t="shared" si="83"/>
        <v>0</v>
      </c>
      <c r="K346" s="34">
        <f t="shared" si="90"/>
        <v>0</v>
      </c>
      <c r="L346" s="34">
        <f t="shared" si="91"/>
        <v>0</v>
      </c>
      <c r="M346" s="34"/>
      <c r="N346" s="34"/>
      <c r="O346" s="34"/>
      <c r="P346" s="34">
        <f t="shared" si="84"/>
        <v>0</v>
      </c>
      <c r="Q346" s="34">
        <f t="shared" si="84"/>
        <v>0</v>
      </c>
      <c r="R346" s="34">
        <f t="shared" si="84"/>
        <v>0</v>
      </c>
      <c r="S346" s="34">
        <f t="shared" si="84"/>
        <v>0</v>
      </c>
      <c r="T346" s="34">
        <f t="shared" si="92"/>
        <v>0</v>
      </c>
      <c r="V346" s="34"/>
      <c r="W346" s="34"/>
      <c r="X346" s="34"/>
      <c r="Y346" s="34"/>
      <c r="AA346" s="34"/>
      <c r="AO346" s="106" t="str">
        <f t="shared" si="77"/>
        <v>RVRSt Helier Hospital - RVR05</v>
      </c>
      <c r="AP346" s="37" t="s">
        <v>1992</v>
      </c>
      <c r="AQ346" s="37" t="s">
        <v>1993</v>
      </c>
      <c r="AR346" s="37" t="s">
        <v>1992</v>
      </c>
      <c r="AS346" s="37" t="s">
        <v>3621</v>
      </c>
      <c r="AT346" s="37" t="s">
        <v>2587</v>
      </c>
    </row>
    <row r="347" spans="1:46" hidden="1" x14ac:dyDescent="0.2">
      <c r="A347" s="34" t="e">
        <f t="shared" si="79"/>
        <v>#N/A</v>
      </c>
      <c r="B347" s="34" t="e">
        <f t="shared" si="80"/>
        <v>#N/A</v>
      </c>
      <c r="C347" s="34">
        <f t="shared" si="81"/>
        <v>0</v>
      </c>
      <c r="D347" s="34">
        <f t="shared" si="85"/>
        <v>0</v>
      </c>
      <c r="E347" s="34">
        <f t="shared" si="86"/>
        <v>0</v>
      </c>
      <c r="F347" s="34">
        <f t="shared" si="87"/>
        <v>0</v>
      </c>
      <c r="G347" s="34">
        <f t="shared" si="88"/>
        <v>0</v>
      </c>
      <c r="H347" s="34">
        <f t="shared" si="89"/>
        <v>0</v>
      </c>
      <c r="I347" s="34">
        <f t="shared" si="82"/>
        <v>0</v>
      </c>
      <c r="J347" s="34">
        <f t="shared" si="83"/>
        <v>0</v>
      </c>
      <c r="K347" s="34">
        <f t="shared" si="90"/>
        <v>0</v>
      </c>
      <c r="L347" s="34">
        <f t="shared" si="91"/>
        <v>0</v>
      </c>
      <c r="M347" s="34"/>
      <c r="N347" s="34"/>
      <c r="O347" s="34"/>
      <c r="P347" s="34">
        <f t="shared" si="84"/>
        <v>0</v>
      </c>
      <c r="Q347" s="34">
        <f t="shared" si="84"/>
        <v>0</v>
      </c>
      <c r="R347" s="34">
        <f t="shared" si="84"/>
        <v>0</v>
      </c>
      <c r="S347" s="34">
        <f t="shared" si="84"/>
        <v>0</v>
      </c>
      <c r="T347" s="34">
        <f t="shared" si="92"/>
        <v>0</v>
      </c>
      <c r="V347" s="34"/>
      <c r="W347" s="34"/>
      <c r="X347" s="34"/>
      <c r="Y347" s="34"/>
      <c r="AA347" s="34"/>
      <c r="AO347" s="106" t="str">
        <f t="shared" si="77"/>
        <v>RVRSutton Hospital - RVR06</v>
      </c>
      <c r="AP347" s="37" t="s">
        <v>1994</v>
      </c>
      <c r="AQ347" s="37" t="s">
        <v>1995</v>
      </c>
      <c r="AR347" s="37" t="s">
        <v>1994</v>
      </c>
      <c r="AS347" s="37" t="s">
        <v>3622</v>
      </c>
      <c r="AT347" s="37" t="s">
        <v>2587</v>
      </c>
    </row>
    <row r="348" spans="1:46" hidden="1" x14ac:dyDescent="0.2">
      <c r="A348" s="34" t="e">
        <f t="shared" si="79"/>
        <v>#N/A</v>
      </c>
      <c r="B348" s="34" t="e">
        <f t="shared" si="80"/>
        <v>#N/A</v>
      </c>
      <c r="C348" s="34">
        <f t="shared" si="81"/>
        <v>0</v>
      </c>
      <c r="D348" s="34">
        <f t="shared" si="85"/>
        <v>0</v>
      </c>
      <c r="E348" s="34">
        <f t="shared" si="86"/>
        <v>0</v>
      </c>
      <c r="F348" s="34">
        <f t="shared" si="87"/>
        <v>0</v>
      </c>
      <c r="G348" s="34">
        <f t="shared" si="88"/>
        <v>0</v>
      </c>
      <c r="H348" s="34">
        <f t="shared" si="89"/>
        <v>0</v>
      </c>
      <c r="I348" s="34">
        <f t="shared" si="82"/>
        <v>0</v>
      </c>
      <c r="J348" s="34">
        <f t="shared" si="83"/>
        <v>0</v>
      </c>
      <c r="K348" s="34">
        <f t="shared" si="90"/>
        <v>0</v>
      </c>
      <c r="L348" s="34">
        <f t="shared" si="91"/>
        <v>0</v>
      </c>
      <c r="M348" s="34"/>
      <c r="N348" s="34"/>
      <c r="O348" s="34"/>
      <c r="P348" s="34">
        <f t="shared" si="84"/>
        <v>0</v>
      </c>
      <c r="Q348" s="34">
        <f t="shared" si="84"/>
        <v>0</v>
      </c>
      <c r="R348" s="34">
        <f t="shared" si="84"/>
        <v>0</v>
      </c>
      <c r="S348" s="34">
        <f t="shared" si="84"/>
        <v>0</v>
      </c>
      <c r="T348" s="34">
        <f t="shared" si="92"/>
        <v>0</v>
      </c>
      <c r="V348" s="34"/>
      <c r="W348" s="34"/>
      <c r="X348" s="34"/>
      <c r="Y348" s="34"/>
      <c r="AA348" s="34"/>
      <c r="AO348" s="106" t="str">
        <f t="shared" si="77"/>
        <v>RVRThe New Epsom and Ewell Cottage Hospital - RVR60</v>
      </c>
      <c r="AP348" s="37" t="s">
        <v>1996</v>
      </c>
      <c r="AQ348" s="37" t="s">
        <v>1997</v>
      </c>
      <c r="AR348" s="37" t="s">
        <v>1996</v>
      </c>
      <c r="AS348" s="37" t="s">
        <v>1998</v>
      </c>
      <c r="AT348" s="37" t="s">
        <v>2587</v>
      </c>
    </row>
    <row r="349" spans="1:46" hidden="1" x14ac:dyDescent="0.2">
      <c r="A349" s="34" t="e">
        <f t="shared" si="79"/>
        <v>#N/A</v>
      </c>
      <c r="B349" s="34" t="e">
        <f t="shared" si="80"/>
        <v>#N/A</v>
      </c>
      <c r="C349" s="34">
        <f t="shared" si="81"/>
        <v>0</v>
      </c>
      <c r="D349" s="34">
        <f t="shared" si="85"/>
        <v>0</v>
      </c>
      <c r="E349" s="34">
        <f t="shared" si="86"/>
        <v>0</v>
      </c>
      <c r="F349" s="34">
        <f t="shared" si="87"/>
        <v>0</v>
      </c>
      <c r="G349" s="34">
        <f t="shared" si="88"/>
        <v>0</v>
      </c>
      <c r="H349" s="34">
        <f t="shared" si="89"/>
        <v>0</v>
      </c>
      <c r="I349" s="34">
        <f t="shared" si="82"/>
        <v>0</v>
      </c>
      <c r="J349" s="34">
        <f t="shared" si="83"/>
        <v>0</v>
      </c>
      <c r="K349" s="34">
        <f t="shared" si="90"/>
        <v>0</v>
      </c>
      <c r="L349" s="34">
        <f t="shared" si="91"/>
        <v>0</v>
      </c>
      <c r="M349" s="34"/>
      <c r="N349" s="34"/>
      <c r="O349" s="34"/>
      <c r="P349" s="34">
        <f t="shared" si="84"/>
        <v>0</v>
      </c>
      <c r="Q349" s="34">
        <f t="shared" si="84"/>
        <v>0</v>
      </c>
      <c r="R349" s="34">
        <f t="shared" si="84"/>
        <v>0</v>
      </c>
      <c r="S349" s="34">
        <f t="shared" si="84"/>
        <v>0</v>
      </c>
      <c r="T349" s="34">
        <f t="shared" si="92"/>
        <v>0</v>
      </c>
      <c r="V349" s="34"/>
      <c r="W349" s="34"/>
      <c r="X349" s="34"/>
      <c r="Y349" s="34"/>
      <c r="AA349" s="34"/>
      <c r="AO349" s="106" t="str">
        <f t="shared" si="77"/>
        <v>RVVBuckland Hospital - RVV02</v>
      </c>
      <c r="AP349" s="37" t="s">
        <v>1999</v>
      </c>
      <c r="AQ349" s="37" t="s">
        <v>2000</v>
      </c>
      <c r="AR349" s="37" t="s">
        <v>1999</v>
      </c>
      <c r="AS349" s="37" t="s">
        <v>3613</v>
      </c>
      <c r="AT349" s="37" t="s">
        <v>2588</v>
      </c>
    </row>
    <row r="350" spans="1:46" hidden="1" x14ac:dyDescent="0.2">
      <c r="A350" s="34" t="e">
        <f t="shared" si="79"/>
        <v>#N/A</v>
      </c>
      <c r="B350" s="34" t="e">
        <f t="shared" si="80"/>
        <v>#N/A</v>
      </c>
      <c r="C350" s="34">
        <f t="shared" si="81"/>
        <v>0</v>
      </c>
      <c r="D350" s="34">
        <f t="shared" si="85"/>
        <v>0</v>
      </c>
      <c r="E350" s="34">
        <f t="shared" si="86"/>
        <v>0</v>
      </c>
      <c r="F350" s="34">
        <f t="shared" si="87"/>
        <v>0</v>
      </c>
      <c r="G350" s="34">
        <f t="shared" si="88"/>
        <v>0</v>
      </c>
      <c r="H350" s="34">
        <f t="shared" si="89"/>
        <v>0</v>
      </c>
      <c r="I350" s="34">
        <f t="shared" si="82"/>
        <v>0</v>
      </c>
      <c r="J350" s="34">
        <f t="shared" si="83"/>
        <v>0</v>
      </c>
      <c r="K350" s="34">
        <f t="shared" si="90"/>
        <v>0</v>
      </c>
      <c r="L350" s="34">
        <f t="shared" si="91"/>
        <v>0</v>
      </c>
      <c r="M350" s="34"/>
      <c r="N350" s="34"/>
      <c r="O350" s="34"/>
      <c r="P350" s="34">
        <f t="shared" si="84"/>
        <v>0</v>
      </c>
      <c r="Q350" s="34">
        <f t="shared" si="84"/>
        <v>0</v>
      </c>
      <c r="R350" s="34">
        <f t="shared" si="84"/>
        <v>0</v>
      </c>
      <c r="S350" s="34">
        <f t="shared" si="84"/>
        <v>0</v>
      </c>
      <c r="T350" s="34">
        <f t="shared" si="92"/>
        <v>0</v>
      </c>
      <c r="V350" s="34"/>
      <c r="W350" s="34"/>
      <c r="X350" s="34"/>
      <c r="Y350" s="34"/>
      <c r="AA350" s="34"/>
      <c r="AO350" s="106" t="str">
        <f t="shared" si="77"/>
        <v>RVVFaversham Cottage Hospital - RVVFC</v>
      </c>
      <c r="AP350" s="37" t="s">
        <v>2001</v>
      </c>
      <c r="AQ350" s="37" t="s">
        <v>2002</v>
      </c>
      <c r="AR350" s="37" t="s">
        <v>2001</v>
      </c>
      <c r="AS350" s="37" t="s">
        <v>2543</v>
      </c>
      <c r="AT350" s="37" t="s">
        <v>2588</v>
      </c>
    </row>
    <row r="351" spans="1:46" hidden="1" x14ac:dyDescent="0.2">
      <c r="A351" s="34" t="e">
        <f t="shared" si="79"/>
        <v>#N/A</v>
      </c>
      <c r="B351" s="34" t="e">
        <f t="shared" si="80"/>
        <v>#N/A</v>
      </c>
      <c r="C351" s="34">
        <f t="shared" si="81"/>
        <v>0</v>
      </c>
      <c r="D351" s="34">
        <f t="shared" si="85"/>
        <v>0</v>
      </c>
      <c r="E351" s="34">
        <f t="shared" si="86"/>
        <v>0</v>
      </c>
      <c r="F351" s="34">
        <f t="shared" si="87"/>
        <v>0</v>
      </c>
      <c r="G351" s="34">
        <f t="shared" si="88"/>
        <v>0</v>
      </c>
      <c r="H351" s="34">
        <f t="shared" si="89"/>
        <v>0</v>
      </c>
      <c r="I351" s="34">
        <f t="shared" si="82"/>
        <v>0</v>
      </c>
      <c r="J351" s="34">
        <f t="shared" si="83"/>
        <v>0</v>
      </c>
      <c r="K351" s="34">
        <f t="shared" si="90"/>
        <v>0</v>
      </c>
      <c r="L351" s="34">
        <f t="shared" si="91"/>
        <v>0</v>
      </c>
      <c r="M351" s="34"/>
      <c r="N351" s="34"/>
      <c r="O351" s="34"/>
      <c r="P351" s="34">
        <f t="shared" si="84"/>
        <v>0</v>
      </c>
      <c r="Q351" s="34">
        <f t="shared" si="84"/>
        <v>0</v>
      </c>
      <c r="R351" s="34">
        <f t="shared" si="84"/>
        <v>0</v>
      </c>
      <c r="S351" s="34">
        <f t="shared" si="84"/>
        <v>0</v>
      </c>
      <c r="T351" s="34">
        <f t="shared" si="92"/>
        <v>0</v>
      </c>
      <c r="V351" s="34"/>
      <c r="W351" s="34"/>
      <c r="X351" s="34"/>
      <c r="Y351" s="34"/>
      <c r="AA351" s="34"/>
      <c r="AO351" s="106" t="str">
        <f t="shared" si="77"/>
        <v>RVVKent and Canterbury Hospital - RVVKC</v>
      </c>
      <c r="AP351" s="37" t="s">
        <v>2003</v>
      </c>
      <c r="AQ351" s="37" t="s">
        <v>2004</v>
      </c>
      <c r="AR351" s="37" t="s">
        <v>2003</v>
      </c>
      <c r="AS351" s="37" t="s">
        <v>2616</v>
      </c>
      <c r="AT351" s="37" t="s">
        <v>2588</v>
      </c>
    </row>
    <row r="352" spans="1:46" hidden="1" x14ac:dyDescent="0.2">
      <c r="A352" s="34" t="e">
        <f t="shared" si="79"/>
        <v>#N/A</v>
      </c>
      <c r="B352" s="34" t="e">
        <f t="shared" si="80"/>
        <v>#N/A</v>
      </c>
      <c r="C352" s="34">
        <f t="shared" si="81"/>
        <v>0</v>
      </c>
      <c r="D352" s="34">
        <f t="shared" si="85"/>
        <v>0</v>
      </c>
      <c r="E352" s="34">
        <f t="shared" si="86"/>
        <v>0</v>
      </c>
      <c r="F352" s="34">
        <f t="shared" si="87"/>
        <v>0</v>
      </c>
      <c r="G352" s="34">
        <f t="shared" si="88"/>
        <v>0</v>
      </c>
      <c r="H352" s="34">
        <f t="shared" si="89"/>
        <v>0</v>
      </c>
      <c r="I352" s="34">
        <f t="shared" si="82"/>
        <v>0</v>
      </c>
      <c r="J352" s="34">
        <f t="shared" si="83"/>
        <v>0</v>
      </c>
      <c r="K352" s="34">
        <f t="shared" si="90"/>
        <v>0</v>
      </c>
      <c r="L352" s="34">
        <f t="shared" si="91"/>
        <v>0</v>
      </c>
      <c r="M352" s="34"/>
      <c r="N352" s="34"/>
      <c r="O352" s="34"/>
      <c r="P352" s="34">
        <f t="shared" si="84"/>
        <v>0</v>
      </c>
      <c r="Q352" s="34">
        <f t="shared" si="84"/>
        <v>0</v>
      </c>
      <c r="R352" s="34">
        <f t="shared" si="84"/>
        <v>0</v>
      </c>
      <c r="S352" s="34">
        <f t="shared" si="84"/>
        <v>0</v>
      </c>
      <c r="T352" s="34">
        <f t="shared" si="92"/>
        <v>0</v>
      </c>
      <c r="V352" s="34"/>
      <c r="W352" s="34"/>
      <c r="X352" s="34"/>
      <c r="Y352" s="34"/>
      <c r="AA352" s="34"/>
      <c r="AO352" s="106" t="str">
        <f t="shared" si="77"/>
        <v>RVVMaidstone District General Hospital - RVVMA</v>
      </c>
      <c r="AP352" s="37" t="s">
        <v>2005</v>
      </c>
      <c r="AQ352" s="37" t="s">
        <v>2006</v>
      </c>
      <c r="AR352" s="37" t="s">
        <v>2005</v>
      </c>
      <c r="AS352" s="37" t="s">
        <v>3614</v>
      </c>
      <c r="AT352" s="37" t="s">
        <v>2588</v>
      </c>
    </row>
    <row r="353" spans="1:46" hidden="1" x14ac:dyDescent="0.2">
      <c r="A353" s="34" t="e">
        <f t="shared" si="79"/>
        <v>#N/A</v>
      </c>
      <c r="B353" s="34" t="e">
        <f t="shared" si="80"/>
        <v>#N/A</v>
      </c>
      <c r="C353" s="34">
        <f t="shared" si="81"/>
        <v>0</v>
      </c>
      <c r="D353" s="34">
        <f t="shared" si="85"/>
        <v>0</v>
      </c>
      <c r="E353" s="34">
        <f t="shared" si="86"/>
        <v>0</v>
      </c>
      <c r="F353" s="34">
        <f t="shared" si="87"/>
        <v>0</v>
      </c>
      <c r="G353" s="34">
        <f t="shared" si="88"/>
        <v>0</v>
      </c>
      <c r="H353" s="34">
        <f t="shared" si="89"/>
        <v>0</v>
      </c>
      <c r="I353" s="34">
        <f t="shared" si="82"/>
        <v>0</v>
      </c>
      <c r="J353" s="34">
        <f t="shared" si="83"/>
        <v>0</v>
      </c>
      <c r="K353" s="34">
        <f t="shared" si="90"/>
        <v>0</v>
      </c>
      <c r="L353" s="34">
        <f t="shared" si="91"/>
        <v>0</v>
      </c>
      <c r="M353" s="34"/>
      <c r="N353" s="34"/>
      <c r="O353" s="34"/>
      <c r="P353" s="34">
        <f t="shared" si="84"/>
        <v>0</v>
      </c>
      <c r="Q353" s="34">
        <f t="shared" si="84"/>
        <v>0</v>
      </c>
      <c r="R353" s="34">
        <f t="shared" si="84"/>
        <v>0</v>
      </c>
      <c r="S353" s="34">
        <f t="shared" si="84"/>
        <v>0</v>
      </c>
      <c r="T353" s="34">
        <f t="shared" si="92"/>
        <v>0</v>
      </c>
      <c r="V353" s="34"/>
      <c r="W353" s="34"/>
      <c r="X353" s="34"/>
      <c r="Y353" s="34"/>
      <c r="AA353" s="34"/>
      <c r="AO353" s="106" t="str">
        <f t="shared" si="77"/>
        <v>RVVMedway Hospital - RVVMD</v>
      </c>
      <c r="AP353" s="37" t="s">
        <v>2007</v>
      </c>
      <c r="AQ353" s="37" t="s">
        <v>2008</v>
      </c>
      <c r="AR353" s="37" t="s">
        <v>2007</v>
      </c>
      <c r="AS353" s="37" t="s">
        <v>1163</v>
      </c>
      <c r="AT353" s="37" t="s">
        <v>2588</v>
      </c>
    </row>
    <row r="354" spans="1:46" hidden="1" x14ac:dyDescent="0.2">
      <c r="A354" s="34" t="e">
        <f t="shared" si="79"/>
        <v>#N/A</v>
      </c>
      <c r="B354" s="34" t="e">
        <f t="shared" si="80"/>
        <v>#N/A</v>
      </c>
      <c r="C354" s="34">
        <f t="shared" si="81"/>
        <v>0</v>
      </c>
      <c r="D354" s="34">
        <f t="shared" si="85"/>
        <v>0</v>
      </c>
      <c r="E354" s="34">
        <f t="shared" si="86"/>
        <v>0</v>
      </c>
      <c r="F354" s="34">
        <f t="shared" si="87"/>
        <v>0</v>
      </c>
      <c r="G354" s="34">
        <f t="shared" si="88"/>
        <v>0</v>
      </c>
      <c r="H354" s="34">
        <f t="shared" si="89"/>
        <v>0</v>
      </c>
      <c r="I354" s="34">
        <f t="shared" si="82"/>
        <v>0</v>
      </c>
      <c r="J354" s="34">
        <f t="shared" si="83"/>
        <v>0</v>
      </c>
      <c r="K354" s="34">
        <f t="shared" si="90"/>
        <v>0</v>
      </c>
      <c r="L354" s="34">
        <f t="shared" si="91"/>
        <v>0</v>
      </c>
      <c r="M354" s="34"/>
      <c r="N354" s="34"/>
      <c r="O354" s="34"/>
      <c r="P354" s="34">
        <f t="shared" si="84"/>
        <v>0</v>
      </c>
      <c r="Q354" s="34">
        <f t="shared" si="84"/>
        <v>0</v>
      </c>
      <c r="R354" s="34">
        <f t="shared" si="84"/>
        <v>0</v>
      </c>
      <c r="S354" s="34">
        <f t="shared" si="84"/>
        <v>0</v>
      </c>
      <c r="T354" s="34">
        <f t="shared" si="92"/>
        <v>0</v>
      </c>
      <c r="V354" s="34"/>
      <c r="W354" s="34"/>
      <c r="X354" s="34"/>
      <c r="Y354" s="34"/>
      <c r="AA354" s="34"/>
      <c r="AO354" s="106" t="str">
        <f t="shared" si="77"/>
        <v>RVVQueen Elizabeth The Queen Mother Hospital - RVV09</v>
      </c>
      <c r="AP354" s="37" t="s">
        <v>1164</v>
      </c>
      <c r="AQ354" s="37" t="s">
        <v>1165</v>
      </c>
      <c r="AR354" s="37" t="s">
        <v>1164</v>
      </c>
      <c r="AS354" s="37" t="s">
        <v>2618</v>
      </c>
      <c r="AT354" s="37" t="s">
        <v>2588</v>
      </c>
    </row>
    <row r="355" spans="1:46" hidden="1" x14ac:dyDescent="0.2">
      <c r="A355" s="34" t="e">
        <f t="shared" si="79"/>
        <v>#N/A</v>
      </c>
      <c r="B355" s="34" t="e">
        <f t="shared" si="80"/>
        <v>#N/A</v>
      </c>
      <c r="C355" s="34">
        <f t="shared" si="81"/>
        <v>0</v>
      </c>
      <c r="D355" s="34">
        <f t="shared" si="85"/>
        <v>0</v>
      </c>
      <c r="E355" s="34">
        <f t="shared" si="86"/>
        <v>0</v>
      </c>
      <c r="F355" s="34">
        <f t="shared" si="87"/>
        <v>0</v>
      </c>
      <c r="G355" s="34">
        <f t="shared" si="88"/>
        <v>0</v>
      </c>
      <c r="H355" s="34">
        <f t="shared" si="89"/>
        <v>0</v>
      </c>
      <c r="I355" s="34">
        <f t="shared" si="82"/>
        <v>0</v>
      </c>
      <c r="J355" s="34">
        <f t="shared" si="83"/>
        <v>0</v>
      </c>
      <c r="K355" s="34">
        <f t="shared" si="90"/>
        <v>0</v>
      </c>
      <c r="L355" s="34">
        <f t="shared" si="91"/>
        <v>0</v>
      </c>
      <c r="M355" s="34"/>
      <c r="N355" s="34"/>
      <c r="O355" s="34"/>
      <c r="P355" s="34">
        <f t="shared" si="84"/>
        <v>0</v>
      </c>
      <c r="Q355" s="34">
        <f t="shared" si="84"/>
        <v>0</v>
      </c>
      <c r="R355" s="34">
        <f t="shared" si="84"/>
        <v>0</v>
      </c>
      <c r="S355" s="34">
        <f t="shared" si="84"/>
        <v>0</v>
      </c>
      <c r="T355" s="34">
        <f t="shared" si="92"/>
        <v>0</v>
      </c>
      <c r="V355" s="34"/>
      <c r="W355" s="34"/>
      <c r="X355" s="34"/>
      <c r="Y355" s="34"/>
      <c r="AA355" s="34"/>
      <c r="AO355" s="106" t="str">
        <f t="shared" si="77"/>
        <v>RVVQueen Victoria Memorial Hospital (Herne Bay) - RVV10</v>
      </c>
      <c r="AP355" s="37" t="s">
        <v>1166</v>
      </c>
      <c r="AQ355" s="37" t="s">
        <v>1167</v>
      </c>
      <c r="AR355" s="37" t="s">
        <v>1166</v>
      </c>
      <c r="AS355" s="37" t="s">
        <v>1168</v>
      </c>
      <c r="AT355" s="37" t="s">
        <v>2588</v>
      </c>
    </row>
    <row r="356" spans="1:46" hidden="1" x14ac:dyDescent="0.2">
      <c r="A356" s="34" t="e">
        <f t="shared" si="79"/>
        <v>#N/A</v>
      </c>
      <c r="B356" s="34" t="e">
        <f t="shared" si="80"/>
        <v>#N/A</v>
      </c>
      <c r="C356" s="34">
        <f t="shared" si="81"/>
        <v>0</v>
      </c>
      <c r="D356" s="34">
        <f t="shared" si="85"/>
        <v>0</v>
      </c>
      <c r="E356" s="34">
        <f t="shared" si="86"/>
        <v>0</v>
      </c>
      <c r="F356" s="34">
        <f t="shared" si="87"/>
        <v>0</v>
      </c>
      <c r="G356" s="34">
        <f t="shared" si="88"/>
        <v>0</v>
      </c>
      <c r="H356" s="34">
        <f t="shared" si="89"/>
        <v>0</v>
      </c>
      <c r="I356" s="34">
        <f t="shared" si="82"/>
        <v>0</v>
      </c>
      <c r="J356" s="34">
        <f t="shared" si="83"/>
        <v>0</v>
      </c>
      <c r="K356" s="34">
        <f t="shared" si="90"/>
        <v>0</v>
      </c>
      <c r="L356" s="34">
        <f t="shared" si="91"/>
        <v>0</v>
      </c>
      <c r="M356" s="34"/>
      <c r="N356" s="34"/>
      <c r="O356" s="34"/>
      <c r="P356" s="34">
        <f t="shared" si="84"/>
        <v>0</v>
      </c>
      <c r="Q356" s="34">
        <f t="shared" si="84"/>
        <v>0</v>
      </c>
      <c r="R356" s="34">
        <f t="shared" si="84"/>
        <v>0</v>
      </c>
      <c r="S356" s="34">
        <f t="shared" si="84"/>
        <v>0</v>
      </c>
      <c r="T356" s="34">
        <f t="shared" si="92"/>
        <v>0</v>
      </c>
      <c r="V356" s="34"/>
      <c r="W356" s="34"/>
      <c r="X356" s="34"/>
      <c r="Y356" s="34"/>
      <c r="AA356" s="34"/>
      <c r="AO356" s="106" t="str">
        <f t="shared" si="77"/>
        <v>RVVRoyal Victoria Hospital (Folkestone) - RVV03</v>
      </c>
      <c r="AP356" s="37" t="s">
        <v>1169</v>
      </c>
      <c r="AQ356" s="37" t="s">
        <v>1170</v>
      </c>
      <c r="AR356" s="37" t="s">
        <v>1169</v>
      </c>
      <c r="AS356" s="37" t="s">
        <v>1171</v>
      </c>
      <c r="AT356" s="37" t="s">
        <v>2588</v>
      </c>
    </row>
    <row r="357" spans="1:46" hidden="1" x14ac:dyDescent="0.2">
      <c r="A357" s="34" t="e">
        <f t="shared" si="79"/>
        <v>#N/A</v>
      </c>
      <c r="B357" s="34" t="e">
        <f t="shared" si="80"/>
        <v>#N/A</v>
      </c>
      <c r="C357" s="34">
        <f t="shared" si="81"/>
        <v>0</v>
      </c>
      <c r="D357" s="34">
        <f t="shared" si="85"/>
        <v>0</v>
      </c>
      <c r="E357" s="34">
        <f t="shared" si="86"/>
        <v>0</v>
      </c>
      <c r="F357" s="34">
        <f t="shared" si="87"/>
        <v>0</v>
      </c>
      <c r="G357" s="34">
        <f t="shared" si="88"/>
        <v>0</v>
      </c>
      <c r="H357" s="34">
        <f t="shared" si="89"/>
        <v>0</v>
      </c>
      <c r="I357" s="34">
        <f t="shared" si="82"/>
        <v>0</v>
      </c>
      <c r="J357" s="34">
        <f t="shared" si="83"/>
        <v>0</v>
      </c>
      <c r="K357" s="34">
        <f t="shared" si="90"/>
        <v>0</v>
      </c>
      <c r="L357" s="34">
        <f t="shared" si="91"/>
        <v>0</v>
      </c>
      <c r="M357" s="34"/>
      <c r="N357" s="34"/>
      <c r="O357" s="34"/>
      <c r="P357" s="34">
        <f t="shared" ref="P357:S372" si="93">IF(P156="",0,IF(P156&gt;100%,1,0))</f>
        <v>0</v>
      </c>
      <c r="Q357" s="34">
        <f t="shared" si="93"/>
        <v>0</v>
      </c>
      <c r="R357" s="34">
        <f t="shared" si="93"/>
        <v>0</v>
      </c>
      <c r="S357" s="34">
        <f t="shared" si="93"/>
        <v>0</v>
      </c>
      <c r="T357" s="34">
        <f t="shared" si="92"/>
        <v>0</v>
      </c>
      <c r="V357" s="34"/>
      <c r="W357" s="34"/>
      <c r="X357" s="34"/>
      <c r="Y357" s="34"/>
      <c r="AA357" s="34"/>
      <c r="AO357" s="106" t="str">
        <f t="shared" si="77"/>
        <v>RVVSittingbourne Memorial Hospital - RVVST</v>
      </c>
      <c r="AP357" s="37" t="s">
        <v>1172</v>
      </c>
      <c r="AQ357" s="37" t="s">
        <v>229</v>
      </c>
      <c r="AR357" s="37" t="s">
        <v>1172</v>
      </c>
      <c r="AS357" s="37" t="s">
        <v>2621</v>
      </c>
      <c r="AT357" s="37" t="s">
        <v>2588</v>
      </c>
    </row>
    <row r="358" spans="1:46" hidden="1" x14ac:dyDescent="0.2">
      <c r="A358" s="34" t="e">
        <f t="shared" si="79"/>
        <v>#N/A</v>
      </c>
      <c r="B358" s="34" t="e">
        <f t="shared" si="80"/>
        <v>#N/A</v>
      </c>
      <c r="C358" s="34">
        <f t="shared" si="81"/>
        <v>0</v>
      </c>
      <c r="D358" s="34">
        <f t="shared" si="85"/>
        <v>0</v>
      </c>
      <c r="E358" s="34">
        <f t="shared" si="86"/>
        <v>0</v>
      </c>
      <c r="F358" s="34">
        <f t="shared" si="87"/>
        <v>0</v>
      </c>
      <c r="G358" s="34">
        <f t="shared" si="88"/>
        <v>0</v>
      </c>
      <c r="H358" s="34">
        <f t="shared" si="89"/>
        <v>0</v>
      </c>
      <c r="I358" s="34">
        <f t="shared" si="82"/>
        <v>0</v>
      </c>
      <c r="J358" s="34">
        <f t="shared" si="83"/>
        <v>0</v>
      </c>
      <c r="K358" s="34">
        <f t="shared" si="90"/>
        <v>0</v>
      </c>
      <c r="L358" s="34">
        <f t="shared" si="91"/>
        <v>0</v>
      </c>
      <c r="M358" s="34"/>
      <c r="N358" s="34"/>
      <c r="O358" s="34"/>
      <c r="P358" s="34">
        <f t="shared" si="93"/>
        <v>0</v>
      </c>
      <c r="Q358" s="34">
        <f t="shared" si="93"/>
        <v>0</v>
      </c>
      <c r="R358" s="34">
        <f t="shared" si="93"/>
        <v>0</v>
      </c>
      <c r="S358" s="34">
        <f t="shared" si="93"/>
        <v>0</v>
      </c>
      <c r="T358" s="34">
        <f t="shared" si="92"/>
        <v>0</v>
      </c>
      <c r="V358" s="34"/>
      <c r="W358" s="34"/>
      <c r="X358" s="34"/>
      <c r="Y358" s="34"/>
      <c r="AA358" s="34"/>
      <c r="AO358" s="106" t="str">
        <f t="shared" si="77"/>
        <v>RVVVictoria Hospital (Deal) - RVV05</v>
      </c>
      <c r="AP358" s="37" t="s">
        <v>230</v>
      </c>
      <c r="AQ358" s="37" t="s">
        <v>231</v>
      </c>
      <c r="AR358" s="37" t="s">
        <v>230</v>
      </c>
      <c r="AS358" s="37" t="s">
        <v>232</v>
      </c>
      <c r="AT358" s="37" t="s">
        <v>2588</v>
      </c>
    </row>
    <row r="359" spans="1:46" hidden="1" x14ac:dyDescent="0.2">
      <c r="A359" s="34" t="e">
        <f t="shared" si="79"/>
        <v>#N/A</v>
      </c>
      <c r="B359" s="34" t="e">
        <f t="shared" si="80"/>
        <v>#N/A</v>
      </c>
      <c r="C359" s="34">
        <f t="shared" si="81"/>
        <v>0</v>
      </c>
      <c r="D359" s="34">
        <f t="shared" si="85"/>
        <v>0</v>
      </c>
      <c r="E359" s="34">
        <f t="shared" si="86"/>
        <v>0</v>
      </c>
      <c r="F359" s="34">
        <f t="shared" si="87"/>
        <v>0</v>
      </c>
      <c r="G359" s="34">
        <f t="shared" si="88"/>
        <v>0</v>
      </c>
      <c r="H359" s="34">
        <f t="shared" si="89"/>
        <v>0</v>
      </c>
      <c r="I359" s="34">
        <f t="shared" si="82"/>
        <v>0</v>
      </c>
      <c r="J359" s="34">
        <f t="shared" si="83"/>
        <v>0</v>
      </c>
      <c r="K359" s="34">
        <f t="shared" si="90"/>
        <v>0</v>
      </c>
      <c r="L359" s="34">
        <f t="shared" si="91"/>
        <v>0</v>
      </c>
      <c r="M359" s="34"/>
      <c r="N359" s="34"/>
      <c r="O359" s="34"/>
      <c r="P359" s="34">
        <f t="shared" si="93"/>
        <v>0</v>
      </c>
      <c r="Q359" s="34">
        <f t="shared" si="93"/>
        <v>0</v>
      </c>
      <c r="R359" s="34">
        <f t="shared" si="93"/>
        <v>0</v>
      </c>
      <c r="S359" s="34">
        <f t="shared" si="93"/>
        <v>0</v>
      </c>
      <c r="T359" s="34">
        <f t="shared" si="92"/>
        <v>0</v>
      </c>
      <c r="V359" s="34"/>
      <c r="W359" s="34"/>
      <c r="X359" s="34"/>
      <c r="Y359" s="34"/>
      <c r="AA359" s="34"/>
      <c r="AO359" s="106" t="str">
        <f t="shared" si="77"/>
        <v>RVVWhitstable and Tankerton Hospital - RVVWT</v>
      </c>
      <c r="AP359" s="37" t="s">
        <v>233</v>
      </c>
      <c r="AQ359" s="37" t="s">
        <v>234</v>
      </c>
      <c r="AR359" s="37" t="s">
        <v>233</v>
      </c>
      <c r="AS359" s="37" t="s">
        <v>2545</v>
      </c>
      <c r="AT359" s="37" t="s">
        <v>2588</v>
      </c>
    </row>
    <row r="360" spans="1:46" hidden="1" x14ac:dyDescent="0.2">
      <c r="A360" s="34" t="e">
        <f t="shared" si="79"/>
        <v>#N/A</v>
      </c>
      <c r="B360" s="34" t="e">
        <f t="shared" si="80"/>
        <v>#N/A</v>
      </c>
      <c r="C360" s="34">
        <f t="shared" si="81"/>
        <v>0</v>
      </c>
      <c r="D360" s="34">
        <f t="shared" si="85"/>
        <v>0</v>
      </c>
      <c r="E360" s="34">
        <f t="shared" si="86"/>
        <v>0</v>
      </c>
      <c r="F360" s="34">
        <f t="shared" si="87"/>
        <v>0</v>
      </c>
      <c r="G360" s="34">
        <f t="shared" si="88"/>
        <v>0</v>
      </c>
      <c r="H360" s="34">
        <f t="shared" si="89"/>
        <v>0</v>
      </c>
      <c r="I360" s="34">
        <f t="shared" si="82"/>
        <v>0</v>
      </c>
      <c r="J360" s="34">
        <f t="shared" si="83"/>
        <v>0</v>
      </c>
      <c r="K360" s="34">
        <f t="shared" si="90"/>
        <v>0</v>
      </c>
      <c r="L360" s="34">
        <f t="shared" si="91"/>
        <v>0</v>
      </c>
      <c r="M360" s="34"/>
      <c r="N360" s="34"/>
      <c r="O360" s="34"/>
      <c r="P360" s="34">
        <f t="shared" si="93"/>
        <v>0</v>
      </c>
      <c r="Q360" s="34">
        <f t="shared" si="93"/>
        <v>0</v>
      </c>
      <c r="R360" s="34">
        <f t="shared" si="93"/>
        <v>0</v>
      </c>
      <c r="S360" s="34">
        <f t="shared" si="93"/>
        <v>0</v>
      </c>
      <c r="T360" s="34">
        <f t="shared" si="92"/>
        <v>0</v>
      </c>
      <c r="V360" s="34"/>
      <c r="W360" s="34"/>
      <c r="X360" s="34"/>
      <c r="Y360" s="34"/>
      <c r="AA360" s="34"/>
      <c r="AO360" s="106" t="str">
        <f t="shared" si="77"/>
        <v>RVVWilliam Harvey Hospital (Ashford) - RVV01</v>
      </c>
      <c r="AP360" s="37" t="s">
        <v>235</v>
      </c>
      <c r="AQ360" s="37" t="s">
        <v>236</v>
      </c>
      <c r="AR360" s="37" t="s">
        <v>235</v>
      </c>
      <c r="AS360" s="37" t="s">
        <v>1185</v>
      </c>
      <c r="AT360" s="37" t="s">
        <v>2588</v>
      </c>
    </row>
    <row r="361" spans="1:46" hidden="1" x14ac:dyDescent="0.2">
      <c r="A361" s="34" t="e">
        <f t="shared" si="79"/>
        <v>#N/A</v>
      </c>
      <c r="B361" s="34" t="e">
        <f t="shared" si="80"/>
        <v>#N/A</v>
      </c>
      <c r="C361" s="34">
        <f t="shared" si="81"/>
        <v>0</v>
      </c>
      <c r="D361" s="34">
        <f t="shared" si="85"/>
        <v>0</v>
      </c>
      <c r="E361" s="34">
        <f t="shared" si="86"/>
        <v>0</v>
      </c>
      <c r="F361" s="34">
        <f t="shared" si="87"/>
        <v>0</v>
      </c>
      <c r="G361" s="34">
        <f t="shared" si="88"/>
        <v>0</v>
      </c>
      <c r="H361" s="34">
        <f t="shared" si="89"/>
        <v>0</v>
      </c>
      <c r="I361" s="34">
        <f t="shared" si="82"/>
        <v>0</v>
      </c>
      <c r="J361" s="34">
        <f t="shared" si="83"/>
        <v>0</v>
      </c>
      <c r="K361" s="34">
        <f t="shared" si="90"/>
        <v>0</v>
      </c>
      <c r="L361" s="34">
        <f t="shared" si="91"/>
        <v>0</v>
      </c>
      <c r="M361" s="34"/>
      <c r="N361" s="34"/>
      <c r="O361" s="34"/>
      <c r="P361" s="34">
        <f t="shared" si="93"/>
        <v>0</v>
      </c>
      <c r="Q361" s="34">
        <f t="shared" si="93"/>
        <v>0</v>
      </c>
      <c r="R361" s="34">
        <f t="shared" si="93"/>
        <v>0</v>
      </c>
      <c r="S361" s="34">
        <f t="shared" si="93"/>
        <v>0</v>
      </c>
      <c r="T361" s="34">
        <f t="shared" si="92"/>
        <v>0</v>
      </c>
      <c r="V361" s="34"/>
      <c r="W361" s="34"/>
      <c r="X361" s="34"/>
      <c r="Y361" s="34"/>
      <c r="AA361" s="34"/>
      <c r="AO361" s="106" t="str">
        <f t="shared" si="77"/>
        <v>RVWPeterlee Community Hospital - RVWSX</v>
      </c>
      <c r="AP361" s="37" t="s">
        <v>1186</v>
      </c>
      <c r="AQ361" s="37" t="s">
        <v>1187</v>
      </c>
      <c r="AR361" s="37" t="s">
        <v>1186</v>
      </c>
      <c r="AS361" s="37" t="s">
        <v>1188</v>
      </c>
      <c r="AT361" s="37" t="s">
        <v>2589</v>
      </c>
    </row>
    <row r="362" spans="1:46" hidden="1" x14ac:dyDescent="0.2">
      <c r="A362" s="34" t="e">
        <f t="shared" si="79"/>
        <v>#N/A</v>
      </c>
      <c r="B362" s="34" t="e">
        <f t="shared" si="80"/>
        <v>#N/A</v>
      </c>
      <c r="C362" s="34">
        <f t="shared" si="81"/>
        <v>0</v>
      </c>
      <c r="D362" s="34">
        <f t="shared" si="85"/>
        <v>0</v>
      </c>
      <c r="E362" s="34">
        <f t="shared" si="86"/>
        <v>0</v>
      </c>
      <c r="F362" s="34">
        <f t="shared" si="87"/>
        <v>0</v>
      </c>
      <c r="G362" s="34">
        <f t="shared" si="88"/>
        <v>0</v>
      </c>
      <c r="H362" s="34">
        <f t="shared" si="89"/>
        <v>0</v>
      </c>
      <c r="I362" s="34">
        <f t="shared" si="82"/>
        <v>0</v>
      </c>
      <c r="J362" s="34">
        <f t="shared" si="83"/>
        <v>0</v>
      </c>
      <c r="K362" s="34">
        <f t="shared" si="90"/>
        <v>0</v>
      </c>
      <c r="L362" s="34">
        <f t="shared" si="91"/>
        <v>0</v>
      </c>
      <c r="M362" s="34"/>
      <c r="N362" s="34"/>
      <c r="O362" s="34"/>
      <c r="P362" s="34">
        <f t="shared" si="93"/>
        <v>0</v>
      </c>
      <c r="Q362" s="34">
        <f t="shared" si="93"/>
        <v>0</v>
      </c>
      <c r="R362" s="34">
        <f t="shared" si="93"/>
        <v>0</v>
      </c>
      <c r="S362" s="34">
        <f t="shared" si="93"/>
        <v>0</v>
      </c>
      <c r="T362" s="34">
        <f t="shared" si="92"/>
        <v>0</v>
      </c>
      <c r="V362" s="34"/>
      <c r="W362" s="34"/>
      <c r="X362" s="34"/>
      <c r="Y362" s="34"/>
      <c r="AA362" s="34"/>
      <c r="AO362" s="106" t="str">
        <f t="shared" si="77"/>
        <v>RVWUniversity Hospital Of Hartlepool - RVWAA</v>
      </c>
      <c r="AP362" s="37" t="s">
        <v>1189</v>
      </c>
      <c r="AQ362" s="37" t="s">
        <v>1190</v>
      </c>
      <c r="AR362" s="37" t="s">
        <v>1189</v>
      </c>
      <c r="AS362" s="37" t="s">
        <v>1191</v>
      </c>
      <c r="AT362" s="37" t="s">
        <v>2589</v>
      </c>
    </row>
    <row r="363" spans="1:46" hidden="1" x14ac:dyDescent="0.2">
      <c r="A363" s="34" t="e">
        <f t="shared" si="79"/>
        <v>#N/A</v>
      </c>
      <c r="B363" s="34" t="e">
        <f t="shared" si="80"/>
        <v>#N/A</v>
      </c>
      <c r="C363" s="34">
        <f t="shared" si="81"/>
        <v>0</v>
      </c>
      <c r="D363" s="34">
        <f t="shared" si="85"/>
        <v>0</v>
      </c>
      <c r="E363" s="34">
        <f t="shared" si="86"/>
        <v>0</v>
      </c>
      <c r="F363" s="34">
        <f t="shared" si="87"/>
        <v>0</v>
      </c>
      <c r="G363" s="34">
        <f t="shared" si="88"/>
        <v>0</v>
      </c>
      <c r="H363" s="34">
        <f t="shared" si="89"/>
        <v>0</v>
      </c>
      <c r="I363" s="34">
        <f t="shared" si="82"/>
        <v>0</v>
      </c>
      <c r="J363" s="34">
        <f t="shared" si="83"/>
        <v>0</v>
      </c>
      <c r="K363" s="34">
        <f t="shared" si="90"/>
        <v>0</v>
      </c>
      <c r="L363" s="34">
        <f t="shared" si="91"/>
        <v>0</v>
      </c>
      <c r="M363" s="34"/>
      <c r="N363" s="34"/>
      <c r="O363" s="34"/>
      <c r="P363" s="34">
        <f t="shared" si="93"/>
        <v>0</v>
      </c>
      <c r="Q363" s="34">
        <f t="shared" si="93"/>
        <v>0</v>
      </c>
      <c r="R363" s="34">
        <f t="shared" si="93"/>
        <v>0</v>
      </c>
      <c r="S363" s="34">
        <f t="shared" si="93"/>
        <v>0</v>
      </c>
      <c r="T363" s="34">
        <f t="shared" si="92"/>
        <v>0</v>
      </c>
      <c r="V363" s="34"/>
      <c r="W363" s="34"/>
      <c r="X363" s="34"/>
      <c r="Y363" s="34"/>
      <c r="AA363" s="34"/>
      <c r="AO363" s="106" t="str">
        <f t="shared" si="77"/>
        <v>RVWUniversity Hospital Of North Tees - RVWAE</v>
      </c>
      <c r="AP363" s="37" t="s">
        <v>1192</v>
      </c>
      <c r="AQ363" s="37" t="s">
        <v>1193</v>
      </c>
      <c r="AR363" s="37" t="s">
        <v>1192</v>
      </c>
      <c r="AS363" s="37" t="s">
        <v>2395</v>
      </c>
      <c r="AT363" s="37" t="s">
        <v>2589</v>
      </c>
    </row>
    <row r="364" spans="1:46" hidden="1" x14ac:dyDescent="0.2">
      <c r="A364" s="34" t="e">
        <f t="shared" si="79"/>
        <v>#N/A</v>
      </c>
      <c r="B364" s="34" t="e">
        <f t="shared" si="80"/>
        <v>#N/A</v>
      </c>
      <c r="C364" s="34">
        <f t="shared" si="81"/>
        <v>0</v>
      </c>
      <c r="D364" s="34">
        <f t="shared" si="85"/>
        <v>0</v>
      </c>
      <c r="E364" s="34">
        <f t="shared" si="86"/>
        <v>0</v>
      </c>
      <c r="F364" s="34">
        <f t="shared" si="87"/>
        <v>0</v>
      </c>
      <c r="G364" s="34">
        <f t="shared" si="88"/>
        <v>0</v>
      </c>
      <c r="H364" s="34">
        <f t="shared" si="89"/>
        <v>0</v>
      </c>
      <c r="I364" s="34">
        <f t="shared" si="82"/>
        <v>0</v>
      </c>
      <c r="J364" s="34">
        <f t="shared" si="83"/>
        <v>0</v>
      </c>
      <c r="K364" s="34">
        <f t="shared" si="90"/>
        <v>0</v>
      </c>
      <c r="L364" s="34">
        <f t="shared" si="91"/>
        <v>0</v>
      </c>
      <c r="M364" s="34"/>
      <c r="N364" s="34"/>
      <c r="O364" s="34"/>
      <c r="P364" s="34">
        <f t="shared" si="93"/>
        <v>0</v>
      </c>
      <c r="Q364" s="34">
        <f t="shared" si="93"/>
        <v>0</v>
      </c>
      <c r="R364" s="34">
        <f t="shared" si="93"/>
        <v>0</v>
      </c>
      <c r="S364" s="34">
        <f t="shared" si="93"/>
        <v>0</v>
      </c>
      <c r="T364" s="34">
        <f t="shared" si="92"/>
        <v>0</v>
      </c>
      <c r="V364" s="34"/>
      <c r="W364" s="34"/>
      <c r="X364" s="34"/>
      <c r="Y364" s="34"/>
      <c r="AA364" s="34"/>
      <c r="AO364" s="106" t="str">
        <f t="shared" si="77"/>
        <v>RVYFormby Clinic - RVY04</v>
      </c>
      <c r="AP364" s="37" t="s">
        <v>1194</v>
      </c>
      <c r="AQ364" s="37" t="s">
        <v>1195</v>
      </c>
      <c r="AR364" s="37" t="s">
        <v>1194</v>
      </c>
      <c r="AS364" s="37" t="s">
        <v>1196</v>
      </c>
      <c r="AT364" s="37" t="s">
        <v>2590</v>
      </c>
    </row>
    <row r="365" spans="1:46" hidden="1" x14ac:dyDescent="0.2">
      <c r="A365" s="34" t="e">
        <f t="shared" si="79"/>
        <v>#N/A</v>
      </c>
      <c r="B365" s="34" t="e">
        <f t="shared" si="80"/>
        <v>#N/A</v>
      </c>
      <c r="C365" s="34">
        <f t="shared" si="81"/>
        <v>0</v>
      </c>
      <c r="D365" s="34">
        <f t="shared" si="85"/>
        <v>0</v>
      </c>
      <c r="E365" s="34">
        <f t="shared" si="86"/>
        <v>0</v>
      </c>
      <c r="F365" s="34">
        <f t="shared" si="87"/>
        <v>0</v>
      </c>
      <c r="G365" s="34">
        <f t="shared" si="88"/>
        <v>0</v>
      </c>
      <c r="H365" s="34">
        <f t="shared" si="89"/>
        <v>0</v>
      </c>
      <c r="I365" s="34">
        <f t="shared" si="82"/>
        <v>0</v>
      </c>
      <c r="J365" s="34">
        <f t="shared" si="83"/>
        <v>0</v>
      </c>
      <c r="K365" s="34">
        <f t="shared" si="90"/>
        <v>0</v>
      </c>
      <c r="L365" s="34">
        <f t="shared" si="91"/>
        <v>0</v>
      </c>
      <c r="M365" s="34"/>
      <c r="N365" s="34"/>
      <c r="O365" s="34"/>
      <c r="P365" s="34">
        <f t="shared" si="93"/>
        <v>0</v>
      </c>
      <c r="Q365" s="34">
        <f t="shared" si="93"/>
        <v>0</v>
      </c>
      <c r="R365" s="34">
        <f t="shared" si="93"/>
        <v>0</v>
      </c>
      <c r="S365" s="34">
        <f t="shared" si="93"/>
        <v>0</v>
      </c>
      <c r="T365" s="34">
        <f t="shared" si="92"/>
        <v>0</v>
      </c>
      <c r="V365" s="34"/>
      <c r="W365" s="34"/>
      <c r="X365" s="34"/>
      <c r="Y365" s="34"/>
      <c r="AA365" s="34"/>
      <c r="AO365" s="106" t="str">
        <f t="shared" si="77"/>
        <v>RVYMornington Road Rehabilitation Centre - RVY05</v>
      </c>
      <c r="AP365" s="37" t="s">
        <v>1197</v>
      </c>
      <c r="AQ365" s="37" t="s">
        <v>1198</v>
      </c>
      <c r="AR365" s="37" t="s">
        <v>1197</v>
      </c>
      <c r="AS365" s="37" t="s">
        <v>1199</v>
      </c>
      <c r="AT365" s="37" t="s">
        <v>2590</v>
      </c>
    </row>
    <row r="366" spans="1:46" hidden="1" x14ac:dyDescent="0.2">
      <c r="A366" s="34" t="e">
        <f t="shared" si="79"/>
        <v>#N/A</v>
      </c>
      <c r="B366" s="34" t="e">
        <f t="shared" si="80"/>
        <v>#N/A</v>
      </c>
      <c r="C366" s="34">
        <f t="shared" si="81"/>
        <v>0</v>
      </c>
      <c r="D366" s="34">
        <f t="shared" si="85"/>
        <v>0</v>
      </c>
      <c r="E366" s="34">
        <f t="shared" si="86"/>
        <v>0</v>
      </c>
      <c r="F366" s="34">
        <f t="shared" si="87"/>
        <v>0</v>
      </c>
      <c r="G366" s="34">
        <f t="shared" si="88"/>
        <v>0</v>
      </c>
      <c r="H366" s="34">
        <f t="shared" si="89"/>
        <v>0</v>
      </c>
      <c r="I366" s="34">
        <f t="shared" si="82"/>
        <v>0</v>
      </c>
      <c r="J366" s="34">
        <f t="shared" si="83"/>
        <v>0</v>
      </c>
      <c r="K366" s="34">
        <f t="shared" si="90"/>
        <v>0</v>
      </c>
      <c r="L366" s="34">
        <f t="shared" si="91"/>
        <v>0</v>
      </c>
      <c r="M366" s="34"/>
      <c r="N366" s="34"/>
      <c r="O366" s="34"/>
      <c r="P366" s="34">
        <f t="shared" si="93"/>
        <v>0</v>
      </c>
      <c r="Q366" s="34">
        <f t="shared" si="93"/>
        <v>0</v>
      </c>
      <c r="R366" s="34">
        <f t="shared" si="93"/>
        <v>0</v>
      </c>
      <c r="S366" s="34">
        <f t="shared" si="93"/>
        <v>0</v>
      </c>
      <c r="T366" s="34">
        <f t="shared" si="92"/>
        <v>0</v>
      </c>
      <c r="V366" s="34"/>
      <c r="W366" s="34"/>
      <c r="X366" s="34"/>
      <c r="Y366" s="34"/>
      <c r="AA366" s="34"/>
      <c r="AO366" s="106" t="str">
        <f t="shared" si="77"/>
        <v>RVYOrmskirk and District General Hospital - RVY02</v>
      </c>
      <c r="AP366" s="37" t="s">
        <v>1200</v>
      </c>
      <c r="AQ366" s="37" t="s">
        <v>1201</v>
      </c>
      <c r="AR366" s="37" t="s">
        <v>1200</v>
      </c>
      <c r="AS366" s="37" t="s">
        <v>1202</v>
      </c>
      <c r="AT366" s="37" t="s">
        <v>2590</v>
      </c>
    </row>
    <row r="367" spans="1:46" hidden="1" x14ac:dyDescent="0.2">
      <c r="A367" s="34" t="e">
        <f t="shared" si="79"/>
        <v>#N/A</v>
      </c>
      <c r="B367" s="34" t="e">
        <f t="shared" si="80"/>
        <v>#N/A</v>
      </c>
      <c r="C367" s="34">
        <f t="shared" si="81"/>
        <v>0</v>
      </c>
      <c r="D367" s="34">
        <f t="shared" si="85"/>
        <v>0</v>
      </c>
      <c r="E367" s="34">
        <f t="shared" si="86"/>
        <v>0</v>
      </c>
      <c r="F367" s="34">
        <f t="shared" si="87"/>
        <v>0</v>
      </c>
      <c r="G367" s="34">
        <f t="shared" si="88"/>
        <v>0</v>
      </c>
      <c r="H367" s="34">
        <f t="shared" si="89"/>
        <v>0</v>
      </c>
      <c r="I367" s="34">
        <f t="shared" si="82"/>
        <v>0</v>
      </c>
      <c r="J367" s="34">
        <f t="shared" si="83"/>
        <v>0</v>
      </c>
      <c r="K367" s="34">
        <f t="shared" si="90"/>
        <v>0</v>
      </c>
      <c r="L367" s="34">
        <f t="shared" si="91"/>
        <v>0</v>
      </c>
      <c r="M367" s="34"/>
      <c r="N367" s="34"/>
      <c r="O367" s="34"/>
      <c r="P367" s="34">
        <f t="shared" si="93"/>
        <v>0</v>
      </c>
      <c r="Q367" s="34">
        <f t="shared" si="93"/>
        <v>0</v>
      </c>
      <c r="R367" s="34">
        <f t="shared" si="93"/>
        <v>0</v>
      </c>
      <c r="S367" s="34">
        <f t="shared" si="93"/>
        <v>0</v>
      </c>
      <c r="T367" s="34">
        <f t="shared" si="92"/>
        <v>0</v>
      </c>
      <c r="V367" s="34"/>
      <c r="W367" s="34"/>
      <c r="X367" s="34"/>
      <c r="Y367" s="34"/>
      <c r="AA367" s="34"/>
      <c r="AO367" s="106" t="str">
        <f t="shared" si="77"/>
        <v>RVYSouthport and Formby District General Hospital - RVY01</v>
      </c>
      <c r="AP367" s="37" t="s">
        <v>1203</v>
      </c>
      <c r="AQ367" s="37" t="s">
        <v>1204</v>
      </c>
      <c r="AR367" s="37" t="s">
        <v>1203</v>
      </c>
      <c r="AS367" s="37" t="s">
        <v>1205</v>
      </c>
      <c r="AT367" s="37" t="s">
        <v>2590</v>
      </c>
    </row>
    <row r="368" spans="1:46" hidden="1" x14ac:dyDescent="0.2">
      <c r="A368" s="34" t="e">
        <f t="shared" si="79"/>
        <v>#N/A</v>
      </c>
      <c r="B368" s="34" t="e">
        <f t="shared" si="80"/>
        <v>#N/A</v>
      </c>
      <c r="C368" s="34">
        <f t="shared" si="81"/>
        <v>0</v>
      </c>
      <c r="D368" s="34">
        <f t="shared" si="85"/>
        <v>0</v>
      </c>
      <c r="E368" s="34">
        <f t="shared" si="86"/>
        <v>0</v>
      </c>
      <c r="F368" s="34">
        <f t="shared" si="87"/>
        <v>0</v>
      </c>
      <c r="G368" s="34">
        <f t="shared" si="88"/>
        <v>0</v>
      </c>
      <c r="H368" s="34">
        <f t="shared" si="89"/>
        <v>0</v>
      </c>
      <c r="I368" s="34">
        <f t="shared" si="82"/>
        <v>0</v>
      </c>
      <c r="J368" s="34">
        <f t="shared" si="83"/>
        <v>0</v>
      </c>
      <c r="K368" s="34">
        <f t="shared" si="90"/>
        <v>0</v>
      </c>
      <c r="L368" s="34">
        <f t="shared" si="91"/>
        <v>0</v>
      </c>
      <c r="M368" s="34"/>
      <c r="N368" s="34"/>
      <c r="O368" s="34"/>
      <c r="P368" s="34">
        <f t="shared" si="93"/>
        <v>0</v>
      </c>
      <c r="Q368" s="34">
        <f t="shared" si="93"/>
        <v>0</v>
      </c>
      <c r="R368" s="34">
        <f t="shared" si="93"/>
        <v>0</v>
      </c>
      <c r="S368" s="34">
        <f t="shared" si="93"/>
        <v>0</v>
      </c>
      <c r="T368" s="34">
        <f t="shared" si="92"/>
        <v>0</v>
      </c>
      <c r="V368" s="34"/>
      <c r="W368" s="34"/>
      <c r="X368" s="34"/>
      <c r="Y368" s="34"/>
      <c r="AA368" s="34"/>
      <c r="AO368" s="106" t="str">
        <f t="shared" si="77"/>
        <v>RVYSouthport General Infirmary - RVY03</v>
      </c>
      <c r="AP368" s="37" t="s">
        <v>1206</v>
      </c>
      <c r="AQ368" s="37" t="s">
        <v>1207</v>
      </c>
      <c r="AR368" s="37" t="s">
        <v>1206</v>
      </c>
      <c r="AS368" s="37" t="s">
        <v>1208</v>
      </c>
      <c r="AT368" s="37" t="s">
        <v>2590</v>
      </c>
    </row>
    <row r="369" spans="1:46" hidden="1" x14ac:dyDescent="0.2">
      <c r="A369" s="34" t="e">
        <f t="shared" si="79"/>
        <v>#N/A</v>
      </c>
      <c r="B369" s="34" t="e">
        <f t="shared" si="80"/>
        <v>#N/A</v>
      </c>
      <c r="C369" s="34">
        <f t="shared" si="81"/>
        <v>0</v>
      </c>
      <c r="D369" s="34">
        <f t="shared" si="85"/>
        <v>0</v>
      </c>
      <c r="E369" s="34">
        <f t="shared" si="86"/>
        <v>0</v>
      </c>
      <c r="F369" s="34">
        <f t="shared" si="87"/>
        <v>0</v>
      </c>
      <c r="G369" s="34">
        <f t="shared" si="88"/>
        <v>0</v>
      </c>
      <c r="H369" s="34">
        <f t="shared" si="89"/>
        <v>0</v>
      </c>
      <c r="I369" s="34">
        <f t="shared" si="82"/>
        <v>0</v>
      </c>
      <c r="J369" s="34">
        <f t="shared" si="83"/>
        <v>0</v>
      </c>
      <c r="K369" s="34">
        <f t="shared" si="90"/>
        <v>0</v>
      </c>
      <c r="L369" s="34">
        <f t="shared" si="91"/>
        <v>0</v>
      </c>
      <c r="M369" s="34"/>
      <c r="N369" s="34"/>
      <c r="O369" s="34"/>
      <c r="P369" s="34">
        <f t="shared" si="93"/>
        <v>0</v>
      </c>
      <c r="Q369" s="34">
        <f t="shared" si="93"/>
        <v>0</v>
      </c>
      <c r="R369" s="34">
        <f t="shared" si="93"/>
        <v>0</v>
      </c>
      <c r="S369" s="34">
        <f t="shared" si="93"/>
        <v>0</v>
      </c>
      <c r="T369" s="34">
        <f t="shared" si="92"/>
        <v>0</v>
      </c>
      <c r="V369" s="34"/>
      <c r="W369" s="34"/>
      <c r="X369" s="34"/>
      <c r="Y369" s="34"/>
      <c r="AA369" s="34"/>
      <c r="AO369" s="106" t="str">
        <f t="shared" si="77"/>
        <v>RW3Booth Hall Hospital - RW3BH</v>
      </c>
      <c r="AP369" s="37" t="s">
        <v>1209</v>
      </c>
      <c r="AQ369" s="37" t="s">
        <v>1210</v>
      </c>
      <c r="AR369" s="37" t="s">
        <v>1209</v>
      </c>
      <c r="AS369" s="37" t="s">
        <v>3129</v>
      </c>
      <c r="AT369" s="37" t="s">
        <v>2591</v>
      </c>
    </row>
    <row r="370" spans="1:46" hidden="1" x14ac:dyDescent="0.2">
      <c r="A370" s="34" t="e">
        <f t="shared" si="79"/>
        <v>#N/A</v>
      </c>
      <c r="B370" s="34" t="e">
        <f t="shared" si="80"/>
        <v>#N/A</v>
      </c>
      <c r="C370" s="34">
        <f t="shared" si="81"/>
        <v>0</v>
      </c>
      <c r="D370" s="34">
        <f t="shared" si="85"/>
        <v>0</v>
      </c>
      <c r="E370" s="34">
        <f t="shared" si="86"/>
        <v>0</v>
      </c>
      <c r="F370" s="34">
        <f t="shared" si="87"/>
        <v>0</v>
      </c>
      <c r="G370" s="34">
        <f t="shared" si="88"/>
        <v>0</v>
      </c>
      <c r="H370" s="34">
        <f t="shared" si="89"/>
        <v>0</v>
      </c>
      <c r="I370" s="34">
        <f t="shared" si="82"/>
        <v>0</v>
      </c>
      <c r="J370" s="34">
        <f t="shared" si="83"/>
        <v>0</v>
      </c>
      <c r="K370" s="34">
        <f t="shared" si="90"/>
        <v>0</v>
      </c>
      <c r="L370" s="34">
        <f t="shared" si="91"/>
        <v>0</v>
      </c>
      <c r="M370" s="34"/>
      <c r="N370" s="34"/>
      <c r="O370" s="34"/>
      <c r="P370" s="34">
        <f t="shared" si="93"/>
        <v>0</v>
      </c>
      <c r="Q370" s="34">
        <f t="shared" si="93"/>
        <v>0</v>
      </c>
      <c r="R370" s="34">
        <f t="shared" si="93"/>
        <v>0</v>
      </c>
      <c r="S370" s="34">
        <f t="shared" si="93"/>
        <v>0</v>
      </c>
      <c r="T370" s="34">
        <f t="shared" si="92"/>
        <v>0</v>
      </c>
      <c r="V370" s="34"/>
      <c r="W370" s="34"/>
      <c r="X370" s="34"/>
      <c r="Y370" s="34"/>
      <c r="AA370" s="34"/>
      <c r="AO370" s="106" t="str">
        <f t="shared" si="77"/>
        <v>RW3Manchester Royal Eye Hospital - RW3RE</v>
      </c>
      <c r="AP370" s="37" t="s">
        <v>1211</v>
      </c>
      <c r="AQ370" s="37" t="s">
        <v>1212</v>
      </c>
      <c r="AR370" s="37" t="s">
        <v>1211</v>
      </c>
      <c r="AS370" s="37" t="s">
        <v>1213</v>
      </c>
      <c r="AT370" s="37" t="s">
        <v>2591</v>
      </c>
    </row>
    <row r="371" spans="1:46" hidden="1" x14ac:dyDescent="0.2">
      <c r="A371" s="34" t="e">
        <f t="shared" si="79"/>
        <v>#N/A</v>
      </c>
      <c r="B371" s="34" t="e">
        <f t="shared" si="80"/>
        <v>#N/A</v>
      </c>
      <c r="C371" s="34">
        <f t="shared" si="81"/>
        <v>0</v>
      </c>
      <c r="D371" s="34">
        <f t="shared" si="85"/>
        <v>0</v>
      </c>
      <c r="E371" s="34">
        <f t="shared" si="86"/>
        <v>0</v>
      </c>
      <c r="F371" s="34">
        <f t="shared" si="87"/>
        <v>0</v>
      </c>
      <c r="G371" s="34">
        <f t="shared" si="88"/>
        <v>0</v>
      </c>
      <c r="H371" s="34">
        <f t="shared" si="89"/>
        <v>0</v>
      </c>
      <c r="I371" s="34">
        <f t="shared" si="82"/>
        <v>0</v>
      </c>
      <c r="J371" s="34">
        <f t="shared" si="83"/>
        <v>0</v>
      </c>
      <c r="K371" s="34">
        <f t="shared" si="90"/>
        <v>0</v>
      </c>
      <c r="L371" s="34">
        <f t="shared" si="91"/>
        <v>0</v>
      </c>
      <c r="M371" s="34"/>
      <c r="N371" s="34"/>
      <c r="O371" s="34"/>
      <c r="P371" s="34">
        <f t="shared" si="93"/>
        <v>0</v>
      </c>
      <c r="Q371" s="34">
        <f t="shared" si="93"/>
        <v>0</v>
      </c>
      <c r="R371" s="34">
        <f t="shared" si="93"/>
        <v>0</v>
      </c>
      <c r="S371" s="34">
        <f t="shared" si="93"/>
        <v>0</v>
      </c>
      <c r="T371" s="34">
        <f t="shared" si="92"/>
        <v>0</v>
      </c>
      <c r="V371" s="34"/>
      <c r="W371" s="34"/>
      <c r="X371" s="34"/>
      <c r="Y371" s="34"/>
      <c r="AA371" s="34"/>
      <c r="AO371" s="106" t="str">
        <f t="shared" si="77"/>
        <v>RW3Manchester Royal Infirmary - RW3MR</v>
      </c>
      <c r="AP371" s="37" t="s">
        <v>1214</v>
      </c>
      <c r="AQ371" s="37" t="s">
        <v>1215</v>
      </c>
      <c r="AR371" s="37" t="s">
        <v>1214</v>
      </c>
      <c r="AS371" s="37" t="s">
        <v>1216</v>
      </c>
      <c r="AT371" s="37" t="s">
        <v>2591</v>
      </c>
    </row>
    <row r="372" spans="1:46" hidden="1" x14ac:dyDescent="0.2">
      <c r="A372" s="34" t="e">
        <f t="shared" si="79"/>
        <v>#N/A</v>
      </c>
      <c r="B372" s="34" t="e">
        <f t="shared" si="80"/>
        <v>#N/A</v>
      </c>
      <c r="C372" s="34">
        <f t="shared" si="81"/>
        <v>0</v>
      </c>
      <c r="D372" s="34">
        <f t="shared" si="85"/>
        <v>0</v>
      </c>
      <c r="E372" s="34">
        <f t="shared" si="86"/>
        <v>0</v>
      </c>
      <c r="F372" s="34">
        <f t="shared" si="87"/>
        <v>0</v>
      </c>
      <c r="G372" s="34">
        <f t="shared" si="88"/>
        <v>0</v>
      </c>
      <c r="H372" s="34">
        <f t="shared" si="89"/>
        <v>0</v>
      </c>
      <c r="I372" s="34">
        <f t="shared" si="82"/>
        <v>0</v>
      </c>
      <c r="J372" s="34">
        <f t="shared" si="83"/>
        <v>0</v>
      </c>
      <c r="K372" s="34">
        <f t="shared" si="90"/>
        <v>0</v>
      </c>
      <c r="L372" s="34">
        <f t="shared" si="91"/>
        <v>0</v>
      </c>
      <c r="M372" s="34"/>
      <c r="N372" s="34"/>
      <c r="O372" s="34"/>
      <c r="P372" s="34">
        <f t="shared" si="93"/>
        <v>0</v>
      </c>
      <c r="Q372" s="34">
        <f t="shared" si="93"/>
        <v>0</v>
      </c>
      <c r="R372" s="34">
        <f t="shared" si="93"/>
        <v>0</v>
      </c>
      <c r="S372" s="34">
        <f t="shared" si="93"/>
        <v>0</v>
      </c>
      <c r="T372" s="34">
        <f t="shared" si="92"/>
        <v>0</v>
      </c>
      <c r="V372" s="34"/>
      <c r="W372" s="34"/>
      <c r="X372" s="34"/>
      <c r="Y372" s="34"/>
      <c r="AA372" s="34"/>
      <c r="AO372" s="106" t="str">
        <f t="shared" si="77"/>
        <v>RW3Royal Manchester Children's Hospital - RW3RC</v>
      </c>
      <c r="AP372" s="37" t="s">
        <v>1217</v>
      </c>
      <c r="AQ372" s="37" t="s">
        <v>1218</v>
      </c>
      <c r="AR372" s="37" t="s">
        <v>1217</v>
      </c>
      <c r="AS372" s="37" t="s">
        <v>1219</v>
      </c>
      <c r="AT372" s="37" t="s">
        <v>2591</v>
      </c>
    </row>
    <row r="373" spans="1:46" hidden="1" x14ac:dyDescent="0.2">
      <c r="A373" s="34" t="e">
        <f t="shared" ref="A373:A404" si="94">VLOOKUP($C172,$AP:$AP,1,0)</f>
        <v>#N/A</v>
      </c>
      <c r="B373" s="34" t="e">
        <f t="shared" ref="B373:B404" si="95">VLOOKUP($D172,$AQ:$AQ,1,0)</f>
        <v>#N/A</v>
      </c>
      <c r="C373" s="34">
        <f t="shared" si="81"/>
        <v>0</v>
      </c>
      <c r="D373" s="34">
        <f t="shared" si="85"/>
        <v>0</v>
      </c>
      <c r="E373" s="34">
        <f t="shared" si="86"/>
        <v>0</v>
      </c>
      <c r="F373" s="34">
        <f t="shared" si="87"/>
        <v>0</v>
      </c>
      <c r="G373" s="34">
        <f t="shared" si="88"/>
        <v>0</v>
      </c>
      <c r="H373" s="34">
        <f t="shared" si="89"/>
        <v>0</v>
      </c>
      <c r="I373" s="34">
        <f t="shared" ref="I373:I404" si="96">IF(F172="",0,IF(ISERROR(VLOOKUP(F172,$U$12:$U$96,1,FALSE)),1,0))</f>
        <v>0</v>
      </c>
      <c r="J373" s="34">
        <f t="shared" ref="J373:J404" si="97">IF(G172="",0,IF(ISERROR(VLOOKUP(G172,$U$12:$U$96,1,FALSE)),1,0))</f>
        <v>0</v>
      </c>
      <c r="K373" s="34">
        <f t="shared" si="90"/>
        <v>0</v>
      </c>
      <c r="L373" s="34">
        <f t="shared" si="91"/>
        <v>0</v>
      </c>
      <c r="M373" s="34"/>
      <c r="N373" s="34"/>
      <c r="O373" s="34"/>
      <c r="P373" s="34">
        <f t="shared" ref="P373:S388" si="98">IF(P172="",0,IF(P172&gt;100%,1,0))</f>
        <v>0</v>
      </c>
      <c r="Q373" s="34">
        <f t="shared" si="98"/>
        <v>0</v>
      </c>
      <c r="R373" s="34">
        <f t="shared" si="98"/>
        <v>0</v>
      </c>
      <c r="S373" s="34">
        <f t="shared" si="98"/>
        <v>0</v>
      </c>
      <c r="T373" s="34">
        <f t="shared" si="92"/>
        <v>0</v>
      </c>
      <c r="V373" s="34"/>
      <c r="W373" s="34"/>
      <c r="X373" s="34"/>
      <c r="Y373" s="34"/>
      <c r="AA373" s="34"/>
      <c r="AO373" s="106" t="str">
        <f t="shared" si="77"/>
        <v>RW3Royal Manchester Children's Hospital - RW3RM</v>
      </c>
      <c r="AP373" s="37" t="s">
        <v>1220</v>
      </c>
      <c r="AQ373" s="37" t="s">
        <v>1221</v>
      </c>
      <c r="AR373" s="37" t="s">
        <v>1220</v>
      </c>
      <c r="AS373" s="37" t="s">
        <v>1219</v>
      </c>
      <c r="AT373" s="37" t="s">
        <v>2591</v>
      </c>
    </row>
    <row r="374" spans="1:46" hidden="1" x14ac:dyDescent="0.2">
      <c r="A374" s="34" t="e">
        <f t="shared" si="94"/>
        <v>#N/A</v>
      </c>
      <c r="B374" s="34" t="e">
        <f t="shared" si="95"/>
        <v>#N/A</v>
      </c>
      <c r="C374" s="34">
        <f t="shared" si="81"/>
        <v>0</v>
      </c>
      <c r="D374" s="34">
        <f t="shared" si="85"/>
        <v>0</v>
      </c>
      <c r="E374" s="34">
        <f t="shared" si="86"/>
        <v>0</v>
      </c>
      <c r="F374" s="34">
        <f t="shared" si="87"/>
        <v>0</v>
      </c>
      <c r="G374" s="34">
        <f t="shared" si="88"/>
        <v>0</v>
      </c>
      <c r="H374" s="34">
        <f t="shared" si="89"/>
        <v>0</v>
      </c>
      <c r="I374" s="34">
        <f t="shared" si="96"/>
        <v>0</v>
      </c>
      <c r="J374" s="34">
        <f t="shared" si="97"/>
        <v>0</v>
      </c>
      <c r="K374" s="34">
        <f t="shared" si="90"/>
        <v>0</v>
      </c>
      <c r="L374" s="34">
        <f t="shared" si="91"/>
        <v>0</v>
      </c>
      <c r="M374" s="34"/>
      <c r="N374" s="34"/>
      <c r="O374" s="34"/>
      <c r="P374" s="34">
        <f t="shared" si="98"/>
        <v>0</v>
      </c>
      <c r="Q374" s="34">
        <f t="shared" si="98"/>
        <v>0</v>
      </c>
      <c r="R374" s="34">
        <f t="shared" si="98"/>
        <v>0</v>
      </c>
      <c r="S374" s="34">
        <f t="shared" si="98"/>
        <v>0</v>
      </c>
      <c r="T374" s="34">
        <f t="shared" si="92"/>
        <v>0</v>
      </c>
      <c r="V374" s="34"/>
      <c r="W374" s="34"/>
      <c r="X374" s="34"/>
      <c r="Y374" s="34"/>
      <c r="AA374" s="34"/>
      <c r="AO374" s="106" t="str">
        <f t="shared" si="77"/>
        <v>RW3St Mary's Hospital - RW3SM</v>
      </c>
      <c r="AP374" s="37" t="s">
        <v>1222</v>
      </c>
      <c r="AQ374" s="37" t="s">
        <v>1223</v>
      </c>
      <c r="AR374" s="37" t="s">
        <v>1222</v>
      </c>
      <c r="AS374" s="37" t="s">
        <v>2536</v>
      </c>
      <c r="AT374" s="37" t="s">
        <v>2591</v>
      </c>
    </row>
    <row r="375" spans="1:46" hidden="1" x14ac:dyDescent="0.2">
      <c r="A375" s="34" t="e">
        <f t="shared" si="94"/>
        <v>#N/A</v>
      </c>
      <c r="B375" s="34" t="e">
        <f t="shared" si="95"/>
        <v>#N/A</v>
      </c>
      <c r="C375" s="34">
        <f t="shared" si="81"/>
        <v>0</v>
      </c>
      <c r="D375" s="34">
        <f t="shared" si="85"/>
        <v>0</v>
      </c>
      <c r="E375" s="34">
        <f t="shared" si="86"/>
        <v>0</v>
      </c>
      <c r="F375" s="34">
        <f t="shared" si="87"/>
        <v>0</v>
      </c>
      <c r="G375" s="34">
        <f t="shared" si="88"/>
        <v>0</v>
      </c>
      <c r="H375" s="34">
        <f t="shared" si="89"/>
        <v>0</v>
      </c>
      <c r="I375" s="34">
        <f t="shared" si="96"/>
        <v>0</v>
      </c>
      <c r="J375" s="34">
        <f t="shared" si="97"/>
        <v>0</v>
      </c>
      <c r="K375" s="34">
        <f t="shared" si="90"/>
        <v>0</v>
      </c>
      <c r="L375" s="34">
        <f t="shared" si="91"/>
        <v>0</v>
      </c>
      <c r="M375" s="34"/>
      <c r="N375" s="34"/>
      <c r="O375" s="34"/>
      <c r="P375" s="34">
        <f t="shared" si="98"/>
        <v>0</v>
      </c>
      <c r="Q375" s="34">
        <f t="shared" si="98"/>
        <v>0</v>
      </c>
      <c r="R375" s="34">
        <f t="shared" si="98"/>
        <v>0</v>
      </c>
      <c r="S375" s="34">
        <f t="shared" si="98"/>
        <v>0</v>
      </c>
      <c r="T375" s="34">
        <f t="shared" si="92"/>
        <v>0</v>
      </c>
      <c r="V375" s="34"/>
      <c r="W375" s="34"/>
      <c r="X375" s="34"/>
      <c r="Y375" s="34"/>
      <c r="AA375" s="34"/>
      <c r="AO375" s="106" t="str">
        <f t="shared" si="77"/>
        <v>RW3Trafford General Hospital - RW3TR</v>
      </c>
      <c r="AP375" s="37" t="s">
        <v>1224</v>
      </c>
      <c r="AQ375" s="37" t="s">
        <v>1225</v>
      </c>
      <c r="AR375" s="37" t="s">
        <v>1224</v>
      </c>
      <c r="AS375" s="37" t="s">
        <v>1983</v>
      </c>
      <c r="AT375" s="37" t="s">
        <v>2591</v>
      </c>
    </row>
    <row r="376" spans="1:46" hidden="1" x14ac:dyDescent="0.2">
      <c r="A376" s="34" t="e">
        <f t="shared" si="94"/>
        <v>#N/A</v>
      </c>
      <c r="B376" s="34" t="e">
        <f t="shared" si="95"/>
        <v>#N/A</v>
      </c>
      <c r="C376" s="34">
        <f t="shared" si="81"/>
        <v>0</v>
      </c>
      <c r="D376" s="34">
        <f t="shared" si="85"/>
        <v>0</v>
      </c>
      <c r="E376" s="34">
        <f t="shared" si="86"/>
        <v>0</v>
      </c>
      <c r="F376" s="34">
        <f t="shared" si="87"/>
        <v>0</v>
      </c>
      <c r="G376" s="34">
        <f t="shared" si="88"/>
        <v>0</v>
      </c>
      <c r="H376" s="34">
        <f t="shared" si="89"/>
        <v>0</v>
      </c>
      <c r="I376" s="34">
        <f t="shared" si="96"/>
        <v>0</v>
      </c>
      <c r="J376" s="34">
        <f t="shared" si="97"/>
        <v>0</v>
      </c>
      <c r="K376" s="34">
        <f t="shared" si="90"/>
        <v>0</v>
      </c>
      <c r="L376" s="34">
        <f t="shared" si="91"/>
        <v>0</v>
      </c>
      <c r="M376" s="34"/>
      <c r="N376" s="34"/>
      <c r="O376" s="34"/>
      <c r="P376" s="34">
        <f t="shared" si="98"/>
        <v>0</v>
      </c>
      <c r="Q376" s="34">
        <f t="shared" si="98"/>
        <v>0</v>
      </c>
      <c r="R376" s="34">
        <f t="shared" si="98"/>
        <v>0</v>
      </c>
      <c r="S376" s="34">
        <f t="shared" si="98"/>
        <v>0</v>
      </c>
      <c r="T376" s="34">
        <f t="shared" si="92"/>
        <v>0</v>
      </c>
      <c r="V376" s="34"/>
      <c r="W376" s="34"/>
      <c r="X376" s="34"/>
      <c r="Y376" s="34"/>
      <c r="AA376" s="34"/>
      <c r="AO376" s="106" t="str">
        <f t="shared" si="77"/>
        <v>RW3University Dental Hospital - RW3DH</v>
      </c>
      <c r="AP376" s="37" t="s">
        <v>1226</v>
      </c>
      <c r="AQ376" s="37" t="s">
        <v>1227</v>
      </c>
      <c r="AR376" s="37" t="s">
        <v>1226</v>
      </c>
      <c r="AS376" s="37" t="s">
        <v>1228</v>
      </c>
      <c r="AT376" s="37" t="s">
        <v>2591</v>
      </c>
    </row>
    <row r="377" spans="1:46" hidden="1" x14ac:dyDescent="0.2">
      <c r="A377" s="34" t="e">
        <f t="shared" si="94"/>
        <v>#N/A</v>
      </c>
      <c r="B377" s="34" t="e">
        <f t="shared" si="95"/>
        <v>#N/A</v>
      </c>
      <c r="C377" s="34">
        <f t="shared" si="81"/>
        <v>0</v>
      </c>
      <c r="D377" s="34">
        <f t="shared" si="85"/>
        <v>0</v>
      </c>
      <c r="E377" s="34">
        <f t="shared" si="86"/>
        <v>0</v>
      </c>
      <c r="F377" s="34">
        <f t="shared" si="87"/>
        <v>0</v>
      </c>
      <c r="G377" s="34">
        <f t="shared" si="88"/>
        <v>0</v>
      </c>
      <c r="H377" s="34">
        <f t="shared" si="89"/>
        <v>0</v>
      </c>
      <c r="I377" s="34">
        <f t="shared" si="96"/>
        <v>0</v>
      </c>
      <c r="J377" s="34">
        <f t="shared" si="97"/>
        <v>0</v>
      </c>
      <c r="K377" s="34">
        <f t="shared" si="90"/>
        <v>0</v>
      </c>
      <c r="L377" s="34">
        <f t="shared" si="91"/>
        <v>0</v>
      </c>
      <c r="M377" s="34"/>
      <c r="N377" s="34"/>
      <c r="O377" s="34"/>
      <c r="P377" s="34">
        <f t="shared" si="98"/>
        <v>0</v>
      </c>
      <c r="Q377" s="34">
        <f t="shared" si="98"/>
        <v>0</v>
      </c>
      <c r="R377" s="34">
        <f t="shared" si="98"/>
        <v>0</v>
      </c>
      <c r="S377" s="34">
        <f t="shared" si="98"/>
        <v>0</v>
      </c>
      <c r="T377" s="34">
        <f t="shared" si="92"/>
        <v>0</v>
      </c>
      <c r="V377" s="34"/>
      <c r="W377" s="34"/>
      <c r="X377" s="34"/>
      <c r="Y377" s="34"/>
      <c r="AA377" s="34"/>
      <c r="AO377" s="106" t="str">
        <f t="shared" si="77"/>
        <v>RW6Birch Hill Hospital - RW605</v>
      </c>
      <c r="AP377" s="37" t="s">
        <v>1233</v>
      </c>
      <c r="AQ377" s="37" t="s">
        <v>1234</v>
      </c>
      <c r="AR377" s="37" t="s">
        <v>1233</v>
      </c>
      <c r="AS377" s="37" t="s">
        <v>3651</v>
      </c>
      <c r="AT377" s="37" t="s">
        <v>2592</v>
      </c>
    </row>
    <row r="378" spans="1:46" hidden="1" x14ac:dyDescent="0.2">
      <c r="A378" s="34" t="e">
        <f t="shared" si="94"/>
        <v>#N/A</v>
      </c>
      <c r="B378" s="34" t="e">
        <f t="shared" si="95"/>
        <v>#N/A</v>
      </c>
      <c r="C378" s="34">
        <f t="shared" si="81"/>
        <v>0</v>
      </c>
      <c r="D378" s="34">
        <f t="shared" si="85"/>
        <v>0</v>
      </c>
      <c r="E378" s="34">
        <f t="shared" si="86"/>
        <v>0</v>
      </c>
      <c r="F378" s="34">
        <f t="shared" si="87"/>
        <v>0</v>
      </c>
      <c r="G378" s="34">
        <f t="shared" si="88"/>
        <v>0</v>
      </c>
      <c r="H378" s="34">
        <f t="shared" si="89"/>
        <v>0</v>
      </c>
      <c r="I378" s="34">
        <f t="shared" si="96"/>
        <v>0</v>
      </c>
      <c r="J378" s="34">
        <f t="shared" si="97"/>
        <v>0</v>
      </c>
      <c r="K378" s="34">
        <f t="shared" si="90"/>
        <v>0</v>
      </c>
      <c r="L378" s="34">
        <f t="shared" si="91"/>
        <v>0</v>
      </c>
      <c r="M378" s="34"/>
      <c r="N378" s="34"/>
      <c r="O378" s="34"/>
      <c r="P378" s="34">
        <f t="shared" si="98"/>
        <v>0</v>
      </c>
      <c r="Q378" s="34">
        <f t="shared" si="98"/>
        <v>0</v>
      </c>
      <c r="R378" s="34">
        <f t="shared" si="98"/>
        <v>0</v>
      </c>
      <c r="S378" s="34">
        <f t="shared" si="98"/>
        <v>0</v>
      </c>
      <c r="T378" s="34">
        <f t="shared" si="92"/>
        <v>0</v>
      </c>
      <c r="V378" s="34"/>
      <c r="W378" s="34"/>
      <c r="X378" s="34"/>
      <c r="Y378" s="34"/>
      <c r="AA378" s="34"/>
      <c r="AO378" s="106" t="str">
        <f t="shared" si="77"/>
        <v>RW6Bury General Hospital - RW606</v>
      </c>
      <c r="AP378" s="37" t="s">
        <v>1235</v>
      </c>
      <c r="AQ378" s="37" t="s">
        <v>1236</v>
      </c>
      <c r="AR378" s="37" t="s">
        <v>1235</v>
      </c>
      <c r="AS378" s="37" t="s">
        <v>1237</v>
      </c>
      <c r="AT378" s="37" t="s">
        <v>2592</v>
      </c>
    </row>
    <row r="379" spans="1:46" hidden="1" x14ac:dyDescent="0.2">
      <c r="A379" s="34" t="e">
        <f t="shared" si="94"/>
        <v>#N/A</v>
      </c>
      <c r="B379" s="34" t="e">
        <f t="shared" si="95"/>
        <v>#N/A</v>
      </c>
      <c r="C379" s="34">
        <f t="shared" si="81"/>
        <v>0</v>
      </c>
      <c r="D379" s="34">
        <f t="shared" si="85"/>
        <v>0</v>
      </c>
      <c r="E379" s="34">
        <f t="shared" si="86"/>
        <v>0</v>
      </c>
      <c r="F379" s="34">
        <f t="shared" si="87"/>
        <v>0</v>
      </c>
      <c r="G379" s="34">
        <f t="shared" si="88"/>
        <v>0</v>
      </c>
      <c r="H379" s="34">
        <f t="shared" si="89"/>
        <v>0</v>
      </c>
      <c r="I379" s="34">
        <f t="shared" si="96"/>
        <v>0</v>
      </c>
      <c r="J379" s="34">
        <f t="shared" si="97"/>
        <v>0</v>
      </c>
      <c r="K379" s="34">
        <f t="shared" si="90"/>
        <v>0</v>
      </c>
      <c r="L379" s="34">
        <f t="shared" si="91"/>
        <v>0</v>
      </c>
      <c r="M379" s="34"/>
      <c r="N379" s="34"/>
      <c r="O379" s="34"/>
      <c r="P379" s="34">
        <f t="shared" si="98"/>
        <v>0</v>
      </c>
      <c r="Q379" s="34">
        <f t="shared" si="98"/>
        <v>0</v>
      </c>
      <c r="R379" s="34">
        <f t="shared" si="98"/>
        <v>0</v>
      </c>
      <c r="S379" s="34">
        <f t="shared" si="98"/>
        <v>0</v>
      </c>
      <c r="T379" s="34">
        <f t="shared" si="92"/>
        <v>0</v>
      </c>
      <c r="V379" s="34"/>
      <c r="W379" s="34"/>
      <c r="X379" s="34"/>
      <c r="Y379" s="34"/>
      <c r="AA379" s="34"/>
      <c r="AO379" s="106" t="str">
        <f t="shared" si="77"/>
        <v>RW6Fairfield General Hospital - RW601</v>
      </c>
      <c r="AP379" s="37" t="s">
        <v>1238</v>
      </c>
      <c r="AQ379" s="37" t="s">
        <v>1239</v>
      </c>
      <c r="AR379" s="37" t="s">
        <v>1238</v>
      </c>
      <c r="AS379" s="37" t="s">
        <v>1240</v>
      </c>
      <c r="AT379" s="37" t="s">
        <v>2592</v>
      </c>
    </row>
    <row r="380" spans="1:46" hidden="1" x14ac:dyDescent="0.2">
      <c r="A380" s="34" t="e">
        <f t="shared" si="94"/>
        <v>#N/A</v>
      </c>
      <c r="B380" s="34" t="e">
        <f t="shared" si="95"/>
        <v>#N/A</v>
      </c>
      <c r="C380" s="34">
        <f t="shared" si="81"/>
        <v>0</v>
      </c>
      <c r="D380" s="34">
        <f t="shared" si="85"/>
        <v>0</v>
      </c>
      <c r="E380" s="34">
        <f t="shared" si="86"/>
        <v>0</v>
      </c>
      <c r="F380" s="34">
        <f t="shared" si="87"/>
        <v>0</v>
      </c>
      <c r="G380" s="34">
        <f t="shared" si="88"/>
        <v>0</v>
      </c>
      <c r="H380" s="34">
        <f t="shared" si="89"/>
        <v>0</v>
      </c>
      <c r="I380" s="34">
        <f t="shared" si="96"/>
        <v>0</v>
      </c>
      <c r="J380" s="34">
        <f t="shared" si="97"/>
        <v>0</v>
      </c>
      <c r="K380" s="34">
        <f t="shared" si="90"/>
        <v>0</v>
      </c>
      <c r="L380" s="34">
        <f t="shared" si="91"/>
        <v>0</v>
      </c>
      <c r="M380" s="34"/>
      <c r="N380" s="34"/>
      <c r="O380" s="34"/>
      <c r="P380" s="34">
        <f t="shared" si="98"/>
        <v>0</v>
      </c>
      <c r="Q380" s="34">
        <f t="shared" si="98"/>
        <v>0</v>
      </c>
      <c r="R380" s="34">
        <f t="shared" si="98"/>
        <v>0</v>
      </c>
      <c r="S380" s="34">
        <f t="shared" si="98"/>
        <v>0</v>
      </c>
      <c r="T380" s="34">
        <f t="shared" si="92"/>
        <v>0</v>
      </c>
      <c r="V380" s="34"/>
      <c r="W380" s="34"/>
      <c r="X380" s="34"/>
      <c r="Y380" s="34"/>
      <c r="AA380" s="34"/>
      <c r="AO380" s="106" t="str">
        <f t="shared" si="77"/>
        <v>RW6North Manchester General Hospital - RW602</v>
      </c>
      <c r="AP380" s="37" t="s">
        <v>1241</v>
      </c>
      <c r="AQ380" s="37" t="s">
        <v>1242</v>
      </c>
      <c r="AR380" s="37" t="s">
        <v>1241</v>
      </c>
      <c r="AS380" s="37" t="s">
        <v>237</v>
      </c>
      <c r="AT380" s="37" t="s">
        <v>2592</v>
      </c>
    </row>
    <row r="381" spans="1:46" hidden="1" x14ac:dyDescent="0.2">
      <c r="A381" s="34" t="e">
        <f t="shared" si="94"/>
        <v>#N/A</v>
      </c>
      <c r="B381" s="34" t="e">
        <f t="shared" si="95"/>
        <v>#N/A</v>
      </c>
      <c r="C381" s="34">
        <f t="shared" si="81"/>
        <v>0</v>
      </c>
      <c r="D381" s="34">
        <f t="shared" si="85"/>
        <v>0</v>
      </c>
      <c r="E381" s="34">
        <f t="shared" si="86"/>
        <v>0</v>
      </c>
      <c r="F381" s="34">
        <f t="shared" si="87"/>
        <v>0</v>
      </c>
      <c r="G381" s="34">
        <f t="shared" si="88"/>
        <v>0</v>
      </c>
      <c r="H381" s="34">
        <f t="shared" si="89"/>
        <v>0</v>
      </c>
      <c r="I381" s="34">
        <f t="shared" si="96"/>
        <v>0</v>
      </c>
      <c r="J381" s="34">
        <f t="shared" si="97"/>
        <v>0</v>
      </c>
      <c r="K381" s="34">
        <f t="shared" si="90"/>
        <v>0</v>
      </c>
      <c r="L381" s="34">
        <f t="shared" si="91"/>
        <v>0</v>
      </c>
      <c r="M381" s="34"/>
      <c r="N381" s="34"/>
      <c r="O381" s="34"/>
      <c r="P381" s="34">
        <f t="shared" si="98"/>
        <v>0</v>
      </c>
      <c r="Q381" s="34">
        <f t="shared" si="98"/>
        <v>0</v>
      </c>
      <c r="R381" s="34">
        <f t="shared" si="98"/>
        <v>0</v>
      </c>
      <c r="S381" s="34">
        <f t="shared" si="98"/>
        <v>0</v>
      </c>
      <c r="T381" s="34">
        <f t="shared" si="92"/>
        <v>0</v>
      </c>
      <c r="V381" s="34"/>
      <c r="W381" s="34"/>
      <c r="X381" s="34"/>
      <c r="Y381" s="34"/>
      <c r="AA381" s="34"/>
      <c r="AO381" s="106" t="str">
        <f t="shared" si="77"/>
        <v>RW6Rochdale Infirmary - RW604</v>
      </c>
      <c r="AP381" s="37" t="s">
        <v>238</v>
      </c>
      <c r="AQ381" s="37" t="s">
        <v>89</v>
      </c>
      <c r="AR381" s="37" t="s">
        <v>238</v>
      </c>
      <c r="AS381" s="37" t="s">
        <v>90</v>
      </c>
      <c r="AT381" s="37" t="s">
        <v>2592</v>
      </c>
    </row>
    <row r="382" spans="1:46" hidden="1" x14ac:dyDescent="0.2">
      <c r="A382" s="34" t="e">
        <f t="shared" si="94"/>
        <v>#N/A</v>
      </c>
      <c r="B382" s="34" t="e">
        <f t="shared" si="95"/>
        <v>#N/A</v>
      </c>
      <c r="C382" s="34">
        <f t="shared" si="81"/>
        <v>0</v>
      </c>
      <c r="D382" s="34">
        <f t="shared" si="85"/>
        <v>0</v>
      </c>
      <c r="E382" s="34">
        <f t="shared" si="86"/>
        <v>0</v>
      </c>
      <c r="F382" s="34">
        <f t="shared" si="87"/>
        <v>0</v>
      </c>
      <c r="G382" s="34">
        <f t="shared" si="88"/>
        <v>0</v>
      </c>
      <c r="H382" s="34">
        <f t="shared" si="89"/>
        <v>0</v>
      </c>
      <c r="I382" s="34">
        <f t="shared" si="96"/>
        <v>0</v>
      </c>
      <c r="J382" s="34">
        <f t="shared" si="97"/>
        <v>0</v>
      </c>
      <c r="K382" s="34">
        <f t="shared" si="90"/>
        <v>0</v>
      </c>
      <c r="L382" s="34">
        <f t="shared" si="91"/>
        <v>0</v>
      </c>
      <c r="M382" s="34"/>
      <c r="N382" s="34"/>
      <c r="O382" s="34"/>
      <c r="P382" s="34">
        <f t="shared" si="98"/>
        <v>0</v>
      </c>
      <c r="Q382" s="34">
        <f t="shared" si="98"/>
        <v>0</v>
      </c>
      <c r="R382" s="34">
        <f t="shared" si="98"/>
        <v>0</v>
      </c>
      <c r="S382" s="34">
        <f t="shared" si="98"/>
        <v>0</v>
      </c>
      <c r="T382" s="34">
        <f t="shared" si="92"/>
        <v>0</v>
      </c>
      <c r="V382" s="34"/>
      <c r="W382" s="34"/>
      <c r="X382" s="34"/>
      <c r="Y382" s="34"/>
      <c r="AA382" s="34"/>
      <c r="AO382" s="106" t="str">
        <f t="shared" si="77"/>
        <v>RW6Royal Oldham Hospital - RW603</v>
      </c>
      <c r="AP382" s="37" t="s">
        <v>1661</v>
      </c>
      <c r="AQ382" s="37" t="s">
        <v>1662</v>
      </c>
      <c r="AR382" s="37" t="s">
        <v>1661</v>
      </c>
      <c r="AS382" s="37" t="s">
        <v>1663</v>
      </c>
      <c r="AT382" s="37" t="s">
        <v>2592</v>
      </c>
    </row>
    <row r="383" spans="1:46" hidden="1" x14ac:dyDescent="0.2">
      <c r="A383" s="34" t="e">
        <f t="shared" si="94"/>
        <v>#N/A</v>
      </c>
      <c r="B383" s="34" t="e">
        <f t="shared" si="95"/>
        <v>#N/A</v>
      </c>
      <c r="C383" s="34">
        <f t="shared" si="81"/>
        <v>0</v>
      </c>
      <c r="D383" s="34">
        <f t="shared" si="85"/>
        <v>0</v>
      </c>
      <c r="E383" s="34">
        <f t="shared" si="86"/>
        <v>0</v>
      </c>
      <c r="F383" s="34">
        <f t="shared" si="87"/>
        <v>0</v>
      </c>
      <c r="G383" s="34">
        <f t="shared" si="88"/>
        <v>0</v>
      </c>
      <c r="H383" s="34">
        <f t="shared" si="89"/>
        <v>0</v>
      </c>
      <c r="I383" s="34">
        <f t="shared" si="96"/>
        <v>0</v>
      </c>
      <c r="J383" s="34">
        <f t="shared" si="97"/>
        <v>0</v>
      </c>
      <c r="K383" s="34">
        <f t="shared" si="90"/>
        <v>0</v>
      </c>
      <c r="L383" s="34">
        <f t="shared" si="91"/>
        <v>0</v>
      </c>
      <c r="M383" s="34"/>
      <c r="N383" s="34"/>
      <c r="O383" s="34"/>
      <c r="P383" s="34">
        <f t="shared" si="98"/>
        <v>0</v>
      </c>
      <c r="Q383" s="34">
        <f t="shared" si="98"/>
        <v>0</v>
      </c>
      <c r="R383" s="34">
        <f t="shared" si="98"/>
        <v>0</v>
      </c>
      <c r="S383" s="34">
        <f t="shared" si="98"/>
        <v>0</v>
      </c>
      <c r="T383" s="34">
        <f t="shared" si="92"/>
        <v>0</v>
      </c>
      <c r="V383" s="34"/>
      <c r="W383" s="34"/>
      <c r="X383" s="34"/>
      <c r="Y383" s="34"/>
      <c r="AA383" s="34"/>
      <c r="AO383" s="106" t="str">
        <f t="shared" si="77"/>
        <v>RWABeverley Westwood Hospital - RWA18</v>
      </c>
      <c r="AP383" s="37" t="s">
        <v>1664</v>
      </c>
      <c r="AQ383" s="37" t="s">
        <v>1665</v>
      </c>
      <c r="AR383" s="37" t="s">
        <v>1664</v>
      </c>
      <c r="AS383" s="37" t="s">
        <v>1666</v>
      </c>
      <c r="AT383" s="37" t="s">
        <v>2593</v>
      </c>
    </row>
    <row r="384" spans="1:46" hidden="1" x14ac:dyDescent="0.2">
      <c r="A384" s="34" t="e">
        <f t="shared" si="94"/>
        <v>#N/A</v>
      </c>
      <c r="B384" s="34" t="e">
        <f t="shared" si="95"/>
        <v>#N/A</v>
      </c>
      <c r="C384" s="34">
        <f t="shared" si="81"/>
        <v>0</v>
      </c>
      <c r="D384" s="34">
        <f t="shared" si="85"/>
        <v>0</v>
      </c>
      <c r="E384" s="34">
        <f t="shared" si="86"/>
        <v>0</v>
      </c>
      <c r="F384" s="34">
        <f t="shared" si="87"/>
        <v>0</v>
      </c>
      <c r="G384" s="34">
        <f t="shared" si="88"/>
        <v>0</v>
      </c>
      <c r="H384" s="34">
        <f t="shared" si="89"/>
        <v>0</v>
      </c>
      <c r="I384" s="34">
        <f t="shared" si="96"/>
        <v>0</v>
      </c>
      <c r="J384" s="34">
        <f t="shared" si="97"/>
        <v>0</v>
      </c>
      <c r="K384" s="34">
        <f t="shared" si="90"/>
        <v>0</v>
      </c>
      <c r="L384" s="34">
        <f t="shared" si="91"/>
        <v>0</v>
      </c>
      <c r="M384" s="34"/>
      <c r="N384" s="34"/>
      <c r="O384" s="34"/>
      <c r="P384" s="34">
        <f t="shared" si="98"/>
        <v>0</v>
      </c>
      <c r="Q384" s="34">
        <f t="shared" si="98"/>
        <v>0</v>
      </c>
      <c r="R384" s="34">
        <f t="shared" si="98"/>
        <v>0</v>
      </c>
      <c r="S384" s="34">
        <f t="shared" si="98"/>
        <v>0</v>
      </c>
      <c r="T384" s="34">
        <f t="shared" si="92"/>
        <v>0</v>
      </c>
      <c r="V384" s="34"/>
      <c r="W384" s="34"/>
      <c r="X384" s="34"/>
      <c r="Y384" s="34"/>
      <c r="AA384" s="34"/>
      <c r="AO384" s="106" t="str">
        <f t="shared" si="77"/>
        <v>RWACastle Hill Hospital - RWA16</v>
      </c>
      <c r="AP384" s="37" t="s">
        <v>1667</v>
      </c>
      <c r="AQ384" s="37" t="s">
        <v>1668</v>
      </c>
      <c r="AR384" s="37" t="s">
        <v>1667</v>
      </c>
      <c r="AS384" s="37" t="s">
        <v>1669</v>
      </c>
      <c r="AT384" s="37" t="s">
        <v>2593</v>
      </c>
    </row>
    <row r="385" spans="1:46" hidden="1" x14ac:dyDescent="0.2">
      <c r="A385" s="34" t="e">
        <f t="shared" si="94"/>
        <v>#N/A</v>
      </c>
      <c r="B385" s="34" t="e">
        <f t="shared" si="95"/>
        <v>#N/A</v>
      </c>
      <c r="C385" s="34">
        <f t="shared" si="81"/>
        <v>0</v>
      </c>
      <c r="D385" s="34">
        <f t="shared" si="85"/>
        <v>0</v>
      </c>
      <c r="E385" s="34">
        <f t="shared" si="86"/>
        <v>0</v>
      </c>
      <c r="F385" s="34">
        <f t="shared" si="87"/>
        <v>0</v>
      </c>
      <c r="G385" s="34">
        <f t="shared" si="88"/>
        <v>0</v>
      </c>
      <c r="H385" s="34">
        <f t="shared" si="89"/>
        <v>0</v>
      </c>
      <c r="I385" s="34">
        <f t="shared" si="96"/>
        <v>0</v>
      </c>
      <c r="J385" s="34">
        <f t="shared" si="97"/>
        <v>0</v>
      </c>
      <c r="K385" s="34">
        <f t="shared" si="90"/>
        <v>0</v>
      </c>
      <c r="L385" s="34">
        <f t="shared" si="91"/>
        <v>0</v>
      </c>
      <c r="M385" s="34"/>
      <c r="N385" s="34"/>
      <c r="O385" s="34"/>
      <c r="P385" s="34">
        <f t="shared" si="98"/>
        <v>0</v>
      </c>
      <c r="Q385" s="34">
        <f t="shared" si="98"/>
        <v>0</v>
      </c>
      <c r="R385" s="34">
        <f t="shared" si="98"/>
        <v>0</v>
      </c>
      <c r="S385" s="34">
        <f t="shared" si="98"/>
        <v>0</v>
      </c>
      <c r="T385" s="34">
        <f t="shared" si="92"/>
        <v>0</v>
      </c>
      <c r="V385" s="34"/>
      <c r="W385" s="34"/>
      <c r="X385" s="34"/>
      <c r="Y385" s="34"/>
      <c r="AA385" s="34"/>
      <c r="AO385" s="106" t="str">
        <f t="shared" si="77"/>
        <v>RWAHull Royal Infirmary - RWA01</v>
      </c>
      <c r="AP385" s="37" t="s">
        <v>1670</v>
      </c>
      <c r="AQ385" s="37" t="s">
        <v>1671</v>
      </c>
      <c r="AR385" s="37" t="s">
        <v>1670</v>
      </c>
      <c r="AS385" s="37" t="s">
        <v>1672</v>
      </c>
      <c r="AT385" s="37" t="s">
        <v>2593</v>
      </c>
    </row>
    <row r="386" spans="1:46" hidden="1" x14ac:dyDescent="0.2">
      <c r="A386" s="34" t="e">
        <f t="shared" si="94"/>
        <v>#N/A</v>
      </c>
      <c r="B386" s="34" t="e">
        <f t="shared" si="95"/>
        <v>#N/A</v>
      </c>
      <c r="C386" s="34">
        <f t="shared" si="81"/>
        <v>0</v>
      </c>
      <c r="D386" s="34">
        <f t="shared" si="85"/>
        <v>0</v>
      </c>
      <c r="E386" s="34">
        <f t="shared" si="86"/>
        <v>0</v>
      </c>
      <c r="F386" s="34">
        <f t="shared" si="87"/>
        <v>0</v>
      </c>
      <c r="G386" s="34">
        <f t="shared" si="88"/>
        <v>0</v>
      </c>
      <c r="H386" s="34">
        <f t="shared" si="89"/>
        <v>0</v>
      </c>
      <c r="I386" s="34">
        <f t="shared" si="96"/>
        <v>0</v>
      </c>
      <c r="J386" s="34">
        <f t="shared" si="97"/>
        <v>0</v>
      </c>
      <c r="K386" s="34">
        <f t="shared" si="90"/>
        <v>0</v>
      </c>
      <c r="L386" s="34">
        <f t="shared" si="91"/>
        <v>0</v>
      </c>
      <c r="M386" s="34"/>
      <c r="N386" s="34"/>
      <c r="O386" s="34"/>
      <c r="P386" s="34">
        <f t="shared" si="98"/>
        <v>0</v>
      </c>
      <c r="Q386" s="34">
        <f t="shared" si="98"/>
        <v>0</v>
      </c>
      <c r="R386" s="34">
        <f t="shared" si="98"/>
        <v>0</v>
      </c>
      <c r="S386" s="34">
        <f t="shared" si="98"/>
        <v>0</v>
      </c>
      <c r="T386" s="34">
        <f t="shared" si="92"/>
        <v>0</v>
      </c>
      <c r="V386" s="34"/>
      <c r="W386" s="34"/>
      <c r="X386" s="34"/>
      <c r="Y386" s="34"/>
      <c r="AA386" s="34"/>
      <c r="AO386" s="106" t="str">
        <f t="shared" si="77"/>
        <v>RWANewington Healthcare Centre - RWA34</v>
      </c>
      <c r="AP386" s="37" t="s">
        <v>391</v>
      </c>
      <c r="AQ386" s="37" t="s">
        <v>392</v>
      </c>
      <c r="AR386" s="37" t="s">
        <v>391</v>
      </c>
      <c r="AS386" s="37" t="s">
        <v>393</v>
      </c>
      <c r="AT386" s="37" t="s">
        <v>2593</v>
      </c>
    </row>
    <row r="387" spans="1:46" hidden="1" x14ac:dyDescent="0.2">
      <c r="A387" s="34" t="e">
        <f t="shared" si="94"/>
        <v>#N/A</v>
      </c>
      <c r="B387" s="34" t="e">
        <f t="shared" si="95"/>
        <v>#N/A</v>
      </c>
      <c r="C387" s="34">
        <f t="shared" si="81"/>
        <v>0</v>
      </c>
      <c r="D387" s="34">
        <f t="shared" si="85"/>
        <v>0</v>
      </c>
      <c r="E387" s="34">
        <f t="shared" si="86"/>
        <v>0</v>
      </c>
      <c r="F387" s="34">
        <f t="shared" si="87"/>
        <v>0</v>
      </c>
      <c r="G387" s="34">
        <f t="shared" si="88"/>
        <v>0</v>
      </c>
      <c r="H387" s="34">
        <f t="shared" si="89"/>
        <v>0</v>
      </c>
      <c r="I387" s="34">
        <f t="shared" si="96"/>
        <v>0</v>
      </c>
      <c r="J387" s="34">
        <f t="shared" si="97"/>
        <v>0</v>
      </c>
      <c r="K387" s="34">
        <f t="shared" si="90"/>
        <v>0</v>
      </c>
      <c r="L387" s="34">
        <f t="shared" si="91"/>
        <v>0</v>
      </c>
      <c r="M387" s="34"/>
      <c r="N387" s="34"/>
      <c r="O387" s="34"/>
      <c r="P387" s="34">
        <f t="shared" si="98"/>
        <v>0</v>
      </c>
      <c r="Q387" s="34">
        <f t="shared" si="98"/>
        <v>0</v>
      </c>
      <c r="R387" s="34">
        <f t="shared" si="98"/>
        <v>0</v>
      </c>
      <c r="S387" s="34">
        <f t="shared" si="98"/>
        <v>0</v>
      </c>
      <c r="T387" s="34">
        <f t="shared" si="92"/>
        <v>0</v>
      </c>
      <c r="V387" s="34"/>
      <c r="W387" s="34"/>
      <c r="X387" s="34"/>
      <c r="Y387" s="34"/>
      <c r="AA387" s="34"/>
      <c r="AO387" s="106" t="str">
        <f t="shared" ref="AO387:AO450" si="99">AT387&amp;AQ387</f>
        <v>RWASledmore House - RWA33</v>
      </c>
      <c r="AP387" s="37" t="s">
        <v>394</v>
      </c>
      <c r="AQ387" s="37" t="s">
        <v>395</v>
      </c>
      <c r="AR387" s="37" t="s">
        <v>394</v>
      </c>
      <c r="AS387" s="37" t="s">
        <v>1243</v>
      </c>
      <c r="AT387" s="37" t="s">
        <v>2593</v>
      </c>
    </row>
    <row r="388" spans="1:46" hidden="1" x14ac:dyDescent="0.2">
      <c r="A388" s="34" t="e">
        <f t="shared" si="94"/>
        <v>#N/A</v>
      </c>
      <c r="B388" s="34" t="e">
        <f t="shared" si="95"/>
        <v>#N/A</v>
      </c>
      <c r="C388" s="34">
        <f t="shared" si="81"/>
        <v>0</v>
      </c>
      <c r="D388" s="34">
        <f t="shared" si="85"/>
        <v>0</v>
      </c>
      <c r="E388" s="34">
        <f t="shared" si="86"/>
        <v>0</v>
      </c>
      <c r="F388" s="34">
        <f t="shared" si="87"/>
        <v>0</v>
      </c>
      <c r="G388" s="34">
        <f t="shared" si="88"/>
        <v>0</v>
      </c>
      <c r="H388" s="34">
        <f t="shared" si="89"/>
        <v>0</v>
      </c>
      <c r="I388" s="34">
        <f t="shared" si="96"/>
        <v>0</v>
      </c>
      <c r="J388" s="34">
        <f t="shared" si="97"/>
        <v>0</v>
      </c>
      <c r="K388" s="34">
        <f t="shared" si="90"/>
        <v>0</v>
      </c>
      <c r="L388" s="34">
        <f t="shared" si="91"/>
        <v>0</v>
      </c>
      <c r="M388" s="34"/>
      <c r="N388" s="34"/>
      <c r="O388" s="34"/>
      <c r="P388" s="34">
        <f t="shared" si="98"/>
        <v>0</v>
      </c>
      <c r="Q388" s="34">
        <f t="shared" si="98"/>
        <v>0</v>
      </c>
      <c r="R388" s="34">
        <f t="shared" si="98"/>
        <v>0</v>
      </c>
      <c r="S388" s="34">
        <f t="shared" si="98"/>
        <v>0</v>
      </c>
      <c r="T388" s="34">
        <f t="shared" si="92"/>
        <v>0</v>
      </c>
      <c r="V388" s="34"/>
      <c r="W388" s="34"/>
      <c r="X388" s="34"/>
      <c r="Y388" s="34"/>
      <c r="AA388" s="34"/>
      <c r="AO388" s="106" t="str">
        <f t="shared" si="99"/>
        <v>RWAThe Artificial Limb Unit - RWA32</v>
      </c>
      <c r="AP388" s="37" t="s">
        <v>1244</v>
      </c>
      <c r="AQ388" s="37" t="s">
        <v>1245</v>
      </c>
      <c r="AR388" s="37" t="s">
        <v>1244</v>
      </c>
      <c r="AS388" s="37" t="s">
        <v>1246</v>
      </c>
      <c r="AT388" s="37" t="s">
        <v>2593</v>
      </c>
    </row>
    <row r="389" spans="1:46" hidden="1" x14ac:dyDescent="0.2">
      <c r="A389" s="34" t="e">
        <f t="shared" si="94"/>
        <v>#N/A</v>
      </c>
      <c r="B389" s="34" t="e">
        <f t="shared" si="95"/>
        <v>#N/A</v>
      </c>
      <c r="C389" s="34">
        <f t="shared" si="81"/>
        <v>0</v>
      </c>
      <c r="D389" s="34">
        <f t="shared" si="85"/>
        <v>0</v>
      </c>
      <c r="E389" s="34">
        <f t="shared" si="86"/>
        <v>0</v>
      </c>
      <c r="F389" s="34">
        <f t="shared" si="87"/>
        <v>0</v>
      </c>
      <c r="G389" s="34">
        <f t="shared" si="88"/>
        <v>0</v>
      </c>
      <c r="H389" s="34">
        <f t="shared" si="89"/>
        <v>0</v>
      </c>
      <c r="I389" s="34">
        <f t="shared" si="96"/>
        <v>0</v>
      </c>
      <c r="J389" s="34">
        <f t="shared" si="97"/>
        <v>0</v>
      </c>
      <c r="K389" s="34">
        <f t="shared" si="90"/>
        <v>0</v>
      </c>
      <c r="L389" s="34">
        <f t="shared" si="91"/>
        <v>0</v>
      </c>
      <c r="M389" s="34"/>
      <c r="N389" s="34"/>
      <c r="O389" s="34"/>
      <c r="P389" s="34">
        <f t="shared" ref="P389:S404" si="100">IF(P188="",0,IF(P188&gt;100%,1,0))</f>
        <v>0</v>
      </c>
      <c r="Q389" s="34">
        <f t="shared" si="100"/>
        <v>0</v>
      </c>
      <c r="R389" s="34">
        <f t="shared" si="100"/>
        <v>0</v>
      </c>
      <c r="S389" s="34">
        <f t="shared" si="100"/>
        <v>0</v>
      </c>
      <c r="T389" s="34">
        <f t="shared" si="92"/>
        <v>0</v>
      </c>
      <c r="V389" s="34"/>
      <c r="W389" s="34"/>
      <c r="X389" s="34"/>
      <c r="Y389" s="34"/>
      <c r="AA389" s="34"/>
      <c r="AO389" s="106" t="str">
        <f t="shared" si="99"/>
        <v>RWDCounty Hospital Louth - RWDAA</v>
      </c>
      <c r="AP389" s="37" t="s">
        <v>1247</v>
      </c>
      <c r="AQ389" s="37" t="s">
        <v>1248</v>
      </c>
      <c r="AR389" s="37" t="s">
        <v>1247</v>
      </c>
      <c r="AS389" s="37" t="s">
        <v>1249</v>
      </c>
      <c r="AT389" s="37" t="s">
        <v>2594</v>
      </c>
    </row>
    <row r="390" spans="1:46" hidden="1" x14ac:dyDescent="0.2">
      <c r="A390" s="34" t="e">
        <f t="shared" si="94"/>
        <v>#N/A</v>
      </c>
      <c r="B390" s="34" t="e">
        <f t="shared" si="95"/>
        <v>#N/A</v>
      </c>
      <c r="C390" s="34">
        <f t="shared" si="81"/>
        <v>0</v>
      </c>
      <c r="D390" s="34">
        <f t="shared" si="85"/>
        <v>0</v>
      </c>
      <c r="E390" s="34">
        <f t="shared" si="86"/>
        <v>0</v>
      </c>
      <c r="F390" s="34">
        <f t="shared" si="87"/>
        <v>0</v>
      </c>
      <c r="G390" s="34">
        <f t="shared" si="88"/>
        <v>0</v>
      </c>
      <c r="H390" s="34">
        <f t="shared" si="89"/>
        <v>0</v>
      </c>
      <c r="I390" s="34">
        <f t="shared" si="96"/>
        <v>0</v>
      </c>
      <c r="J390" s="34">
        <f t="shared" si="97"/>
        <v>0</v>
      </c>
      <c r="K390" s="34">
        <f t="shared" si="90"/>
        <v>0</v>
      </c>
      <c r="L390" s="34">
        <f t="shared" si="91"/>
        <v>0</v>
      </c>
      <c r="M390" s="34"/>
      <c r="N390" s="34"/>
      <c r="O390" s="34"/>
      <c r="P390" s="34">
        <f t="shared" si="100"/>
        <v>0</v>
      </c>
      <c r="Q390" s="34">
        <f t="shared" si="100"/>
        <v>0</v>
      </c>
      <c r="R390" s="34">
        <f t="shared" si="100"/>
        <v>0</v>
      </c>
      <c r="S390" s="34">
        <f t="shared" si="100"/>
        <v>0</v>
      </c>
      <c r="T390" s="34">
        <f t="shared" si="92"/>
        <v>0</v>
      </c>
      <c r="V390" s="34"/>
      <c r="W390" s="34"/>
      <c r="X390" s="34"/>
      <c r="Y390" s="34"/>
      <c r="AA390" s="34"/>
      <c r="AO390" s="106" t="str">
        <f t="shared" si="99"/>
        <v>RWDGrantham and District Hospital - RWDLP</v>
      </c>
      <c r="AP390" s="37" t="s">
        <v>1250</v>
      </c>
      <c r="AQ390" s="37" t="s">
        <v>1251</v>
      </c>
      <c r="AR390" s="37" t="s">
        <v>1250</v>
      </c>
      <c r="AS390" s="37" t="s">
        <v>1252</v>
      </c>
      <c r="AT390" s="37" t="s">
        <v>2594</v>
      </c>
    </row>
    <row r="391" spans="1:46" hidden="1" x14ac:dyDescent="0.2">
      <c r="A391" s="34" t="e">
        <f t="shared" si="94"/>
        <v>#N/A</v>
      </c>
      <c r="B391" s="34" t="e">
        <f t="shared" si="95"/>
        <v>#N/A</v>
      </c>
      <c r="C391" s="34">
        <f t="shared" si="81"/>
        <v>0</v>
      </c>
      <c r="D391" s="34">
        <f t="shared" si="85"/>
        <v>0</v>
      </c>
      <c r="E391" s="34">
        <f t="shared" si="86"/>
        <v>0</v>
      </c>
      <c r="F391" s="34">
        <f t="shared" si="87"/>
        <v>0</v>
      </c>
      <c r="G391" s="34">
        <f t="shared" si="88"/>
        <v>0</v>
      </c>
      <c r="H391" s="34">
        <f t="shared" si="89"/>
        <v>0</v>
      </c>
      <c r="I391" s="34">
        <f t="shared" si="96"/>
        <v>0</v>
      </c>
      <c r="J391" s="34">
        <f t="shared" si="97"/>
        <v>0</v>
      </c>
      <c r="K391" s="34">
        <f t="shared" si="90"/>
        <v>0</v>
      </c>
      <c r="L391" s="34">
        <f t="shared" si="91"/>
        <v>0</v>
      </c>
      <c r="M391" s="34"/>
      <c r="N391" s="34"/>
      <c r="O391" s="34"/>
      <c r="P391" s="34">
        <f t="shared" si="100"/>
        <v>0</v>
      </c>
      <c r="Q391" s="34">
        <f t="shared" si="100"/>
        <v>0</v>
      </c>
      <c r="R391" s="34">
        <f t="shared" si="100"/>
        <v>0</v>
      </c>
      <c r="S391" s="34">
        <f t="shared" si="100"/>
        <v>0</v>
      </c>
      <c r="T391" s="34">
        <f t="shared" si="92"/>
        <v>0</v>
      </c>
      <c r="V391" s="34"/>
      <c r="W391" s="34"/>
      <c r="X391" s="34"/>
      <c r="Y391" s="34"/>
      <c r="AA391" s="34"/>
      <c r="AO391" s="106" t="str">
        <f t="shared" si="99"/>
        <v>RWDHolbeach Hospital - RWDLK</v>
      </c>
      <c r="AP391" s="37" t="s">
        <v>1253</v>
      </c>
      <c r="AQ391" s="37" t="s">
        <v>1254</v>
      </c>
      <c r="AR391" s="37" t="s">
        <v>1253</v>
      </c>
      <c r="AS391" s="37" t="s">
        <v>1255</v>
      </c>
      <c r="AT391" s="37" t="s">
        <v>2594</v>
      </c>
    </row>
    <row r="392" spans="1:46" hidden="1" x14ac:dyDescent="0.2">
      <c r="A392" s="34" t="e">
        <f t="shared" si="94"/>
        <v>#N/A</v>
      </c>
      <c r="B392" s="34" t="e">
        <f t="shared" si="95"/>
        <v>#N/A</v>
      </c>
      <c r="C392" s="34">
        <f t="shared" si="81"/>
        <v>0</v>
      </c>
      <c r="D392" s="34">
        <f t="shared" si="85"/>
        <v>0</v>
      </c>
      <c r="E392" s="34">
        <f t="shared" si="86"/>
        <v>0</v>
      </c>
      <c r="F392" s="34">
        <f t="shared" si="87"/>
        <v>0</v>
      </c>
      <c r="G392" s="34">
        <f t="shared" si="88"/>
        <v>0</v>
      </c>
      <c r="H392" s="34">
        <f t="shared" si="89"/>
        <v>0</v>
      </c>
      <c r="I392" s="34">
        <f t="shared" si="96"/>
        <v>0</v>
      </c>
      <c r="J392" s="34">
        <f t="shared" si="97"/>
        <v>0</v>
      </c>
      <c r="K392" s="34">
        <f t="shared" si="90"/>
        <v>0</v>
      </c>
      <c r="L392" s="34">
        <f t="shared" si="91"/>
        <v>0</v>
      </c>
      <c r="M392" s="34"/>
      <c r="N392" s="34"/>
      <c r="O392" s="34"/>
      <c r="P392" s="34">
        <f t="shared" si="100"/>
        <v>0</v>
      </c>
      <c r="Q392" s="34">
        <f t="shared" si="100"/>
        <v>0</v>
      </c>
      <c r="R392" s="34">
        <f t="shared" si="100"/>
        <v>0</v>
      </c>
      <c r="S392" s="34">
        <f t="shared" si="100"/>
        <v>0</v>
      </c>
      <c r="T392" s="34">
        <f t="shared" si="92"/>
        <v>0</v>
      </c>
      <c r="V392" s="34"/>
      <c r="W392" s="34"/>
      <c r="X392" s="34"/>
      <c r="Y392" s="34"/>
      <c r="AA392" s="34"/>
      <c r="AO392" s="106" t="str">
        <f t="shared" si="99"/>
        <v>RWDJohn Coupland Hospital - RWDAS</v>
      </c>
      <c r="AP392" s="37" t="s">
        <v>1256</v>
      </c>
      <c r="AQ392" s="37" t="s">
        <v>1257</v>
      </c>
      <c r="AR392" s="37" t="s">
        <v>1256</v>
      </c>
      <c r="AS392" s="37" t="s">
        <v>1258</v>
      </c>
      <c r="AT392" s="37" t="s">
        <v>2594</v>
      </c>
    </row>
    <row r="393" spans="1:46" hidden="1" x14ac:dyDescent="0.2">
      <c r="A393" s="34" t="e">
        <f t="shared" si="94"/>
        <v>#N/A</v>
      </c>
      <c r="B393" s="34" t="e">
        <f t="shared" si="95"/>
        <v>#N/A</v>
      </c>
      <c r="C393" s="34">
        <f t="shared" si="81"/>
        <v>0</v>
      </c>
      <c r="D393" s="34">
        <f t="shared" si="85"/>
        <v>0</v>
      </c>
      <c r="E393" s="34">
        <f t="shared" si="86"/>
        <v>0</v>
      </c>
      <c r="F393" s="34">
        <f t="shared" si="87"/>
        <v>0</v>
      </c>
      <c r="G393" s="34">
        <f t="shared" si="88"/>
        <v>0</v>
      </c>
      <c r="H393" s="34">
        <f t="shared" si="89"/>
        <v>0</v>
      </c>
      <c r="I393" s="34">
        <f t="shared" si="96"/>
        <v>0</v>
      </c>
      <c r="J393" s="34">
        <f t="shared" si="97"/>
        <v>0</v>
      </c>
      <c r="K393" s="34">
        <f t="shared" si="90"/>
        <v>0</v>
      </c>
      <c r="L393" s="34">
        <f t="shared" si="91"/>
        <v>0</v>
      </c>
      <c r="M393" s="34"/>
      <c r="N393" s="34"/>
      <c r="O393" s="34"/>
      <c r="P393" s="34">
        <f t="shared" si="100"/>
        <v>0</v>
      </c>
      <c r="Q393" s="34">
        <f t="shared" si="100"/>
        <v>0</v>
      </c>
      <c r="R393" s="34">
        <f t="shared" si="100"/>
        <v>0</v>
      </c>
      <c r="S393" s="34">
        <f t="shared" si="100"/>
        <v>0</v>
      </c>
      <c r="T393" s="34">
        <f t="shared" si="92"/>
        <v>0</v>
      </c>
      <c r="V393" s="34"/>
      <c r="W393" s="34"/>
      <c r="X393" s="34"/>
      <c r="Y393" s="34"/>
      <c r="AA393" s="34"/>
      <c r="AO393" s="106" t="str">
        <f t="shared" si="99"/>
        <v>RWDJohnson Hospital - RWDLD</v>
      </c>
      <c r="AP393" s="37" t="s">
        <v>1259</v>
      </c>
      <c r="AQ393" s="37" t="s">
        <v>1260</v>
      </c>
      <c r="AR393" s="37" t="s">
        <v>1259</v>
      </c>
      <c r="AS393" s="37" t="s">
        <v>1261</v>
      </c>
      <c r="AT393" s="37" t="s">
        <v>2594</v>
      </c>
    </row>
    <row r="394" spans="1:46" hidden="1" x14ac:dyDescent="0.2">
      <c r="A394" s="34" t="e">
        <f t="shared" si="94"/>
        <v>#N/A</v>
      </c>
      <c r="B394" s="34" t="e">
        <f t="shared" si="95"/>
        <v>#N/A</v>
      </c>
      <c r="C394" s="34">
        <f t="shared" si="81"/>
        <v>0</v>
      </c>
      <c r="D394" s="34">
        <f t="shared" si="85"/>
        <v>0</v>
      </c>
      <c r="E394" s="34">
        <f t="shared" si="86"/>
        <v>0</v>
      </c>
      <c r="F394" s="34">
        <f t="shared" si="87"/>
        <v>0</v>
      </c>
      <c r="G394" s="34">
        <f t="shared" si="88"/>
        <v>0</v>
      </c>
      <c r="H394" s="34">
        <f t="shared" si="89"/>
        <v>0</v>
      </c>
      <c r="I394" s="34">
        <f t="shared" si="96"/>
        <v>0</v>
      </c>
      <c r="J394" s="34">
        <f t="shared" si="97"/>
        <v>0</v>
      </c>
      <c r="K394" s="34">
        <f t="shared" si="90"/>
        <v>0</v>
      </c>
      <c r="L394" s="34">
        <f t="shared" si="91"/>
        <v>0</v>
      </c>
      <c r="M394" s="34"/>
      <c r="N394" s="34"/>
      <c r="O394" s="34"/>
      <c r="P394" s="34">
        <f t="shared" si="100"/>
        <v>0</v>
      </c>
      <c r="Q394" s="34">
        <f t="shared" si="100"/>
        <v>0</v>
      </c>
      <c r="R394" s="34">
        <f t="shared" si="100"/>
        <v>0</v>
      </c>
      <c r="S394" s="34">
        <f t="shared" si="100"/>
        <v>0</v>
      </c>
      <c r="T394" s="34">
        <f t="shared" si="92"/>
        <v>0</v>
      </c>
      <c r="V394" s="34"/>
      <c r="W394" s="34"/>
      <c r="X394" s="34"/>
      <c r="Y394" s="34"/>
      <c r="AA394" s="34"/>
      <c r="AO394" s="106" t="str">
        <f t="shared" si="99"/>
        <v>RWDLincoln County Hospital - RWDDA</v>
      </c>
      <c r="AP394" s="37" t="s">
        <v>1262</v>
      </c>
      <c r="AQ394" s="37" t="s">
        <v>1263</v>
      </c>
      <c r="AR394" s="37" t="s">
        <v>1262</v>
      </c>
      <c r="AS394" s="37" t="s">
        <v>1264</v>
      </c>
      <c r="AT394" s="37" t="s">
        <v>2594</v>
      </c>
    </row>
    <row r="395" spans="1:46" hidden="1" x14ac:dyDescent="0.2">
      <c r="A395" s="34" t="e">
        <f t="shared" si="94"/>
        <v>#N/A</v>
      </c>
      <c r="B395" s="34" t="e">
        <f t="shared" si="95"/>
        <v>#N/A</v>
      </c>
      <c r="C395" s="34">
        <f t="shared" si="81"/>
        <v>0</v>
      </c>
      <c r="D395" s="34">
        <f t="shared" si="85"/>
        <v>0</v>
      </c>
      <c r="E395" s="34">
        <f t="shared" si="86"/>
        <v>0</v>
      </c>
      <c r="F395" s="34">
        <f t="shared" si="87"/>
        <v>0</v>
      </c>
      <c r="G395" s="34">
        <f t="shared" si="88"/>
        <v>0</v>
      </c>
      <c r="H395" s="34">
        <f t="shared" si="89"/>
        <v>0</v>
      </c>
      <c r="I395" s="34">
        <f t="shared" si="96"/>
        <v>0</v>
      </c>
      <c r="J395" s="34">
        <f t="shared" si="97"/>
        <v>0</v>
      </c>
      <c r="K395" s="34">
        <f t="shared" si="90"/>
        <v>0</v>
      </c>
      <c r="L395" s="34">
        <f t="shared" si="91"/>
        <v>0</v>
      </c>
      <c r="M395" s="34"/>
      <c r="N395" s="34"/>
      <c r="O395" s="34"/>
      <c r="P395" s="34">
        <f t="shared" si="100"/>
        <v>0</v>
      </c>
      <c r="Q395" s="34">
        <f t="shared" si="100"/>
        <v>0</v>
      </c>
      <c r="R395" s="34">
        <f t="shared" si="100"/>
        <v>0</v>
      </c>
      <c r="S395" s="34">
        <f t="shared" si="100"/>
        <v>0</v>
      </c>
      <c r="T395" s="34">
        <f t="shared" si="92"/>
        <v>0</v>
      </c>
      <c r="V395" s="34"/>
      <c r="W395" s="34"/>
      <c r="X395" s="34"/>
      <c r="Y395" s="34"/>
      <c r="AA395" s="34"/>
      <c r="AO395" s="106" t="str">
        <f t="shared" si="99"/>
        <v>RWDPilgrim Hospital - RWDLA</v>
      </c>
      <c r="AP395" s="37" t="s">
        <v>1265</v>
      </c>
      <c r="AQ395" s="37" t="s">
        <v>1266</v>
      </c>
      <c r="AR395" s="37" t="s">
        <v>1265</v>
      </c>
      <c r="AS395" s="37" t="s">
        <v>1267</v>
      </c>
      <c r="AT395" s="37" t="s">
        <v>2594</v>
      </c>
    </row>
    <row r="396" spans="1:46" hidden="1" x14ac:dyDescent="0.2">
      <c r="A396" s="34" t="e">
        <f t="shared" si="94"/>
        <v>#N/A</v>
      </c>
      <c r="B396" s="34" t="e">
        <f t="shared" si="95"/>
        <v>#N/A</v>
      </c>
      <c r="C396" s="34">
        <f t="shared" si="81"/>
        <v>0</v>
      </c>
      <c r="D396" s="34">
        <f t="shared" si="85"/>
        <v>0</v>
      </c>
      <c r="E396" s="34">
        <f t="shared" si="86"/>
        <v>0</v>
      </c>
      <c r="F396" s="34">
        <f t="shared" si="87"/>
        <v>0</v>
      </c>
      <c r="G396" s="34">
        <f t="shared" si="88"/>
        <v>0</v>
      </c>
      <c r="H396" s="34">
        <f t="shared" si="89"/>
        <v>0</v>
      </c>
      <c r="I396" s="34">
        <f t="shared" si="96"/>
        <v>0</v>
      </c>
      <c r="J396" s="34">
        <f t="shared" si="97"/>
        <v>0</v>
      </c>
      <c r="K396" s="34">
        <f t="shared" si="90"/>
        <v>0</v>
      </c>
      <c r="L396" s="34">
        <f t="shared" si="91"/>
        <v>0</v>
      </c>
      <c r="M396" s="34"/>
      <c r="N396" s="34"/>
      <c r="O396" s="34"/>
      <c r="P396" s="34">
        <f t="shared" si="100"/>
        <v>0</v>
      </c>
      <c r="Q396" s="34">
        <f t="shared" si="100"/>
        <v>0</v>
      </c>
      <c r="R396" s="34">
        <f t="shared" si="100"/>
        <v>0</v>
      </c>
      <c r="S396" s="34">
        <f t="shared" si="100"/>
        <v>0</v>
      </c>
      <c r="T396" s="34">
        <f t="shared" si="92"/>
        <v>0</v>
      </c>
      <c r="V396" s="34"/>
      <c r="W396" s="34"/>
      <c r="X396" s="34"/>
      <c r="Y396" s="34"/>
      <c r="AA396" s="34"/>
      <c r="AO396" s="106" t="str">
        <f t="shared" si="99"/>
        <v>RWDSkegness and District General Hospital - RWDLB</v>
      </c>
      <c r="AP396" s="37" t="s">
        <v>1268</v>
      </c>
      <c r="AQ396" s="37" t="s">
        <v>1269</v>
      </c>
      <c r="AR396" s="37" t="s">
        <v>1268</v>
      </c>
      <c r="AS396" s="37" t="s">
        <v>1270</v>
      </c>
      <c r="AT396" s="37" t="s">
        <v>2594</v>
      </c>
    </row>
    <row r="397" spans="1:46" hidden="1" x14ac:dyDescent="0.2">
      <c r="A397" s="34" t="e">
        <f t="shared" si="94"/>
        <v>#N/A</v>
      </c>
      <c r="B397" s="34" t="e">
        <f t="shared" si="95"/>
        <v>#N/A</v>
      </c>
      <c r="C397" s="34">
        <f t="shared" si="81"/>
        <v>0</v>
      </c>
      <c r="D397" s="34">
        <f t="shared" si="85"/>
        <v>0</v>
      </c>
      <c r="E397" s="34">
        <f t="shared" si="86"/>
        <v>0</v>
      </c>
      <c r="F397" s="34">
        <f t="shared" si="87"/>
        <v>0</v>
      </c>
      <c r="G397" s="34">
        <f t="shared" si="88"/>
        <v>0</v>
      </c>
      <c r="H397" s="34">
        <f t="shared" si="89"/>
        <v>0</v>
      </c>
      <c r="I397" s="34">
        <f t="shared" si="96"/>
        <v>0</v>
      </c>
      <c r="J397" s="34">
        <f t="shared" si="97"/>
        <v>0</v>
      </c>
      <c r="K397" s="34">
        <f t="shared" si="90"/>
        <v>0</v>
      </c>
      <c r="L397" s="34">
        <f t="shared" si="91"/>
        <v>0</v>
      </c>
      <c r="M397" s="34"/>
      <c r="N397" s="34"/>
      <c r="O397" s="34"/>
      <c r="P397" s="34">
        <f t="shared" si="100"/>
        <v>0</v>
      </c>
      <c r="Q397" s="34">
        <f t="shared" si="100"/>
        <v>0</v>
      </c>
      <c r="R397" s="34">
        <f t="shared" si="100"/>
        <v>0</v>
      </c>
      <c r="S397" s="34">
        <f t="shared" si="100"/>
        <v>0</v>
      </c>
      <c r="T397" s="34">
        <f t="shared" si="92"/>
        <v>0</v>
      </c>
      <c r="V397" s="34"/>
      <c r="W397" s="34"/>
      <c r="X397" s="34"/>
      <c r="Y397" s="34"/>
      <c r="AA397" s="34"/>
      <c r="AO397" s="106" t="str">
        <f t="shared" si="99"/>
        <v>RWDSt Georges Hospital - RWDBM</v>
      </c>
      <c r="AP397" s="37" t="s">
        <v>1271</v>
      </c>
      <c r="AQ397" s="37" t="s">
        <v>1272</v>
      </c>
      <c r="AR397" s="37" t="s">
        <v>1271</v>
      </c>
      <c r="AS397" s="37" t="s">
        <v>3620</v>
      </c>
      <c r="AT397" s="37" t="s">
        <v>2594</v>
      </c>
    </row>
    <row r="398" spans="1:46" hidden="1" x14ac:dyDescent="0.2">
      <c r="A398" s="34" t="e">
        <f t="shared" si="94"/>
        <v>#N/A</v>
      </c>
      <c r="B398" s="34" t="e">
        <f t="shared" si="95"/>
        <v>#N/A</v>
      </c>
      <c r="C398" s="34">
        <f t="shared" si="81"/>
        <v>0</v>
      </c>
      <c r="D398" s="34">
        <f t="shared" si="85"/>
        <v>0</v>
      </c>
      <c r="E398" s="34">
        <f t="shared" si="86"/>
        <v>0</v>
      </c>
      <c r="F398" s="34">
        <f t="shared" si="87"/>
        <v>0</v>
      </c>
      <c r="G398" s="34">
        <f t="shared" si="88"/>
        <v>0</v>
      </c>
      <c r="H398" s="34">
        <f t="shared" si="89"/>
        <v>0</v>
      </c>
      <c r="I398" s="34">
        <f t="shared" si="96"/>
        <v>0</v>
      </c>
      <c r="J398" s="34">
        <f t="shared" si="97"/>
        <v>0</v>
      </c>
      <c r="K398" s="34">
        <f t="shared" si="90"/>
        <v>0</v>
      </c>
      <c r="L398" s="34">
        <f t="shared" si="91"/>
        <v>0</v>
      </c>
      <c r="M398" s="34"/>
      <c r="N398" s="34"/>
      <c r="O398" s="34"/>
      <c r="P398" s="34">
        <f t="shared" si="100"/>
        <v>0</v>
      </c>
      <c r="Q398" s="34">
        <f t="shared" si="100"/>
        <v>0</v>
      </c>
      <c r="R398" s="34">
        <f t="shared" si="100"/>
        <v>0</v>
      </c>
      <c r="S398" s="34">
        <f t="shared" si="100"/>
        <v>0</v>
      </c>
      <c r="T398" s="34">
        <f t="shared" si="92"/>
        <v>0</v>
      </c>
      <c r="V398" s="34"/>
      <c r="W398" s="34"/>
      <c r="X398" s="34"/>
      <c r="Y398" s="34"/>
      <c r="AA398" s="34"/>
      <c r="AO398" s="106" t="str">
        <f t="shared" si="99"/>
        <v>RWDThe Johnson Community Hospital - RWDXT</v>
      </c>
      <c r="AP398" s="37" t="s">
        <v>1273</v>
      </c>
      <c r="AQ398" s="37" t="s">
        <v>1274</v>
      </c>
      <c r="AR398" s="37" t="s">
        <v>1273</v>
      </c>
      <c r="AS398" s="37" t="s">
        <v>1275</v>
      </c>
      <c r="AT398" s="37" t="s">
        <v>2594</v>
      </c>
    </row>
    <row r="399" spans="1:46" hidden="1" x14ac:dyDescent="0.2">
      <c r="A399" s="34" t="e">
        <f t="shared" si="94"/>
        <v>#N/A</v>
      </c>
      <c r="B399" s="34" t="e">
        <f t="shared" si="95"/>
        <v>#N/A</v>
      </c>
      <c r="C399" s="34">
        <f t="shared" si="81"/>
        <v>0</v>
      </c>
      <c r="D399" s="34">
        <f t="shared" si="85"/>
        <v>0</v>
      </c>
      <c r="E399" s="34">
        <f t="shared" si="86"/>
        <v>0</v>
      </c>
      <c r="F399" s="34">
        <f t="shared" si="87"/>
        <v>0</v>
      </c>
      <c r="G399" s="34">
        <f t="shared" si="88"/>
        <v>0</v>
      </c>
      <c r="H399" s="34">
        <f t="shared" si="89"/>
        <v>0</v>
      </c>
      <c r="I399" s="34">
        <f t="shared" si="96"/>
        <v>0</v>
      </c>
      <c r="J399" s="34">
        <f t="shared" si="97"/>
        <v>0</v>
      </c>
      <c r="K399" s="34">
        <f t="shared" si="90"/>
        <v>0</v>
      </c>
      <c r="L399" s="34">
        <f t="shared" si="91"/>
        <v>0</v>
      </c>
      <c r="M399" s="34"/>
      <c r="N399" s="34"/>
      <c r="O399" s="34"/>
      <c r="P399" s="34">
        <f t="shared" si="100"/>
        <v>0</v>
      </c>
      <c r="Q399" s="34">
        <f t="shared" si="100"/>
        <v>0</v>
      </c>
      <c r="R399" s="34">
        <f t="shared" si="100"/>
        <v>0</v>
      </c>
      <c r="S399" s="34">
        <f t="shared" si="100"/>
        <v>0</v>
      </c>
      <c r="T399" s="34">
        <f t="shared" si="92"/>
        <v>0</v>
      </c>
      <c r="V399" s="34"/>
      <c r="W399" s="34"/>
      <c r="X399" s="34"/>
      <c r="Y399" s="34"/>
      <c r="AA399" s="34"/>
      <c r="AO399" s="106" t="str">
        <f t="shared" si="99"/>
        <v>RWDWelland Hospital - RWDLC</v>
      </c>
      <c r="AP399" s="37" t="s">
        <v>1276</v>
      </c>
      <c r="AQ399" s="37" t="s">
        <v>1277</v>
      </c>
      <c r="AR399" s="37" t="s">
        <v>1276</v>
      </c>
      <c r="AS399" s="37" t="s">
        <v>1278</v>
      </c>
      <c r="AT399" s="37" t="s">
        <v>2594</v>
      </c>
    </row>
    <row r="400" spans="1:46" hidden="1" x14ac:dyDescent="0.2">
      <c r="A400" s="34" t="e">
        <f t="shared" si="94"/>
        <v>#N/A</v>
      </c>
      <c r="B400" s="34" t="e">
        <f t="shared" si="95"/>
        <v>#N/A</v>
      </c>
      <c r="C400" s="34">
        <f t="shared" si="81"/>
        <v>0</v>
      </c>
      <c r="D400" s="34">
        <f t="shared" si="85"/>
        <v>0</v>
      </c>
      <c r="E400" s="34">
        <f t="shared" si="86"/>
        <v>0</v>
      </c>
      <c r="F400" s="34">
        <f t="shared" si="87"/>
        <v>0</v>
      </c>
      <c r="G400" s="34">
        <f t="shared" si="88"/>
        <v>0</v>
      </c>
      <c r="H400" s="34">
        <f t="shared" si="89"/>
        <v>0</v>
      </c>
      <c r="I400" s="34">
        <f t="shared" si="96"/>
        <v>0</v>
      </c>
      <c r="J400" s="34">
        <f t="shared" si="97"/>
        <v>0</v>
      </c>
      <c r="K400" s="34">
        <f t="shared" si="90"/>
        <v>0</v>
      </c>
      <c r="L400" s="34">
        <f t="shared" si="91"/>
        <v>0</v>
      </c>
      <c r="M400" s="34"/>
      <c r="N400" s="34"/>
      <c r="O400" s="34"/>
      <c r="P400" s="34">
        <f t="shared" si="100"/>
        <v>0</v>
      </c>
      <c r="Q400" s="34">
        <f t="shared" si="100"/>
        <v>0</v>
      </c>
      <c r="R400" s="34">
        <f t="shared" si="100"/>
        <v>0</v>
      </c>
      <c r="S400" s="34">
        <f t="shared" si="100"/>
        <v>0</v>
      </c>
      <c r="T400" s="34">
        <f t="shared" si="92"/>
        <v>0</v>
      </c>
      <c r="V400" s="34"/>
      <c r="W400" s="34"/>
      <c r="X400" s="34"/>
      <c r="Y400" s="34"/>
      <c r="AA400" s="34"/>
      <c r="AO400" s="106" t="str">
        <f t="shared" si="99"/>
        <v>RWEGlenfield Hospital - RWEAE</v>
      </c>
      <c r="AP400" s="37" t="s">
        <v>1279</v>
      </c>
      <c r="AQ400" s="37" t="s">
        <v>1280</v>
      </c>
      <c r="AR400" s="37" t="s">
        <v>1279</v>
      </c>
      <c r="AS400" s="37" t="s">
        <v>1281</v>
      </c>
      <c r="AT400" s="37" t="s">
        <v>2595</v>
      </c>
    </row>
    <row r="401" spans="1:46" hidden="1" x14ac:dyDescent="0.2">
      <c r="A401" s="34" t="e">
        <f t="shared" si="94"/>
        <v>#N/A</v>
      </c>
      <c r="B401" s="34" t="e">
        <f t="shared" si="95"/>
        <v>#N/A</v>
      </c>
      <c r="C401" s="34">
        <f t="shared" si="81"/>
        <v>0</v>
      </c>
      <c r="D401" s="34">
        <f t="shared" si="85"/>
        <v>0</v>
      </c>
      <c r="E401" s="34">
        <f t="shared" si="86"/>
        <v>0</v>
      </c>
      <c r="F401" s="34">
        <f t="shared" si="87"/>
        <v>0</v>
      </c>
      <c r="G401" s="34">
        <f t="shared" si="88"/>
        <v>0</v>
      </c>
      <c r="H401" s="34">
        <f t="shared" si="89"/>
        <v>0</v>
      </c>
      <c r="I401" s="34">
        <f t="shared" si="96"/>
        <v>0</v>
      </c>
      <c r="J401" s="34">
        <f t="shared" si="97"/>
        <v>0</v>
      </c>
      <c r="K401" s="34">
        <f t="shared" si="90"/>
        <v>0</v>
      </c>
      <c r="L401" s="34">
        <f t="shared" si="91"/>
        <v>0</v>
      </c>
      <c r="M401" s="34"/>
      <c r="N401" s="34"/>
      <c r="O401" s="34"/>
      <c r="P401" s="34">
        <f t="shared" si="100"/>
        <v>0</v>
      </c>
      <c r="Q401" s="34">
        <f t="shared" si="100"/>
        <v>0</v>
      </c>
      <c r="R401" s="34">
        <f t="shared" si="100"/>
        <v>0</v>
      </c>
      <c r="S401" s="34">
        <f t="shared" si="100"/>
        <v>0</v>
      </c>
      <c r="T401" s="34">
        <f t="shared" si="92"/>
        <v>0</v>
      </c>
      <c r="V401" s="34"/>
      <c r="W401" s="34"/>
      <c r="X401" s="34"/>
      <c r="Y401" s="34"/>
      <c r="AA401" s="34"/>
      <c r="AE401" s="34"/>
      <c r="AF401" s="34"/>
      <c r="AG401" s="34"/>
      <c r="AO401" s="106" t="str">
        <f t="shared" si="99"/>
        <v>RWELeicester General Hospital - RWEAK</v>
      </c>
      <c r="AP401" s="37" t="s">
        <v>1282</v>
      </c>
      <c r="AQ401" s="37" t="s">
        <v>1283</v>
      </c>
      <c r="AR401" s="37" t="s">
        <v>1282</v>
      </c>
      <c r="AS401" s="37" t="s">
        <v>1284</v>
      </c>
      <c r="AT401" s="37" t="s">
        <v>2595</v>
      </c>
    </row>
    <row r="402" spans="1:46" hidden="1" x14ac:dyDescent="0.2">
      <c r="A402" s="34" t="e">
        <f t="shared" si="94"/>
        <v>#N/A</v>
      </c>
      <c r="B402" s="34" t="e">
        <f t="shared" si="95"/>
        <v>#N/A</v>
      </c>
      <c r="C402" s="34">
        <f t="shared" si="81"/>
        <v>0</v>
      </c>
      <c r="D402" s="34">
        <f t="shared" si="85"/>
        <v>0</v>
      </c>
      <c r="E402" s="34">
        <f t="shared" si="86"/>
        <v>0</v>
      </c>
      <c r="F402" s="34">
        <f t="shared" si="87"/>
        <v>0</v>
      </c>
      <c r="G402" s="34">
        <f t="shared" si="88"/>
        <v>0</v>
      </c>
      <c r="H402" s="34">
        <f t="shared" si="89"/>
        <v>0</v>
      </c>
      <c r="I402" s="34">
        <f t="shared" si="96"/>
        <v>0</v>
      </c>
      <c r="J402" s="34">
        <f t="shared" si="97"/>
        <v>0</v>
      </c>
      <c r="K402" s="34">
        <f t="shared" si="90"/>
        <v>0</v>
      </c>
      <c r="L402" s="34">
        <f t="shared" si="91"/>
        <v>0</v>
      </c>
      <c r="M402" s="34"/>
      <c r="N402" s="34"/>
      <c r="O402" s="34"/>
      <c r="P402" s="34">
        <f t="shared" si="100"/>
        <v>0</v>
      </c>
      <c r="Q402" s="34">
        <f t="shared" si="100"/>
        <v>0</v>
      </c>
      <c r="R402" s="34">
        <f t="shared" si="100"/>
        <v>0</v>
      </c>
      <c r="S402" s="34">
        <f t="shared" si="100"/>
        <v>0</v>
      </c>
      <c r="T402" s="34">
        <f t="shared" si="92"/>
        <v>0</v>
      </c>
      <c r="V402" s="34"/>
      <c r="W402" s="34"/>
      <c r="X402" s="34"/>
      <c r="Y402" s="34"/>
      <c r="AA402" s="34"/>
      <c r="AE402" s="34"/>
      <c r="AF402" s="34"/>
      <c r="AG402" s="34"/>
      <c r="AO402" s="106" t="str">
        <f t="shared" si="99"/>
        <v>RWELeicester Royal Infirmary - RWEAA</v>
      </c>
      <c r="AP402" s="37" t="s">
        <v>1285</v>
      </c>
      <c r="AQ402" s="37" t="s">
        <v>1286</v>
      </c>
      <c r="AR402" s="37" t="s">
        <v>1285</v>
      </c>
      <c r="AS402" s="37" t="s">
        <v>1287</v>
      </c>
      <c r="AT402" s="37" t="s">
        <v>2595</v>
      </c>
    </row>
    <row r="403" spans="1:46" hidden="1" x14ac:dyDescent="0.2">
      <c r="A403" s="34" t="e">
        <f t="shared" si="94"/>
        <v>#N/A</v>
      </c>
      <c r="B403" s="34" t="e">
        <f t="shared" si="95"/>
        <v>#N/A</v>
      </c>
      <c r="C403" s="34">
        <f t="shared" si="81"/>
        <v>0</v>
      </c>
      <c r="D403" s="34">
        <f t="shared" si="85"/>
        <v>0</v>
      </c>
      <c r="E403" s="34">
        <f t="shared" si="86"/>
        <v>0</v>
      </c>
      <c r="F403" s="34">
        <f t="shared" si="87"/>
        <v>0</v>
      </c>
      <c r="G403" s="34">
        <f t="shared" si="88"/>
        <v>0</v>
      </c>
      <c r="H403" s="34">
        <f t="shared" si="89"/>
        <v>0</v>
      </c>
      <c r="I403" s="34">
        <f t="shared" si="96"/>
        <v>0</v>
      </c>
      <c r="J403" s="34">
        <f t="shared" si="97"/>
        <v>0</v>
      </c>
      <c r="K403" s="34">
        <f t="shared" si="90"/>
        <v>0</v>
      </c>
      <c r="L403" s="34">
        <f t="shared" si="91"/>
        <v>0</v>
      </c>
      <c r="M403" s="34"/>
      <c r="N403" s="34"/>
      <c r="O403" s="34"/>
      <c r="P403" s="34">
        <f t="shared" si="100"/>
        <v>0</v>
      </c>
      <c r="Q403" s="34">
        <f t="shared" si="100"/>
        <v>0</v>
      </c>
      <c r="R403" s="34">
        <f t="shared" si="100"/>
        <v>0</v>
      </c>
      <c r="S403" s="34">
        <f t="shared" si="100"/>
        <v>0</v>
      </c>
      <c r="T403" s="34">
        <f t="shared" si="92"/>
        <v>0</v>
      </c>
      <c r="V403" s="34"/>
      <c r="W403" s="34"/>
      <c r="X403" s="34"/>
      <c r="Y403" s="34"/>
      <c r="AA403" s="34"/>
      <c r="AE403" s="34"/>
      <c r="AF403" s="34"/>
      <c r="AG403" s="34"/>
      <c r="AO403" s="106" t="str">
        <f t="shared" si="99"/>
        <v>RWESt Mary's Hospital - RWE10</v>
      </c>
      <c r="AP403" s="37" t="s">
        <v>1288</v>
      </c>
      <c r="AQ403" s="37" t="s">
        <v>1289</v>
      </c>
      <c r="AR403" s="37" t="s">
        <v>1288</v>
      </c>
      <c r="AS403" s="37" t="s">
        <v>2536</v>
      </c>
      <c r="AT403" s="37" t="s">
        <v>2595</v>
      </c>
    </row>
    <row r="404" spans="1:46" hidden="1" x14ac:dyDescent="0.2">
      <c r="A404" s="34" t="e">
        <f t="shared" si="94"/>
        <v>#N/A</v>
      </c>
      <c r="B404" s="34" t="e">
        <f t="shared" si="95"/>
        <v>#N/A</v>
      </c>
      <c r="C404" s="34">
        <f t="shared" si="81"/>
        <v>0</v>
      </c>
      <c r="D404" s="34">
        <f t="shared" si="85"/>
        <v>0</v>
      </c>
      <c r="E404" s="34">
        <f t="shared" si="86"/>
        <v>0</v>
      </c>
      <c r="F404" s="34">
        <f t="shared" si="87"/>
        <v>0</v>
      </c>
      <c r="G404" s="34">
        <f t="shared" si="88"/>
        <v>0</v>
      </c>
      <c r="H404" s="34">
        <f t="shared" si="89"/>
        <v>0</v>
      </c>
      <c r="I404" s="34">
        <f t="shared" si="96"/>
        <v>0</v>
      </c>
      <c r="J404" s="34">
        <f t="shared" si="97"/>
        <v>0</v>
      </c>
      <c r="K404" s="34">
        <f t="shared" si="90"/>
        <v>0</v>
      </c>
      <c r="L404" s="34">
        <f t="shared" si="91"/>
        <v>0</v>
      </c>
      <c r="M404" s="34"/>
      <c r="N404" s="34"/>
      <c r="O404" s="34"/>
      <c r="P404" s="34">
        <f t="shared" si="100"/>
        <v>0</v>
      </c>
      <c r="Q404" s="34">
        <f t="shared" si="100"/>
        <v>0</v>
      </c>
      <c r="R404" s="34">
        <f t="shared" si="100"/>
        <v>0</v>
      </c>
      <c r="S404" s="34">
        <f t="shared" si="100"/>
        <v>0</v>
      </c>
      <c r="T404" s="34">
        <f t="shared" si="92"/>
        <v>0</v>
      </c>
      <c r="V404" s="34"/>
      <c r="W404" s="34"/>
      <c r="X404" s="34"/>
      <c r="Y404" s="34"/>
      <c r="AA404" s="34"/>
      <c r="AE404" s="34"/>
      <c r="AF404" s="34"/>
      <c r="AG404" s="34"/>
      <c r="AO404" s="106" t="str">
        <f t="shared" si="99"/>
        <v>RWFBenenden Hospital - RWF22</v>
      </c>
      <c r="AP404" s="37" t="s">
        <v>1290</v>
      </c>
      <c r="AQ404" s="37" t="s">
        <v>1291</v>
      </c>
      <c r="AR404" s="37" t="s">
        <v>1290</v>
      </c>
      <c r="AS404" s="37" t="s">
        <v>3670</v>
      </c>
      <c r="AT404" s="37" t="s">
        <v>2596</v>
      </c>
    </row>
    <row r="405" spans="1:46" hidden="1" x14ac:dyDescent="0.2">
      <c r="A405" s="34" t="e">
        <f t="shared" ref="A405:A412" si="101">VLOOKUP($C204,$AP:$AP,1,0)</f>
        <v>#N/A</v>
      </c>
      <c r="B405" s="34" t="e">
        <f t="shared" ref="B405:B412" si="102">VLOOKUP($D204,$AQ:$AQ,1,0)</f>
        <v>#N/A</v>
      </c>
      <c r="C405" s="34">
        <f t="shared" ref="C405:C412" si="103">IF(C204="",0,IF(ISERROR(VLOOKUP(C204,$AP$2:$AP$243,1,0)),0,IF(VLOOKUP(C204,$AP$2:$AT$243,5,0)=$B$2,0,1)))</f>
        <v>0</v>
      </c>
      <c r="D405" s="34">
        <f t="shared" si="85"/>
        <v>0</v>
      </c>
      <c r="E405" s="34">
        <f t="shared" si="86"/>
        <v>0</v>
      </c>
      <c r="F405" s="34">
        <f t="shared" si="87"/>
        <v>0</v>
      </c>
      <c r="G405" s="34">
        <f t="shared" si="88"/>
        <v>0</v>
      </c>
      <c r="H405" s="34">
        <f t="shared" si="89"/>
        <v>0</v>
      </c>
      <c r="I405" s="34">
        <f t="shared" ref="I405:J412" si="104">IF(F204="",0,IF(ISERROR(VLOOKUP(F204,$U$12:$U$96,1,FALSE)),1,0))</f>
        <v>0</v>
      </c>
      <c r="J405" s="34">
        <f t="shared" si="104"/>
        <v>0</v>
      </c>
      <c r="K405" s="34">
        <f t="shared" si="90"/>
        <v>0</v>
      </c>
      <c r="L405" s="34">
        <f t="shared" si="91"/>
        <v>0</v>
      </c>
      <c r="M405" s="34"/>
      <c r="N405" s="34"/>
      <c r="O405" s="34"/>
      <c r="P405" s="34">
        <f t="shared" ref="P405:S412" si="105">IF(P204="",0,IF(P204&gt;100%,1,0))</f>
        <v>0</v>
      </c>
      <c r="Q405" s="34">
        <f t="shared" si="105"/>
        <v>0</v>
      </c>
      <c r="R405" s="34">
        <f t="shared" si="105"/>
        <v>0</v>
      </c>
      <c r="S405" s="34">
        <f t="shared" si="105"/>
        <v>0</v>
      </c>
      <c r="T405" s="34">
        <f t="shared" si="92"/>
        <v>0</v>
      </c>
      <c r="V405" s="34"/>
      <c r="W405" s="34"/>
      <c r="X405" s="34"/>
      <c r="Y405" s="34"/>
      <c r="AA405" s="34"/>
      <c r="AE405" s="34"/>
      <c r="AF405" s="34"/>
      <c r="AG405" s="34"/>
      <c r="AO405" s="106" t="str">
        <f t="shared" si="99"/>
        <v>RWFBuckland Hospital - RWF23</v>
      </c>
      <c r="AP405" s="37" t="s">
        <v>1292</v>
      </c>
      <c r="AQ405" s="37" t="s">
        <v>1293</v>
      </c>
      <c r="AR405" s="37" t="s">
        <v>1292</v>
      </c>
      <c r="AS405" s="37" t="s">
        <v>3613</v>
      </c>
      <c r="AT405" s="37" t="s">
        <v>2596</v>
      </c>
    </row>
    <row r="406" spans="1:46" hidden="1" x14ac:dyDescent="0.2">
      <c r="A406" s="34" t="e">
        <f t="shared" si="101"/>
        <v>#N/A</v>
      </c>
      <c r="B406" s="34" t="e">
        <f t="shared" si="102"/>
        <v>#N/A</v>
      </c>
      <c r="C406" s="34">
        <f t="shared" si="103"/>
        <v>0</v>
      </c>
      <c r="D406" s="34">
        <f t="shared" ref="D406:D412" si="106">IF(D205="",0,IF(F205="",1,0))</f>
        <v>0</v>
      </c>
      <c r="E406" s="34">
        <f t="shared" ref="E406:E412" si="107">IF(D205="",0,IF(SUM(H205,J205,L205,N205)=0,1,0))</f>
        <v>0</v>
      </c>
      <c r="F406" s="34">
        <f t="shared" ref="F406:F412" si="108">IF(D205="",0,IF(SUM(I205,K205,M205,O205)=0,1,0))</f>
        <v>0</v>
      </c>
      <c r="G406" s="34">
        <f t="shared" ref="G406:G412" si="109">IF(D205="",0,IF(SUM(H205:O205)&lt;1448,1,0))</f>
        <v>0</v>
      </c>
      <c r="H406" s="34">
        <f t="shared" ref="H406:H412" si="110">IF(D205="",0,IF(SUM(H205:O205)&gt;30000,1,0))</f>
        <v>0</v>
      </c>
      <c r="I406" s="34">
        <f t="shared" si="104"/>
        <v>0</v>
      </c>
      <c r="J406" s="34">
        <f t="shared" si="104"/>
        <v>0</v>
      </c>
      <c r="K406" s="34">
        <f t="shared" ref="K406:K412" si="111">IF(D205="",0,IF(C205="",1,0))</f>
        <v>0</v>
      </c>
      <c r="L406" s="34">
        <f t="shared" ref="L406:L412" si="112">IF(OR(H205&lt;&gt;"",J205&lt;&gt;"",I205&lt;&gt;"",K205&lt;&gt;"",L205&lt;&gt;"",M205&lt;&gt;"",N205&lt;&gt;"",O205&lt;&gt;"",E205&lt;&gt;"",F205&lt;&gt;"",G205&lt;&gt;""),IF(D205="",1,0),0)</f>
        <v>0</v>
      </c>
      <c r="M406" s="34"/>
      <c r="N406" s="34"/>
      <c r="O406" s="34"/>
      <c r="P406" s="34">
        <f t="shared" si="105"/>
        <v>0</v>
      </c>
      <c r="Q406" s="34">
        <f t="shared" si="105"/>
        <v>0</v>
      </c>
      <c r="R406" s="34">
        <f t="shared" si="105"/>
        <v>0</v>
      </c>
      <c r="S406" s="34">
        <f t="shared" si="105"/>
        <v>0</v>
      </c>
      <c r="T406" s="34">
        <f t="shared" ref="T406:T413" si="113">SUM(G406:S406)</f>
        <v>0</v>
      </c>
      <c r="V406" s="34"/>
      <c r="W406" s="34"/>
      <c r="X406" s="34"/>
      <c r="Y406" s="34"/>
      <c r="AA406" s="34"/>
      <c r="AE406" s="34"/>
      <c r="AF406" s="34"/>
      <c r="AG406" s="34"/>
      <c r="AO406" s="106" t="str">
        <f t="shared" si="99"/>
        <v>RWFDarent Valley Hospital - RWF24</v>
      </c>
      <c r="AP406" s="37" t="s">
        <v>1294</v>
      </c>
      <c r="AQ406" s="37" t="s">
        <v>1295</v>
      </c>
      <c r="AR406" s="37" t="s">
        <v>1294</v>
      </c>
      <c r="AS406" s="37" t="s">
        <v>2615</v>
      </c>
      <c r="AT406" s="37" t="s">
        <v>2596</v>
      </c>
    </row>
    <row r="407" spans="1:46" hidden="1" x14ac:dyDescent="0.2">
      <c r="A407" s="34" t="e">
        <f t="shared" si="101"/>
        <v>#N/A</v>
      </c>
      <c r="B407" s="34" t="e">
        <f t="shared" si="102"/>
        <v>#N/A</v>
      </c>
      <c r="C407" s="34">
        <f t="shared" si="103"/>
        <v>0</v>
      </c>
      <c r="D407" s="34">
        <f t="shared" si="106"/>
        <v>0</v>
      </c>
      <c r="E407" s="34">
        <f t="shared" si="107"/>
        <v>0</v>
      </c>
      <c r="F407" s="34">
        <f t="shared" si="108"/>
        <v>0</v>
      </c>
      <c r="G407" s="34">
        <f t="shared" si="109"/>
        <v>0</v>
      </c>
      <c r="H407" s="34">
        <f t="shared" si="110"/>
        <v>0</v>
      </c>
      <c r="I407" s="34">
        <f t="shared" si="104"/>
        <v>0</v>
      </c>
      <c r="J407" s="34">
        <f t="shared" si="104"/>
        <v>0</v>
      </c>
      <c r="K407" s="34">
        <f t="shared" si="111"/>
        <v>0</v>
      </c>
      <c r="L407" s="34">
        <f t="shared" si="112"/>
        <v>0</v>
      </c>
      <c r="M407" s="34"/>
      <c r="N407" s="34"/>
      <c r="O407" s="34"/>
      <c r="P407" s="34">
        <f t="shared" si="105"/>
        <v>0</v>
      </c>
      <c r="Q407" s="34">
        <f t="shared" si="105"/>
        <v>0</v>
      </c>
      <c r="R407" s="34">
        <f t="shared" si="105"/>
        <v>0</v>
      </c>
      <c r="S407" s="34">
        <f t="shared" si="105"/>
        <v>0</v>
      </c>
      <c r="T407" s="34">
        <f t="shared" si="113"/>
        <v>0</v>
      </c>
      <c r="V407" s="34"/>
      <c r="W407" s="34"/>
      <c r="X407" s="34"/>
      <c r="Y407" s="34"/>
      <c r="AA407" s="34"/>
      <c r="AE407" s="34"/>
      <c r="AF407" s="34"/>
      <c r="AG407" s="34"/>
      <c r="AO407" s="106" t="str">
        <f t="shared" si="99"/>
        <v>RWFEdenbridge War Memorial Hospital - RWF06</v>
      </c>
      <c r="AP407" s="37" t="s">
        <v>1296</v>
      </c>
      <c r="AQ407" s="37" t="s">
        <v>1297</v>
      </c>
      <c r="AR407" s="37" t="s">
        <v>1296</v>
      </c>
      <c r="AS407" s="37" t="s">
        <v>3671</v>
      </c>
      <c r="AT407" s="37" t="s">
        <v>2596</v>
      </c>
    </row>
    <row r="408" spans="1:46" hidden="1" x14ac:dyDescent="0.2">
      <c r="A408" s="34" t="e">
        <f t="shared" si="101"/>
        <v>#N/A</v>
      </c>
      <c r="B408" s="34" t="e">
        <f t="shared" si="102"/>
        <v>#N/A</v>
      </c>
      <c r="C408" s="34">
        <f t="shared" si="103"/>
        <v>0</v>
      </c>
      <c r="D408" s="34">
        <f t="shared" si="106"/>
        <v>0</v>
      </c>
      <c r="E408" s="34">
        <f t="shared" si="107"/>
        <v>0</v>
      </c>
      <c r="F408" s="34">
        <f t="shared" si="108"/>
        <v>0</v>
      </c>
      <c r="G408" s="34">
        <f t="shared" si="109"/>
        <v>0</v>
      </c>
      <c r="H408" s="34">
        <f t="shared" si="110"/>
        <v>0</v>
      </c>
      <c r="I408" s="34">
        <f t="shared" si="104"/>
        <v>0</v>
      </c>
      <c r="J408" s="34">
        <f t="shared" si="104"/>
        <v>0</v>
      </c>
      <c r="K408" s="34">
        <f t="shared" si="111"/>
        <v>0</v>
      </c>
      <c r="L408" s="34">
        <f t="shared" si="112"/>
        <v>0</v>
      </c>
      <c r="M408" s="34"/>
      <c r="N408" s="34"/>
      <c r="O408" s="34"/>
      <c r="P408" s="34">
        <f t="shared" si="105"/>
        <v>0</v>
      </c>
      <c r="Q408" s="34">
        <f t="shared" si="105"/>
        <v>0</v>
      </c>
      <c r="R408" s="34">
        <f t="shared" si="105"/>
        <v>0</v>
      </c>
      <c r="S408" s="34">
        <f t="shared" si="105"/>
        <v>0</v>
      </c>
      <c r="T408" s="34">
        <f t="shared" si="113"/>
        <v>0</v>
      </c>
      <c r="V408" s="34"/>
      <c r="W408" s="34"/>
      <c r="X408" s="34"/>
      <c r="Y408" s="34"/>
      <c r="AA408" s="34"/>
      <c r="AE408" s="34"/>
      <c r="AF408" s="34"/>
      <c r="AG408" s="34"/>
      <c r="AO408" s="106" t="str">
        <f t="shared" si="99"/>
        <v>RWFFaversham Cottage Hospital - RWF13</v>
      </c>
      <c r="AP408" s="37" t="s">
        <v>1298</v>
      </c>
      <c r="AQ408" s="37" t="s">
        <v>1299</v>
      </c>
      <c r="AR408" s="37" t="s">
        <v>1298</v>
      </c>
      <c r="AS408" s="37" t="s">
        <v>2543</v>
      </c>
      <c r="AT408" s="37" t="s">
        <v>2596</v>
      </c>
    </row>
    <row r="409" spans="1:46" hidden="1" x14ac:dyDescent="0.2">
      <c r="A409" s="34" t="e">
        <f t="shared" si="101"/>
        <v>#N/A</v>
      </c>
      <c r="B409" s="34" t="e">
        <f t="shared" si="102"/>
        <v>#N/A</v>
      </c>
      <c r="C409" s="34">
        <f t="shared" si="103"/>
        <v>0</v>
      </c>
      <c r="D409" s="34">
        <f t="shared" si="106"/>
        <v>0</v>
      </c>
      <c r="E409" s="34">
        <f t="shared" si="107"/>
        <v>0</v>
      </c>
      <c r="F409" s="34">
        <f t="shared" si="108"/>
        <v>0</v>
      </c>
      <c r="G409" s="34">
        <f t="shared" si="109"/>
        <v>0</v>
      </c>
      <c r="H409" s="34">
        <f t="shared" si="110"/>
        <v>0</v>
      </c>
      <c r="I409" s="34">
        <f t="shared" si="104"/>
        <v>0</v>
      </c>
      <c r="J409" s="34">
        <f t="shared" si="104"/>
        <v>0</v>
      </c>
      <c r="K409" s="34">
        <f t="shared" si="111"/>
        <v>0</v>
      </c>
      <c r="L409" s="34">
        <f t="shared" si="112"/>
        <v>0</v>
      </c>
      <c r="M409" s="34"/>
      <c r="N409" s="34"/>
      <c r="O409" s="34"/>
      <c r="P409" s="34">
        <f t="shared" si="105"/>
        <v>0</v>
      </c>
      <c r="Q409" s="34">
        <f t="shared" si="105"/>
        <v>0</v>
      </c>
      <c r="R409" s="34">
        <f t="shared" si="105"/>
        <v>0</v>
      </c>
      <c r="S409" s="34">
        <f t="shared" si="105"/>
        <v>0</v>
      </c>
      <c r="T409" s="34">
        <f t="shared" si="113"/>
        <v>0</v>
      </c>
      <c r="V409" s="34"/>
      <c r="W409" s="34"/>
      <c r="X409" s="34"/>
      <c r="Y409" s="34"/>
      <c r="AA409" s="34"/>
      <c r="AE409" s="34"/>
      <c r="AF409" s="34"/>
      <c r="AG409" s="34"/>
      <c r="AO409" s="106" t="str">
        <f t="shared" si="99"/>
        <v>RWFHomoeopathic Hospital - RWF26</v>
      </c>
      <c r="AP409" s="37" t="s">
        <v>1300</v>
      </c>
      <c r="AQ409" s="37" t="s">
        <v>1301</v>
      </c>
      <c r="AR409" s="37" t="s">
        <v>1300</v>
      </c>
      <c r="AS409" s="37" t="s">
        <v>1302</v>
      </c>
      <c r="AT409" s="37" t="s">
        <v>2596</v>
      </c>
    </row>
    <row r="410" spans="1:46" hidden="1" x14ac:dyDescent="0.2">
      <c r="A410" s="34" t="e">
        <f t="shared" si="101"/>
        <v>#N/A</v>
      </c>
      <c r="B410" s="34" t="e">
        <f t="shared" si="102"/>
        <v>#N/A</v>
      </c>
      <c r="C410" s="34">
        <f t="shared" si="103"/>
        <v>0</v>
      </c>
      <c r="D410" s="34">
        <f t="shared" si="106"/>
        <v>0</v>
      </c>
      <c r="E410" s="34">
        <f t="shared" si="107"/>
        <v>0</v>
      </c>
      <c r="F410" s="34">
        <f t="shared" si="108"/>
        <v>0</v>
      </c>
      <c r="G410" s="34">
        <f t="shared" si="109"/>
        <v>0</v>
      </c>
      <c r="H410" s="34">
        <f t="shared" si="110"/>
        <v>0</v>
      </c>
      <c r="I410" s="34">
        <f t="shared" si="104"/>
        <v>0</v>
      </c>
      <c r="J410" s="34">
        <f t="shared" si="104"/>
        <v>0</v>
      </c>
      <c r="K410" s="34">
        <f t="shared" si="111"/>
        <v>0</v>
      </c>
      <c r="L410" s="34">
        <f t="shared" si="112"/>
        <v>0</v>
      </c>
      <c r="M410" s="34"/>
      <c r="N410" s="34"/>
      <c r="O410" s="34"/>
      <c r="P410" s="34">
        <f t="shared" si="105"/>
        <v>0</v>
      </c>
      <c r="Q410" s="34">
        <f t="shared" si="105"/>
        <v>0</v>
      </c>
      <c r="R410" s="34">
        <f t="shared" si="105"/>
        <v>0</v>
      </c>
      <c r="S410" s="34">
        <f t="shared" si="105"/>
        <v>0</v>
      </c>
      <c r="T410" s="34">
        <f t="shared" si="113"/>
        <v>0</v>
      </c>
      <c r="V410" s="34"/>
      <c r="W410" s="34"/>
      <c r="X410" s="34"/>
      <c r="Y410" s="34"/>
      <c r="AA410" s="34"/>
      <c r="AE410" s="34"/>
      <c r="AF410" s="34"/>
      <c r="AG410" s="34"/>
      <c r="AO410" s="106" t="str">
        <f t="shared" si="99"/>
        <v>RWFKent and Canterbury Hospital - RWF27</v>
      </c>
      <c r="AP410" s="37" t="s">
        <v>1303</v>
      </c>
      <c r="AQ410" s="37" t="s">
        <v>1304</v>
      </c>
      <c r="AR410" s="37" t="s">
        <v>1303</v>
      </c>
      <c r="AS410" s="37" t="s">
        <v>2616</v>
      </c>
      <c r="AT410" s="37" t="s">
        <v>2596</v>
      </c>
    </row>
    <row r="411" spans="1:46" hidden="1" x14ac:dyDescent="0.2">
      <c r="A411" s="34" t="e">
        <f t="shared" si="101"/>
        <v>#N/A</v>
      </c>
      <c r="B411" s="34" t="e">
        <f t="shared" si="102"/>
        <v>#N/A</v>
      </c>
      <c r="C411" s="34">
        <f t="shared" si="103"/>
        <v>0</v>
      </c>
      <c r="D411" s="34">
        <f t="shared" si="106"/>
        <v>0</v>
      </c>
      <c r="E411" s="34">
        <f t="shared" si="107"/>
        <v>0</v>
      </c>
      <c r="F411" s="34">
        <f t="shared" si="108"/>
        <v>0</v>
      </c>
      <c r="G411" s="34">
        <f t="shared" si="109"/>
        <v>0</v>
      </c>
      <c r="H411" s="34">
        <f t="shared" si="110"/>
        <v>0</v>
      </c>
      <c r="I411" s="34">
        <f t="shared" si="104"/>
        <v>0</v>
      </c>
      <c r="J411" s="34">
        <f t="shared" si="104"/>
        <v>0</v>
      </c>
      <c r="K411" s="34">
        <f t="shared" si="111"/>
        <v>0</v>
      </c>
      <c r="L411" s="34">
        <f t="shared" si="112"/>
        <v>0</v>
      </c>
      <c r="M411" s="34"/>
      <c r="N411" s="34"/>
      <c r="O411" s="34"/>
      <c r="P411" s="34">
        <f t="shared" si="105"/>
        <v>0</v>
      </c>
      <c r="Q411" s="34">
        <f t="shared" si="105"/>
        <v>0</v>
      </c>
      <c r="R411" s="34">
        <f t="shared" si="105"/>
        <v>0</v>
      </c>
      <c r="S411" s="34">
        <f t="shared" si="105"/>
        <v>0</v>
      </c>
      <c r="T411" s="34">
        <f t="shared" si="113"/>
        <v>0</v>
      </c>
      <c r="V411" s="34"/>
      <c r="W411" s="34"/>
      <c r="X411" s="34"/>
      <c r="Y411" s="34"/>
      <c r="AA411" s="34"/>
      <c r="AE411" s="34"/>
      <c r="AF411" s="34"/>
      <c r="AG411" s="34"/>
      <c r="AO411" s="106" t="str">
        <f t="shared" si="99"/>
        <v>RWFKent and Sussex Hospital - RWF02</v>
      </c>
      <c r="AP411" s="37" t="s">
        <v>1305</v>
      </c>
      <c r="AQ411" s="37" t="s">
        <v>1306</v>
      </c>
      <c r="AR411" s="37" t="s">
        <v>1305</v>
      </c>
      <c r="AS411" s="37" t="s">
        <v>3673</v>
      </c>
      <c r="AT411" s="37" t="s">
        <v>2596</v>
      </c>
    </row>
    <row r="412" spans="1:46" hidden="1" x14ac:dyDescent="0.2">
      <c r="A412" s="34" t="e">
        <f t="shared" si="101"/>
        <v>#N/A</v>
      </c>
      <c r="B412" s="34" t="e">
        <f t="shared" si="102"/>
        <v>#N/A</v>
      </c>
      <c r="C412" s="34">
        <f t="shared" si="103"/>
        <v>0</v>
      </c>
      <c r="D412" s="34">
        <f t="shared" si="106"/>
        <v>0</v>
      </c>
      <c r="E412" s="34">
        <f t="shared" si="107"/>
        <v>0</v>
      </c>
      <c r="F412" s="34">
        <f t="shared" si="108"/>
        <v>0</v>
      </c>
      <c r="G412" s="34">
        <f t="shared" si="109"/>
        <v>0</v>
      </c>
      <c r="H412" s="34">
        <f t="shared" si="110"/>
        <v>0</v>
      </c>
      <c r="I412" s="34">
        <f t="shared" si="104"/>
        <v>0</v>
      </c>
      <c r="J412" s="34">
        <f t="shared" si="104"/>
        <v>0</v>
      </c>
      <c r="K412" s="34">
        <f t="shared" si="111"/>
        <v>0</v>
      </c>
      <c r="L412" s="34">
        <f t="shared" si="112"/>
        <v>0</v>
      </c>
      <c r="M412" s="34"/>
      <c r="N412" s="34"/>
      <c r="O412" s="34"/>
      <c r="P412" s="34">
        <f t="shared" si="105"/>
        <v>0</v>
      </c>
      <c r="Q412" s="34">
        <f t="shared" si="105"/>
        <v>0</v>
      </c>
      <c r="R412" s="34">
        <f t="shared" si="105"/>
        <v>0</v>
      </c>
      <c r="S412" s="34">
        <f t="shared" si="105"/>
        <v>0</v>
      </c>
      <c r="T412" s="34">
        <f t="shared" si="113"/>
        <v>0</v>
      </c>
      <c r="V412" s="34"/>
      <c r="W412" s="34"/>
      <c r="X412" s="34"/>
      <c r="Y412" s="34"/>
      <c r="AA412" s="34"/>
      <c r="AE412" s="34"/>
      <c r="AF412" s="34"/>
      <c r="AG412" s="34"/>
      <c r="AO412" s="106" t="str">
        <f t="shared" si="99"/>
        <v>RWFMaidstone District General Hospital - RWF03</v>
      </c>
      <c r="AP412" s="37" t="s">
        <v>1307</v>
      </c>
      <c r="AQ412" s="37" t="s">
        <v>1308</v>
      </c>
      <c r="AR412" s="37" t="s">
        <v>1307</v>
      </c>
      <c r="AS412" s="37" t="s">
        <v>3614</v>
      </c>
      <c r="AT412" s="37" t="s">
        <v>2596</v>
      </c>
    </row>
    <row r="413" spans="1:46" hidden="1" x14ac:dyDescent="0.2">
      <c r="A413" s="39">
        <f>IF((COUNTIF(C12:C211,"")=400),2,IF((COUNTIF(A213:A412,ERROR.TYPE(7)))=(COUNTIF(C12:C211,"")),0,1))</f>
        <v>0</v>
      </c>
      <c r="B413" s="39">
        <f>IF((COUNTIF(D12:D211,"")=400),2,IF((COUNTIF(B213:B412,ERROR.TYPE(7)))=(COUNTIF(D12:D211,"")),0,1))</f>
        <v>0</v>
      </c>
      <c r="C413" s="39">
        <f>IF(COUNTIF(C213:C412,1)&gt;0,1,0)</f>
        <v>0</v>
      </c>
      <c r="D413" s="39">
        <f>IF(COUNTIF(D213:D412,1)&gt;0,1,0)</f>
        <v>1</v>
      </c>
      <c r="E413" s="39">
        <f>IF(COUNTIF(E213:E412,1)&gt;0,1,0)</f>
        <v>0</v>
      </c>
      <c r="F413" s="39">
        <f>IF(COUNTIF(F213:F412,1)&gt;0,1,0)</f>
        <v>0</v>
      </c>
      <c r="G413" s="39">
        <f>IF(COUNTIF(G213:G412,1)&gt;0,1,0)</f>
        <v>0</v>
      </c>
      <c r="H413" s="39">
        <f t="shared" ref="H413:N413" si="114">IF(COUNTIF(H213:H412,1)&gt;0,1,0)</f>
        <v>0</v>
      </c>
      <c r="I413" s="39">
        <f t="shared" si="114"/>
        <v>0</v>
      </c>
      <c r="J413" s="39">
        <f t="shared" si="114"/>
        <v>0</v>
      </c>
      <c r="K413" s="39">
        <f t="shared" si="114"/>
        <v>0</v>
      </c>
      <c r="L413" s="39">
        <f t="shared" si="114"/>
        <v>0</v>
      </c>
      <c r="M413" s="39">
        <f t="shared" si="114"/>
        <v>0</v>
      </c>
      <c r="N413" s="39">
        <f t="shared" si="114"/>
        <v>0</v>
      </c>
      <c r="O413" s="39">
        <f>IF(COUNTIF(O213:O412,1)&gt;0,1,0)</f>
        <v>0</v>
      </c>
      <c r="P413" s="39">
        <f>IF(COUNTIF(P213:P412,1)&gt;0,1,0)</f>
        <v>1</v>
      </c>
      <c r="Q413" s="39">
        <f>IF(COUNTIF(Q213:Q412,1)&gt;0,1,0)</f>
        <v>1</v>
      </c>
      <c r="R413" s="39">
        <f>IF(COUNTIF(R213:R412,1)&gt;0,1,0)</f>
        <v>1</v>
      </c>
      <c r="S413" s="39">
        <f>IF(COUNTIF(S213:S412,1)&gt;0,1,0)</f>
        <v>1</v>
      </c>
      <c r="T413" s="34">
        <f t="shared" si="113"/>
        <v>4</v>
      </c>
      <c r="V413" s="43"/>
      <c r="AO413" s="106" t="str">
        <f t="shared" si="99"/>
        <v>RWFMedway Maritime Hospital - RWF30</v>
      </c>
      <c r="AP413" s="37" t="s">
        <v>1309</v>
      </c>
      <c r="AQ413" s="37" t="s">
        <v>1310</v>
      </c>
      <c r="AR413" s="37" t="s">
        <v>1309</v>
      </c>
      <c r="AS413" s="37" t="s">
        <v>2617</v>
      </c>
      <c r="AT413" s="37" t="s">
        <v>2596</v>
      </c>
    </row>
    <row r="414" spans="1:46" hidden="1" x14ac:dyDescent="0.2">
      <c r="A414" s="18" t="s">
        <v>226</v>
      </c>
      <c r="B414" s="18" t="s">
        <v>226</v>
      </c>
      <c r="C414" s="35" t="s">
        <v>226</v>
      </c>
      <c r="D414" s="35" t="s">
        <v>226</v>
      </c>
      <c r="E414" s="35" t="s">
        <v>226</v>
      </c>
      <c r="F414" s="35" t="s">
        <v>226</v>
      </c>
      <c r="G414" s="35" t="s">
        <v>226</v>
      </c>
      <c r="H414" s="35"/>
      <c r="I414" s="35"/>
      <c r="J414" s="35"/>
      <c r="K414" s="35"/>
      <c r="L414" s="35"/>
      <c r="M414" s="35"/>
      <c r="N414" s="35"/>
      <c r="O414" s="35"/>
      <c r="AO414" s="106" t="str">
        <f t="shared" si="99"/>
        <v>RWFPreston Hall Hospital - RWF05</v>
      </c>
      <c r="AP414" s="37" t="s">
        <v>1311</v>
      </c>
      <c r="AQ414" s="37" t="s">
        <v>1312</v>
      </c>
      <c r="AR414" s="37" t="s">
        <v>1311</v>
      </c>
      <c r="AS414" s="37" t="s">
        <v>1313</v>
      </c>
      <c r="AT414" s="37" t="s">
        <v>2596</v>
      </c>
    </row>
    <row r="415" spans="1:46" hidden="1" x14ac:dyDescent="0.2">
      <c r="D415" s="18" t="s">
        <v>7466</v>
      </c>
      <c r="E415" s="82" t="s">
        <v>7463</v>
      </c>
      <c r="F415" s="82" t="s">
        <v>7464</v>
      </c>
      <c r="G415" s="82" t="s">
        <v>7465</v>
      </c>
      <c r="I415" s="18" t="s">
        <v>11490</v>
      </c>
      <c r="J415" s="18" t="s">
        <v>11491</v>
      </c>
      <c r="K415" s="18" t="s">
        <v>11495</v>
      </c>
      <c r="AO415" s="106" t="str">
        <f t="shared" si="99"/>
        <v>RWFQeqm Hospital - RWF33</v>
      </c>
      <c r="AP415" s="37" t="s">
        <v>1314</v>
      </c>
      <c r="AQ415" s="37" t="s">
        <v>1315</v>
      </c>
      <c r="AR415" s="37" t="s">
        <v>1314</v>
      </c>
      <c r="AS415" s="37" t="s">
        <v>1316</v>
      </c>
      <c r="AT415" s="37" t="s">
        <v>2596</v>
      </c>
    </row>
    <row r="416" spans="1:46" hidden="1" x14ac:dyDescent="0.2">
      <c r="A416" s="18" t="s">
        <v>131</v>
      </c>
      <c r="B416" s="18" t="s">
        <v>132</v>
      </c>
      <c r="C416" s="18" t="s">
        <v>831</v>
      </c>
      <c r="AO416" s="106" t="str">
        <f t="shared" si="99"/>
        <v>RWFQueen Victoria Memorial Hospital - RWF14</v>
      </c>
      <c r="AP416" s="37" t="s">
        <v>1317</v>
      </c>
      <c r="AQ416" s="37" t="s">
        <v>1318</v>
      </c>
      <c r="AR416" s="37" t="s">
        <v>1317</v>
      </c>
      <c r="AS416" s="37" t="s">
        <v>2544</v>
      </c>
      <c r="AT416" s="37" t="s">
        <v>2596</v>
      </c>
    </row>
    <row r="417" spans="1:46" hidden="1" x14ac:dyDescent="0.2">
      <c r="AO417" s="106" t="str">
        <f t="shared" si="99"/>
        <v>RWFRoyal Victoria Hospital - RWF34</v>
      </c>
      <c r="AP417" s="37" t="s">
        <v>1319</v>
      </c>
      <c r="AQ417" s="37" t="s">
        <v>1320</v>
      </c>
      <c r="AR417" s="37" t="s">
        <v>1319</v>
      </c>
      <c r="AS417" s="37" t="s">
        <v>1321</v>
      </c>
      <c r="AT417" s="37" t="s">
        <v>2596</v>
      </c>
    </row>
    <row r="418" spans="1:46" hidden="1" x14ac:dyDescent="0.2">
      <c r="A418" s="18" t="s">
        <v>30</v>
      </c>
      <c r="B418" s="18" t="s">
        <v>30</v>
      </c>
      <c r="AO418" s="106" t="str">
        <f t="shared" si="99"/>
        <v>RWFSevenoaks Hospital - RWF07</v>
      </c>
      <c r="AP418" s="37" t="s">
        <v>1322</v>
      </c>
      <c r="AQ418" s="37" t="s">
        <v>1323</v>
      </c>
      <c r="AR418" s="37" t="s">
        <v>1322</v>
      </c>
      <c r="AS418" s="37" t="s">
        <v>2619</v>
      </c>
      <c r="AT418" s="37" t="s">
        <v>2596</v>
      </c>
    </row>
    <row r="419" spans="1:46" x14ac:dyDescent="0.2">
      <c r="AO419" s="106" t="str">
        <f t="shared" si="99"/>
        <v>R1DTHE MEWS</v>
      </c>
      <c r="AP419" s="37" t="s">
        <v>11790</v>
      </c>
      <c r="AQ419" s="37" t="s">
        <v>11791</v>
      </c>
      <c r="AR419" s="37" t="s">
        <v>11790</v>
      </c>
      <c r="AS419" s="37" t="s">
        <v>11791</v>
      </c>
      <c r="AT419" s="37" t="s">
        <v>1771</v>
      </c>
    </row>
    <row r="420" spans="1:46" x14ac:dyDescent="0.2">
      <c r="AO420" s="106" t="str">
        <f t="shared" si="99"/>
        <v>R1DHADLEY LEARNING COMMUNITY</v>
      </c>
      <c r="AP420" s="37" t="s">
        <v>11792</v>
      </c>
      <c r="AQ420" s="37" t="s">
        <v>11793</v>
      </c>
      <c r="AR420" s="37" t="s">
        <v>11792</v>
      </c>
      <c r="AS420" s="37" t="s">
        <v>11793</v>
      </c>
      <c r="AT420" s="37" t="s">
        <v>1771</v>
      </c>
    </row>
    <row r="421" spans="1:46" x14ac:dyDescent="0.2">
      <c r="AO421" s="106" t="str">
        <f t="shared" si="99"/>
        <v>R1DTELFORD AND WREKIN PCT COMMISSIONERS</v>
      </c>
      <c r="AP421" s="37" t="s">
        <v>11794</v>
      </c>
      <c r="AQ421" s="37" t="s">
        <v>11795</v>
      </c>
      <c r="AR421" s="37" t="s">
        <v>11794</v>
      </c>
      <c r="AS421" s="37" t="s">
        <v>11795</v>
      </c>
      <c r="AT421" s="37" t="s">
        <v>1771</v>
      </c>
    </row>
    <row r="422" spans="1:46" x14ac:dyDescent="0.2">
      <c r="AO422" s="106" t="str">
        <f t="shared" si="99"/>
        <v>R1DOCCUPATIONAL HEALTH DEPARTMENT - FENTON</v>
      </c>
      <c r="AP422" s="37" t="s">
        <v>11796</v>
      </c>
      <c r="AQ422" s="37" t="s">
        <v>11797</v>
      </c>
      <c r="AR422" s="37" t="s">
        <v>11796</v>
      </c>
      <c r="AS422" s="37" t="s">
        <v>11797</v>
      </c>
      <c r="AT422" s="37" t="s">
        <v>1771</v>
      </c>
    </row>
    <row r="423" spans="1:46" x14ac:dyDescent="0.2">
      <c r="AO423" s="106" t="str">
        <f t="shared" si="99"/>
        <v>R1DDALE ACRE - SHROPSHIRE COMMUNITY HEALTH</v>
      </c>
      <c r="AP423" s="37" t="s">
        <v>11798</v>
      </c>
      <c r="AQ423" s="37" t="s">
        <v>11799</v>
      </c>
      <c r="AR423" s="37" t="s">
        <v>11798</v>
      </c>
      <c r="AS423" s="37" t="s">
        <v>11799</v>
      </c>
      <c r="AT423" s="37" t="s">
        <v>1771</v>
      </c>
    </row>
    <row r="424" spans="1:46" x14ac:dyDescent="0.2">
      <c r="AO424" s="106" t="str">
        <f t="shared" si="99"/>
        <v>R1DSEVERN FIELDS HEALTH VILLAGE</v>
      </c>
      <c r="AP424" s="37" t="s">
        <v>11800</v>
      </c>
      <c r="AQ424" s="37" t="s">
        <v>11801</v>
      </c>
      <c r="AR424" s="37" t="s">
        <v>11800</v>
      </c>
      <c r="AS424" s="37" t="s">
        <v>11801</v>
      </c>
      <c r="AT424" s="37" t="s">
        <v>1771</v>
      </c>
    </row>
    <row r="425" spans="1:46" x14ac:dyDescent="0.2">
      <c r="AO425" s="106" t="str">
        <f t="shared" si="99"/>
        <v>R1DTERRENCE HIGGINS TRUST WELLINGTON</v>
      </c>
      <c r="AP425" s="37" t="s">
        <v>11802</v>
      </c>
      <c r="AQ425" s="37" t="s">
        <v>11803</v>
      </c>
      <c r="AR425" s="37" t="s">
        <v>11802</v>
      </c>
      <c r="AS425" s="37" t="s">
        <v>11803</v>
      </c>
      <c r="AT425" s="37" t="s">
        <v>1771</v>
      </c>
    </row>
    <row r="426" spans="1:46" x14ac:dyDescent="0.2">
      <c r="AO426" s="106" t="str">
        <f t="shared" si="99"/>
        <v>R1DBRIDGNORTH COMMUNITY HOSPITAL</v>
      </c>
      <c r="AP426" s="37" t="s">
        <v>11804</v>
      </c>
      <c r="AQ426" s="37" t="s">
        <v>11805</v>
      </c>
      <c r="AR426" s="37" t="s">
        <v>11804</v>
      </c>
      <c r="AS426" s="37" t="s">
        <v>11805</v>
      </c>
      <c r="AT426" s="37" t="s">
        <v>1771</v>
      </c>
    </row>
    <row r="427" spans="1:46" x14ac:dyDescent="0.2">
      <c r="AO427" s="106" t="str">
        <f t="shared" si="99"/>
        <v>R1DLUDLOW COMMUNITY HOSPITAL</v>
      </c>
      <c r="AP427" s="37" t="s">
        <v>11806</v>
      </c>
      <c r="AQ427" s="37" t="s">
        <v>11807</v>
      </c>
      <c r="AR427" s="37" t="s">
        <v>11806</v>
      </c>
      <c r="AS427" s="37" t="s">
        <v>11807</v>
      </c>
      <c r="AT427" s="37" t="s">
        <v>1771</v>
      </c>
    </row>
    <row r="428" spans="1:46" x14ac:dyDescent="0.2">
      <c r="AO428" s="106" t="str">
        <f t="shared" si="99"/>
        <v>R1DBISHOPS CASTLE COMMUNITY HOSPITAL</v>
      </c>
      <c r="AP428" s="37" t="s">
        <v>11808</v>
      </c>
      <c r="AQ428" s="37" t="s">
        <v>11809</v>
      </c>
      <c r="AR428" s="37" t="s">
        <v>11808</v>
      </c>
      <c r="AS428" s="37" t="s">
        <v>11809</v>
      </c>
      <c r="AT428" s="37" t="s">
        <v>1771</v>
      </c>
    </row>
    <row r="429" spans="1:46" x14ac:dyDescent="0.2">
      <c r="AO429" s="106" t="str">
        <f t="shared" si="99"/>
        <v>R1DWHITCHURCH COMMUNITY HOSPITAL</v>
      </c>
      <c r="AP429" s="37" t="s">
        <v>11810</v>
      </c>
      <c r="AQ429" s="37" t="s">
        <v>11811</v>
      </c>
      <c r="AR429" s="37" t="s">
        <v>11810</v>
      </c>
      <c r="AS429" s="37" t="s">
        <v>11811</v>
      </c>
      <c r="AT429" s="37" t="s">
        <v>1771</v>
      </c>
    </row>
    <row r="430" spans="1:46" x14ac:dyDescent="0.2">
      <c r="AO430" s="106" t="str">
        <f t="shared" si="99"/>
        <v>R1DOCCUPATIONAL HEALTH FENTON</v>
      </c>
      <c r="AP430" s="37" t="s">
        <v>11812</v>
      </c>
      <c r="AQ430" s="37" t="s">
        <v>11813</v>
      </c>
      <c r="AR430" s="37" t="s">
        <v>11812</v>
      </c>
      <c r="AS430" s="37" t="s">
        <v>11813</v>
      </c>
      <c r="AT430" s="37" t="s">
        <v>1771</v>
      </c>
    </row>
    <row r="431" spans="1:46" x14ac:dyDescent="0.2">
      <c r="AO431" s="106" t="str">
        <f t="shared" si="99"/>
        <v>R1DFAMILY CONNECT</v>
      </c>
      <c r="AP431" s="37" t="s">
        <v>11814</v>
      </c>
      <c r="AQ431" s="37" t="s">
        <v>11815</v>
      </c>
      <c r="AR431" s="37" t="s">
        <v>11814</v>
      </c>
      <c r="AS431" s="37" t="s">
        <v>11815</v>
      </c>
      <c r="AT431" s="37" t="s">
        <v>1771</v>
      </c>
    </row>
    <row r="432" spans="1:46" x14ac:dyDescent="0.2">
      <c r="AO432" s="106" t="str">
        <f t="shared" si="99"/>
        <v>R1DBRIDGNORTH HOSP OPD1</v>
      </c>
      <c r="AP432" s="37" t="s">
        <v>11816</v>
      </c>
      <c r="AQ432" s="37" t="s">
        <v>11817</v>
      </c>
      <c r="AR432" s="37" t="s">
        <v>11816</v>
      </c>
      <c r="AS432" s="37" t="s">
        <v>11817</v>
      </c>
      <c r="AT432" s="37" t="s">
        <v>1771</v>
      </c>
    </row>
    <row r="433" spans="41:46" x14ac:dyDescent="0.2">
      <c r="AO433" s="106" t="str">
        <f t="shared" si="99"/>
        <v>R1DLUDLOW HOSP OPD1</v>
      </c>
      <c r="AP433" s="37" t="s">
        <v>11818</v>
      </c>
      <c r="AQ433" s="37" t="s">
        <v>11819</v>
      </c>
      <c r="AR433" s="37" t="s">
        <v>11818</v>
      </c>
      <c r="AS433" s="37" t="s">
        <v>11819</v>
      </c>
      <c r="AT433" s="37" t="s">
        <v>1771</v>
      </c>
    </row>
    <row r="434" spans="41:46" x14ac:dyDescent="0.2">
      <c r="AO434" s="106" t="str">
        <f t="shared" si="99"/>
        <v>R1DBISHOPS CASTLE HOSP OPD1</v>
      </c>
      <c r="AP434" s="37" t="s">
        <v>11820</v>
      </c>
      <c r="AQ434" s="37" t="s">
        <v>11821</v>
      </c>
      <c r="AR434" s="37" t="s">
        <v>11820</v>
      </c>
      <c r="AS434" s="37" t="s">
        <v>11821</v>
      </c>
      <c r="AT434" s="37" t="s">
        <v>1771</v>
      </c>
    </row>
    <row r="435" spans="41:46" x14ac:dyDescent="0.2">
      <c r="AO435" s="106" t="str">
        <f t="shared" si="99"/>
        <v>R1DWHITCHURCH HOSP OPD1</v>
      </c>
      <c r="AP435" s="37" t="s">
        <v>11822</v>
      </c>
      <c r="AQ435" s="37" t="s">
        <v>11823</v>
      </c>
      <c r="AR435" s="37" t="s">
        <v>11822</v>
      </c>
      <c r="AS435" s="37" t="s">
        <v>11823</v>
      </c>
      <c r="AT435" s="37" t="s">
        <v>1771</v>
      </c>
    </row>
    <row r="436" spans="41:46" x14ac:dyDescent="0.2">
      <c r="AO436" s="106" t="str">
        <f t="shared" si="99"/>
        <v>R1DSINGLE POINT OF ACCESS</v>
      </c>
      <c r="AP436" s="37" t="s">
        <v>11824</v>
      </c>
      <c r="AQ436" s="37" t="s">
        <v>11825</v>
      </c>
      <c r="AR436" s="37" t="s">
        <v>11824</v>
      </c>
      <c r="AS436" s="37" t="s">
        <v>11825</v>
      </c>
      <c r="AT436" s="37" t="s">
        <v>1771</v>
      </c>
    </row>
    <row r="437" spans="41:46" x14ac:dyDescent="0.2">
      <c r="AO437" s="106" t="str">
        <f t="shared" si="99"/>
        <v>R1EBARTON UNDER NEEDWOOD COTTAGE HOSPITAL</v>
      </c>
      <c r="AP437" s="37" t="s">
        <v>11826</v>
      </c>
      <c r="AQ437" s="37" t="s">
        <v>11827</v>
      </c>
      <c r="AR437" s="37" t="s">
        <v>11826</v>
      </c>
      <c r="AS437" s="37" t="s">
        <v>11827</v>
      </c>
      <c r="AT437" s="37" t="s">
        <v>1772</v>
      </c>
    </row>
    <row r="438" spans="41:46" x14ac:dyDescent="0.2">
      <c r="AO438" s="106" t="str">
        <f t="shared" si="99"/>
        <v>R1ECANNOCK CHASE HOSPITAL</v>
      </c>
      <c r="AP438" s="37" t="s">
        <v>11828</v>
      </c>
      <c r="AQ438" s="37" t="s">
        <v>11829</v>
      </c>
      <c r="AR438" s="37" t="s">
        <v>11828</v>
      </c>
      <c r="AS438" s="37" t="s">
        <v>11829</v>
      </c>
      <c r="AT438" s="37" t="s">
        <v>1772</v>
      </c>
    </row>
    <row r="439" spans="41:46" x14ac:dyDescent="0.2">
      <c r="AO439" s="106" t="str">
        <f t="shared" si="99"/>
        <v>R1ESAMUEL JOHNSON COMMUNITY HOSPITAL</v>
      </c>
      <c r="AP439" s="37" t="s">
        <v>11830</v>
      </c>
      <c r="AQ439" s="37" t="s">
        <v>11831</v>
      </c>
      <c r="AR439" s="37" t="s">
        <v>11830</v>
      </c>
      <c r="AS439" s="37" t="s">
        <v>11831</v>
      </c>
      <c r="AT439" s="37" t="s">
        <v>1772</v>
      </c>
    </row>
    <row r="440" spans="41:46" x14ac:dyDescent="0.2">
      <c r="AO440" s="106" t="str">
        <f t="shared" si="99"/>
        <v>R1ESIR ROBERT PEEL HOSPITAL</v>
      </c>
      <c r="AP440" s="37" t="s">
        <v>11832</v>
      </c>
      <c r="AQ440" s="37" t="s">
        <v>11833</v>
      </c>
      <c r="AR440" s="37" t="s">
        <v>11832</v>
      </c>
      <c r="AS440" s="37" t="s">
        <v>11833</v>
      </c>
      <c r="AT440" s="37" t="s">
        <v>1772</v>
      </c>
    </row>
    <row r="441" spans="41:46" x14ac:dyDescent="0.2">
      <c r="AO441" s="106" t="str">
        <f t="shared" si="99"/>
        <v>R1EST MICHAEL'S HOSPITAL</v>
      </c>
      <c r="AP441" s="37" t="s">
        <v>11834</v>
      </c>
      <c r="AQ441" s="37" t="s">
        <v>11835</v>
      </c>
      <c r="AR441" s="37" t="s">
        <v>11834</v>
      </c>
      <c r="AS441" s="37" t="s">
        <v>11835</v>
      </c>
      <c r="AT441" s="37" t="s">
        <v>1772</v>
      </c>
    </row>
    <row r="442" spans="41:46" x14ac:dyDescent="0.2">
      <c r="AO442" s="106" t="str">
        <f t="shared" si="99"/>
        <v>R1EHAYWOOD HOSPITAL</v>
      </c>
      <c r="AP442" s="37" t="s">
        <v>11836</v>
      </c>
      <c r="AQ442" s="37" t="s">
        <v>11837</v>
      </c>
      <c r="AR442" s="37" t="s">
        <v>11836</v>
      </c>
      <c r="AS442" s="37" t="s">
        <v>11837</v>
      </c>
      <c r="AT442" s="37" t="s">
        <v>1772</v>
      </c>
    </row>
    <row r="443" spans="41:46" x14ac:dyDescent="0.2">
      <c r="AO443" s="106" t="str">
        <f t="shared" si="99"/>
        <v>R1EUNIVERSITY HOSPITAL OF NORTH STAFFS</v>
      </c>
      <c r="AP443" s="37" t="s">
        <v>11838</v>
      </c>
      <c r="AQ443" s="37" t="s">
        <v>11839</v>
      </c>
      <c r="AR443" s="37" t="s">
        <v>11838</v>
      </c>
      <c r="AS443" s="37" t="s">
        <v>11839</v>
      </c>
      <c r="AT443" s="37" t="s">
        <v>1772</v>
      </c>
    </row>
    <row r="444" spans="41:46" x14ac:dyDescent="0.2">
      <c r="AO444" s="106" t="str">
        <f t="shared" si="99"/>
        <v>R1EBUCKNALL HOSPITAL</v>
      </c>
      <c r="AP444" s="37" t="s">
        <v>11840</v>
      </c>
      <c r="AQ444" s="37" t="s">
        <v>11841</v>
      </c>
      <c r="AR444" s="37" t="s">
        <v>11840</v>
      </c>
      <c r="AS444" s="37" t="s">
        <v>11841</v>
      </c>
      <c r="AT444" s="37" t="s">
        <v>1772</v>
      </c>
    </row>
    <row r="445" spans="41:46" x14ac:dyDescent="0.2">
      <c r="AO445" s="106" t="str">
        <f t="shared" si="99"/>
        <v>R1ELONGTON HOSPITAL</v>
      </c>
      <c r="AP445" s="37" t="s">
        <v>11842</v>
      </c>
      <c r="AQ445" s="37" t="s">
        <v>11843</v>
      </c>
      <c r="AR445" s="37" t="s">
        <v>11842</v>
      </c>
      <c r="AS445" s="37" t="s">
        <v>11843</v>
      </c>
      <c r="AT445" s="37" t="s">
        <v>1772</v>
      </c>
    </row>
    <row r="446" spans="41:46" x14ac:dyDescent="0.2">
      <c r="AO446" s="106" t="str">
        <f t="shared" si="99"/>
        <v>R1ENORTH STAFFS URGENT CARE</v>
      </c>
      <c r="AP446" s="37" t="s">
        <v>11844</v>
      </c>
      <c r="AQ446" s="37" t="s">
        <v>11845</v>
      </c>
      <c r="AR446" s="37" t="s">
        <v>11844</v>
      </c>
      <c r="AS446" s="37" t="s">
        <v>11845</v>
      </c>
      <c r="AT446" s="37" t="s">
        <v>1772</v>
      </c>
    </row>
    <row r="447" spans="41:46" x14ac:dyDescent="0.2">
      <c r="AO447" s="106" t="str">
        <f t="shared" si="99"/>
        <v>R1EDR PARIKH AND PARTNER</v>
      </c>
      <c r="AP447" s="37" t="s">
        <v>11846</v>
      </c>
      <c r="AQ447" s="37" t="s">
        <v>11847</v>
      </c>
      <c r="AR447" s="37" t="s">
        <v>11846</v>
      </c>
      <c r="AS447" s="37" t="s">
        <v>11847</v>
      </c>
      <c r="AT447" s="37" t="s">
        <v>1772</v>
      </c>
    </row>
    <row r="448" spans="41:46" x14ac:dyDescent="0.2">
      <c r="AO448" s="106" t="str">
        <f t="shared" si="99"/>
        <v>R1EDRUG LINK</v>
      </c>
      <c r="AP448" s="37" t="s">
        <v>11848</v>
      </c>
      <c r="AQ448" s="37" t="s">
        <v>11849</v>
      </c>
      <c r="AR448" s="37" t="s">
        <v>11848</v>
      </c>
      <c r="AS448" s="37" t="s">
        <v>11849</v>
      </c>
      <c r="AT448" s="37" t="s">
        <v>1772</v>
      </c>
    </row>
    <row r="449" spans="41:46" x14ac:dyDescent="0.2">
      <c r="AO449" s="106" t="str">
        <f t="shared" si="99"/>
        <v>R1EHILLTOP / ST MICHAELS</v>
      </c>
      <c r="AP449" s="37" t="s">
        <v>11850</v>
      </c>
      <c r="AQ449" s="37" t="s">
        <v>11851</v>
      </c>
      <c r="AR449" s="37" t="s">
        <v>11850</v>
      </c>
      <c r="AS449" s="37" t="s">
        <v>11851</v>
      </c>
      <c r="AT449" s="37" t="s">
        <v>1772</v>
      </c>
    </row>
    <row r="450" spans="41:46" x14ac:dyDescent="0.2">
      <c r="AO450" s="106" t="str">
        <f t="shared" si="99"/>
        <v>R1ESTOKE SPEAKS OUT</v>
      </c>
      <c r="AP450" s="37" t="s">
        <v>11852</v>
      </c>
      <c r="AQ450" s="37" t="s">
        <v>11853</v>
      </c>
      <c r="AR450" s="37" t="s">
        <v>11852</v>
      </c>
      <c r="AS450" s="37" t="s">
        <v>11853</v>
      </c>
      <c r="AT450" s="37" t="s">
        <v>1772</v>
      </c>
    </row>
    <row r="451" spans="41:46" x14ac:dyDescent="0.2">
      <c r="AO451" s="106" t="str">
        <f t="shared" ref="AO451:AO514" si="115">AT451&amp;AQ451</f>
        <v>R1EKEELE UNIVERSITY</v>
      </c>
      <c r="AP451" s="37" t="s">
        <v>11854</v>
      </c>
      <c r="AQ451" s="37" t="s">
        <v>11855</v>
      </c>
      <c r="AR451" s="37" t="s">
        <v>11854</v>
      </c>
      <c r="AS451" s="37" t="s">
        <v>11855</v>
      </c>
      <c r="AT451" s="37" t="s">
        <v>1772</v>
      </c>
    </row>
    <row r="452" spans="41:46" x14ac:dyDescent="0.2">
      <c r="AO452" s="106" t="str">
        <f t="shared" si="115"/>
        <v>R1ETHE MEADOWS RETIREMENT HOME</v>
      </c>
      <c r="AP452" s="37" t="s">
        <v>11856</v>
      </c>
      <c r="AQ452" s="37" t="s">
        <v>11857</v>
      </c>
      <c r="AR452" s="37" t="s">
        <v>11856</v>
      </c>
      <c r="AS452" s="37" t="s">
        <v>11857</v>
      </c>
      <c r="AT452" s="37" t="s">
        <v>1772</v>
      </c>
    </row>
    <row r="453" spans="41:46" x14ac:dyDescent="0.2">
      <c r="AO453" s="106" t="str">
        <f t="shared" si="115"/>
        <v>R1ELEEK MOORLANDS HOSPITAL</v>
      </c>
      <c r="AP453" s="37" t="s">
        <v>11858</v>
      </c>
      <c r="AQ453" s="37" t="s">
        <v>11859</v>
      </c>
      <c r="AR453" s="37" t="s">
        <v>11858</v>
      </c>
      <c r="AS453" s="37" t="s">
        <v>11859</v>
      </c>
      <c r="AT453" s="37" t="s">
        <v>1772</v>
      </c>
    </row>
    <row r="454" spans="41:46" x14ac:dyDescent="0.2">
      <c r="AO454" s="106" t="str">
        <f t="shared" si="115"/>
        <v>R1ECHEADLE HOSPITAL</v>
      </c>
      <c r="AP454" s="37" t="s">
        <v>11860</v>
      </c>
      <c r="AQ454" s="37" t="s">
        <v>11861</v>
      </c>
      <c r="AR454" s="37" t="s">
        <v>11860</v>
      </c>
      <c r="AS454" s="37" t="s">
        <v>11861</v>
      </c>
      <c r="AT454" s="37" t="s">
        <v>1772</v>
      </c>
    </row>
    <row r="455" spans="41:46" x14ac:dyDescent="0.2">
      <c r="AO455" s="106" t="str">
        <f t="shared" si="115"/>
        <v>R1EBRADWELL HOSPITAL</v>
      </c>
      <c r="AP455" s="37" t="s">
        <v>11862</v>
      </c>
      <c r="AQ455" s="37" t="s">
        <v>11863</v>
      </c>
      <c r="AR455" s="37" t="s">
        <v>11862</v>
      </c>
      <c r="AS455" s="37" t="s">
        <v>11863</v>
      </c>
      <c r="AT455" s="37" t="s">
        <v>1772</v>
      </c>
    </row>
    <row r="456" spans="41:46" x14ac:dyDescent="0.2">
      <c r="AO456" s="106" t="str">
        <f t="shared" si="115"/>
        <v>R1EOAKWOOD</v>
      </c>
      <c r="AP456" s="37" t="s">
        <v>11864</v>
      </c>
      <c r="AQ456" s="37" t="s">
        <v>11865</v>
      </c>
      <c r="AR456" s="37" t="s">
        <v>11864</v>
      </c>
      <c r="AS456" s="37" t="s">
        <v>11865</v>
      </c>
      <c r="AT456" s="37" t="s">
        <v>1772</v>
      </c>
    </row>
    <row r="457" spans="41:46" x14ac:dyDescent="0.2">
      <c r="AO457" s="106" t="str">
        <f t="shared" si="115"/>
        <v>R1EMAIN BUILDING CITY GENERAL HOSPITAL</v>
      </c>
      <c r="AP457" s="37" t="s">
        <v>11866</v>
      </c>
      <c r="AQ457" s="37" t="s">
        <v>11867</v>
      </c>
      <c r="AR457" s="37" t="s">
        <v>11866</v>
      </c>
      <c r="AS457" s="37" t="s">
        <v>11867</v>
      </c>
      <c r="AT457" s="37" t="s">
        <v>1772</v>
      </c>
    </row>
    <row r="458" spans="41:46" x14ac:dyDescent="0.2">
      <c r="AO458" s="106" t="str">
        <f t="shared" si="115"/>
        <v>R1EAIRS - LONGTON COTTAGE HOSPTIAL</v>
      </c>
      <c r="AP458" s="37" t="s">
        <v>11868</v>
      </c>
      <c r="AQ458" s="37" t="s">
        <v>11869</v>
      </c>
      <c r="AR458" s="37" t="s">
        <v>11868</v>
      </c>
      <c r="AS458" s="37" t="s">
        <v>11869</v>
      </c>
      <c r="AT458" s="37" t="s">
        <v>1772</v>
      </c>
    </row>
    <row r="459" spans="41:46" x14ac:dyDescent="0.2">
      <c r="AO459" s="106" t="str">
        <f t="shared" si="115"/>
        <v>R1EAIRS - HAYWOOD HOSPTIAL</v>
      </c>
      <c r="AP459" s="37" t="s">
        <v>11870</v>
      </c>
      <c r="AQ459" s="37" t="s">
        <v>11871</v>
      </c>
      <c r="AR459" s="37" t="s">
        <v>11870</v>
      </c>
      <c r="AS459" s="37" t="s">
        <v>11871</v>
      </c>
      <c r="AT459" s="37" t="s">
        <v>1772</v>
      </c>
    </row>
    <row r="460" spans="41:46" x14ac:dyDescent="0.2">
      <c r="AO460" s="106" t="str">
        <f t="shared" si="115"/>
        <v>R1EWHITFIELD UNIT</v>
      </c>
      <c r="AP460" s="37" t="s">
        <v>11872</v>
      </c>
      <c r="AQ460" s="37" t="s">
        <v>11873</v>
      </c>
      <c r="AR460" s="37" t="s">
        <v>11872</v>
      </c>
      <c r="AS460" s="37" t="s">
        <v>11873</v>
      </c>
      <c r="AT460" s="37" t="s">
        <v>1772</v>
      </c>
    </row>
    <row r="461" spans="41:46" x14ac:dyDescent="0.2">
      <c r="AO461" s="106" t="str">
        <f t="shared" si="115"/>
        <v>R1EAIRS -BRADWELL HOSPITAL</v>
      </c>
      <c r="AP461" s="37" t="s">
        <v>11874</v>
      </c>
      <c r="AQ461" s="37" t="s">
        <v>11875</v>
      </c>
      <c r="AR461" s="37" t="s">
        <v>11874</v>
      </c>
      <c r="AS461" s="37" t="s">
        <v>11875</v>
      </c>
      <c r="AT461" s="37" t="s">
        <v>1772</v>
      </c>
    </row>
    <row r="462" spans="41:46" x14ac:dyDescent="0.2">
      <c r="AO462" s="106" t="str">
        <f t="shared" si="115"/>
        <v>R1EAIRS - CHEADLE HOSPITAL</v>
      </c>
      <c r="AP462" s="37" t="s">
        <v>11876</v>
      </c>
      <c r="AQ462" s="37" t="s">
        <v>11877</v>
      </c>
      <c r="AR462" s="37" t="s">
        <v>11876</v>
      </c>
      <c r="AS462" s="37" t="s">
        <v>11877</v>
      </c>
      <c r="AT462" s="37" t="s">
        <v>1772</v>
      </c>
    </row>
    <row r="463" spans="41:46" x14ac:dyDescent="0.2">
      <c r="AO463" s="106" t="str">
        <f t="shared" si="115"/>
        <v>R1EAIRS - LEEK MOORLANDS HOSPITAL</v>
      </c>
      <c r="AP463" s="37" t="s">
        <v>11878</v>
      </c>
      <c r="AQ463" s="37" t="s">
        <v>11879</v>
      </c>
      <c r="AR463" s="37" t="s">
        <v>11878</v>
      </c>
      <c r="AS463" s="37" t="s">
        <v>11879</v>
      </c>
      <c r="AT463" s="37" t="s">
        <v>1772</v>
      </c>
    </row>
    <row r="464" spans="41:46" x14ac:dyDescent="0.2">
      <c r="AO464" s="106" t="str">
        <f t="shared" si="115"/>
        <v>R1EREHABILITATION MEDICINE</v>
      </c>
      <c r="AP464" s="37" t="s">
        <v>11880</v>
      </c>
      <c r="AQ464" s="37" t="s">
        <v>11881</v>
      </c>
      <c r="AR464" s="37" t="s">
        <v>11880</v>
      </c>
      <c r="AS464" s="37" t="s">
        <v>11881</v>
      </c>
      <c r="AT464" s="37" t="s">
        <v>1772</v>
      </c>
    </row>
    <row r="465" spans="41:46" x14ac:dyDescent="0.2">
      <c r="AO465" s="106" t="str">
        <f t="shared" si="115"/>
        <v>R1EAQUEDUCT</v>
      </c>
      <c r="AP465" s="37" t="s">
        <v>11882</v>
      </c>
      <c r="AQ465" s="37" t="s">
        <v>11883</v>
      </c>
      <c r="AR465" s="37" t="s">
        <v>11882</v>
      </c>
      <c r="AS465" s="37" t="s">
        <v>11883</v>
      </c>
      <c r="AT465" s="37" t="s">
        <v>1772</v>
      </c>
    </row>
    <row r="466" spans="41:46" x14ac:dyDescent="0.2">
      <c r="AO466" s="106" t="str">
        <f t="shared" si="115"/>
        <v>R1FSt Mary's Hospital - R1F01</v>
      </c>
      <c r="AP466" s="55" t="s">
        <v>2492</v>
      </c>
      <c r="AQ466" s="55" t="s">
        <v>2493</v>
      </c>
      <c r="AR466" s="55" t="s">
        <v>2492</v>
      </c>
      <c r="AS466" s="55" t="s">
        <v>2536</v>
      </c>
      <c r="AT466" s="55" t="s">
        <v>687</v>
      </c>
    </row>
    <row r="467" spans="41:46" x14ac:dyDescent="0.2">
      <c r="AO467" s="106" t="str">
        <f t="shared" si="115"/>
        <v>R1GPAIGNTON HOSPITAL</v>
      </c>
      <c r="AP467" s="37" t="s">
        <v>11884</v>
      </c>
      <c r="AQ467" s="37" t="s">
        <v>11885</v>
      </c>
      <c r="AR467" s="37" t="s">
        <v>11884</v>
      </c>
      <c r="AS467" s="37" t="s">
        <v>11885</v>
      </c>
      <c r="AT467" s="37" t="s">
        <v>1788</v>
      </c>
    </row>
    <row r="468" spans="41:46" x14ac:dyDescent="0.2">
      <c r="AO468" s="106" t="str">
        <f t="shared" si="115"/>
        <v>R1GBRIXHAM HOSPITAL</v>
      </c>
      <c r="AP468" s="37" t="s">
        <v>11886</v>
      </c>
      <c r="AQ468" s="37" t="s">
        <v>11887</v>
      </c>
      <c r="AR468" s="37" t="s">
        <v>11886</v>
      </c>
      <c r="AS468" s="37" t="s">
        <v>11887</v>
      </c>
      <c r="AT468" s="37" t="s">
        <v>1788</v>
      </c>
    </row>
    <row r="469" spans="41:46" x14ac:dyDescent="0.2">
      <c r="AO469" s="106" t="str">
        <f t="shared" si="115"/>
        <v>R1GBRISEHAM UNIT</v>
      </c>
      <c r="AP469" s="37" t="s">
        <v>11888</v>
      </c>
      <c r="AQ469" s="37" t="s">
        <v>11889</v>
      </c>
      <c r="AR469" s="37" t="s">
        <v>11888</v>
      </c>
      <c r="AS469" s="37" t="s">
        <v>11889</v>
      </c>
      <c r="AT469" s="37" t="s">
        <v>1788</v>
      </c>
    </row>
    <row r="470" spans="41:46" x14ac:dyDescent="0.2">
      <c r="AO470" s="106" t="str">
        <f t="shared" si="115"/>
        <v>R1GST EDMUNDS</v>
      </c>
      <c r="AP470" s="37" t="s">
        <v>11890</v>
      </c>
      <c r="AQ470" s="37" t="s">
        <v>11891</v>
      </c>
      <c r="AR470" s="37" t="s">
        <v>11890</v>
      </c>
      <c r="AS470" s="37" t="s">
        <v>11891</v>
      </c>
      <c r="AT470" s="37" t="s">
        <v>1788</v>
      </c>
    </row>
    <row r="471" spans="41:46" x14ac:dyDescent="0.2">
      <c r="AO471" s="106" t="str">
        <f t="shared" si="115"/>
        <v>R1GASHBURTON AND BUCKFASTLEIGH HOSPITAL</v>
      </c>
      <c r="AP471" s="37" t="s">
        <v>11892</v>
      </c>
      <c r="AQ471" s="37" t="s">
        <v>11893</v>
      </c>
      <c r="AR471" s="37" t="s">
        <v>11892</v>
      </c>
      <c r="AS471" s="37" t="s">
        <v>11893</v>
      </c>
      <c r="AT471" s="37" t="s">
        <v>1788</v>
      </c>
    </row>
    <row r="472" spans="41:46" x14ac:dyDescent="0.2">
      <c r="AO472" s="106" t="str">
        <f t="shared" si="115"/>
        <v>R1GDARTMOUTH HOSPITAL</v>
      </c>
      <c r="AP472" s="37" t="s">
        <v>11894</v>
      </c>
      <c r="AQ472" s="37" t="s">
        <v>11895</v>
      </c>
      <c r="AR472" s="37" t="s">
        <v>11894</v>
      </c>
      <c r="AS472" s="37" t="s">
        <v>11895</v>
      </c>
      <c r="AT472" s="37" t="s">
        <v>1788</v>
      </c>
    </row>
    <row r="473" spans="41:46" x14ac:dyDescent="0.2">
      <c r="AO473" s="106" t="str">
        <f t="shared" si="115"/>
        <v>R1GDAWLISH HOSPITAL</v>
      </c>
      <c r="AP473" s="37" t="s">
        <v>11896</v>
      </c>
      <c r="AQ473" s="37" t="s">
        <v>11897</v>
      </c>
      <c r="AR473" s="37" t="s">
        <v>11896</v>
      </c>
      <c r="AS473" s="37" t="s">
        <v>11897</v>
      </c>
      <c r="AT473" s="37" t="s">
        <v>1788</v>
      </c>
    </row>
    <row r="474" spans="41:46" x14ac:dyDescent="0.2">
      <c r="AO474" s="106" t="str">
        <f t="shared" si="115"/>
        <v>R1GNEWTON ABBOT HOSPITAL</v>
      </c>
      <c r="AP474" s="37" t="s">
        <v>11898</v>
      </c>
      <c r="AQ474" s="37" t="s">
        <v>11899</v>
      </c>
      <c r="AR474" s="37" t="s">
        <v>11898</v>
      </c>
      <c r="AS474" s="37" t="s">
        <v>11899</v>
      </c>
      <c r="AT474" s="37" t="s">
        <v>1788</v>
      </c>
    </row>
    <row r="475" spans="41:46" x14ac:dyDescent="0.2">
      <c r="AO475" s="106" t="str">
        <f t="shared" si="115"/>
        <v>R1GTEIGNMOUTH HOSPITAL</v>
      </c>
      <c r="AP475" s="37" t="s">
        <v>11900</v>
      </c>
      <c r="AQ475" s="37" t="s">
        <v>11901</v>
      </c>
      <c r="AR475" s="37" t="s">
        <v>11900</v>
      </c>
      <c r="AS475" s="37" t="s">
        <v>11901</v>
      </c>
      <c r="AT475" s="37" t="s">
        <v>1788</v>
      </c>
    </row>
    <row r="476" spans="41:46" x14ac:dyDescent="0.2">
      <c r="AO476" s="106" t="str">
        <f t="shared" si="115"/>
        <v>R1GTOTNES HOSPITAL</v>
      </c>
      <c r="AP476" s="37" t="s">
        <v>11902</v>
      </c>
      <c r="AQ476" s="37" t="s">
        <v>11903</v>
      </c>
      <c r="AR476" s="37" t="s">
        <v>11902</v>
      </c>
      <c r="AS476" s="37" t="s">
        <v>11903</v>
      </c>
      <c r="AT476" s="37" t="s">
        <v>1788</v>
      </c>
    </row>
    <row r="477" spans="41:46" x14ac:dyDescent="0.2">
      <c r="AO477" s="106" t="str">
        <f t="shared" si="115"/>
        <v>R1GNHS CONTINUING CARE RETROSPECTIVE REVIEW</v>
      </c>
      <c r="AP477" s="37" t="s">
        <v>11904</v>
      </c>
      <c r="AQ477" s="37" t="s">
        <v>11905</v>
      </c>
      <c r="AR477" s="37" t="s">
        <v>11904</v>
      </c>
      <c r="AS477" s="37" t="s">
        <v>11905</v>
      </c>
      <c r="AT477" s="37" t="s">
        <v>1788</v>
      </c>
    </row>
    <row r="478" spans="41:46" x14ac:dyDescent="0.2">
      <c r="AO478" s="106" t="str">
        <f t="shared" si="115"/>
        <v>R1GSAFER COMMUNITIES TORBAY</v>
      </c>
      <c r="AP478" s="37" t="s">
        <v>11906</v>
      </c>
      <c r="AQ478" s="37" t="s">
        <v>11907</v>
      </c>
      <c r="AR478" s="37" t="s">
        <v>11906</v>
      </c>
      <c r="AS478" s="37" t="s">
        <v>11907</v>
      </c>
      <c r="AT478" s="37" t="s">
        <v>1788</v>
      </c>
    </row>
    <row r="479" spans="41:46" x14ac:dyDescent="0.2">
      <c r="AO479" s="106" t="str">
        <f t="shared" si="115"/>
        <v>R1GBOVEY TRACEY HOSPITAL</v>
      </c>
      <c r="AP479" s="37" t="s">
        <v>11908</v>
      </c>
      <c r="AQ479" s="37" t="s">
        <v>11909</v>
      </c>
      <c r="AR479" s="37" t="s">
        <v>11908</v>
      </c>
      <c r="AS479" s="37" t="s">
        <v>11909</v>
      </c>
      <c r="AT479" s="37" t="s">
        <v>1788</v>
      </c>
    </row>
    <row r="480" spans="41:46" x14ac:dyDescent="0.2">
      <c r="AO480" s="106" t="str">
        <f t="shared" si="115"/>
        <v>R1GSOUTH HAMS (KINGSBRIDGE) HOSPITAL</v>
      </c>
      <c r="AP480" s="37" t="s">
        <v>11910</v>
      </c>
      <c r="AQ480" s="37" t="s">
        <v>11911</v>
      </c>
      <c r="AR480" s="37" t="s">
        <v>11910</v>
      </c>
      <c r="AS480" s="37" t="s">
        <v>11911</v>
      </c>
      <c r="AT480" s="37" t="s">
        <v>1788</v>
      </c>
    </row>
    <row r="481" spans="41:46" x14ac:dyDescent="0.2">
      <c r="AO481" s="106" t="str">
        <f t="shared" si="115"/>
        <v>R1GTAVISTOCK HOSPITAL</v>
      </c>
      <c r="AP481" s="37" t="s">
        <v>11912</v>
      </c>
      <c r="AQ481" s="37" t="s">
        <v>11913</v>
      </c>
      <c r="AR481" s="37" t="s">
        <v>11912</v>
      </c>
      <c r="AS481" s="37" t="s">
        <v>11913</v>
      </c>
      <c r="AT481" s="37" t="s">
        <v>1788</v>
      </c>
    </row>
    <row r="482" spans="41:46" x14ac:dyDescent="0.2">
      <c r="AO482" s="106" t="str">
        <f t="shared" si="115"/>
        <v>R1GUNIT 3</v>
      </c>
      <c r="AP482" s="37" t="s">
        <v>11914</v>
      </c>
      <c r="AQ482" s="37" t="s">
        <v>11915</v>
      </c>
      <c r="AR482" s="37" t="s">
        <v>11914</v>
      </c>
      <c r="AS482" s="37" t="s">
        <v>11915</v>
      </c>
      <c r="AT482" s="37" t="s">
        <v>1788</v>
      </c>
    </row>
    <row r="483" spans="41:46" x14ac:dyDescent="0.2">
      <c r="AO483" s="106" t="str">
        <f t="shared" si="115"/>
        <v>R1GBRIXHAM CARERS</v>
      </c>
      <c r="AP483" s="37" t="s">
        <v>11916</v>
      </c>
      <c r="AQ483" s="37" t="s">
        <v>11917</v>
      </c>
      <c r="AR483" s="37" t="s">
        <v>11916</v>
      </c>
      <c r="AS483" s="37" t="s">
        <v>11917</v>
      </c>
      <c r="AT483" s="37" t="s">
        <v>1788</v>
      </c>
    </row>
    <row r="484" spans="41:46" x14ac:dyDescent="0.2">
      <c r="AO484" s="106" t="str">
        <f t="shared" si="115"/>
        <v>R1GBRIXHAM MIU</v>
      </c>
      <c r="AP484" s="37" t="s">
        <v>11918</v>
      </c>
      <c r="AQ484" s="37" t="s">
        <v>11919</v>
      </c>
      <c r="AR484" s="37" t="s">
        <v>11918</v>
      </c>
      <c r="AS484" s="37" t="s">
        <v>11919</v>
      </c>
      <c r="AT484" s="37" t="s">
        <v>1788</v>
      </c>
    </row>
    <row r="485" spans="41:46" x14ac:dyDescent="0.2">
      <c r="AO485" s="106" t="str">
        <f t="shared" si="115"/>
        <v>R1GCHADWELL OPMH</v>
      </c>
      <c r="AP485" s="37" t="s">
        <v>11920</v>
      </c>
      <c r="AQ485" s="37" t="s">
        <v>11921</v>
      </c>
      <c r="AR485" s="37" t="s">
        <v>11920</v>
      </c>
      <c r="AS485" s="37" t="s">
        <v>11921</v>
      </c>
      <c r="AT485" s="37" t="s">
        <v>1788</v>
      </c>
    </row>
    <row r="486" spans="41:46" x14ac:dyDescent="0.2">
      <c r="AO486" s="106" t="str">
        <f t="shared" si="115"/>
        <v>R1HGateway Surgical Centre - R1H11</v>
      </c>
      <c r="AP486" s="37" t="s">
        <v>383</v>
      </c>
      <c r="AQ486" s="37" t="s">
        <v>1055</v>
      </c>
      <c r="AR486" s="37" t="s">
        <v>383</v>
      </c>
      <c r="AS486" s="37" t="s">
        <v>1056</v>
      </c>
      <c r="AT486" s="37" t="s">
        <v>686</v>
      </c>
    </row>
    <row r="487" spans="41:46" x14ac:dyDescent="0.2">
      <c r="AO487" s="106" t="str">
        <f t="shared" si="115"/>
        <v>R1HThe Royal London Hospital - R1H12</v>
      </c>
      <c r="AP487" s="37" t="s">
        <v>1074</v>
      </c>
      <c r="AQ487" s="37" t="s">
        <v>1075</v>
      </c>
      <c r="AR487" s="37" t="s">
        <v>1074</v>
      </c>
      <c r="AS487" s="37" t="s">
        <v>1076</v>
      </c>
      <c r="AT487" s="37" t="s">
        <v>686</v>
      </c>
    </row>
    <row r="488" spans="41:46" x14ac:dyDescent="0.2">
      <c r="AO488" s="106" t="str">
        <f t="shared" si="115"/>
        <v>R1HMile End Hospital - R1H13</v>
      </c>
      <c r="AP488" s="37" t="s">
        <v>1066</v>
      </c>
      <c r="AQ488" s="37" t="s">
        <v>1067</v>
      </c>
      <c r="AR488" s="37" t="s">
        <v>1066</v>
      </c>
      <c r="AS488" s="37" t="s">
        <v>3123</v>
      </c>
      <c r="AT488" s="37" t="s">
        <v>686</v>
      </c>
    </row>
    <row r="489" spans="41:46" x14ac:dyDescent="0.2">
      <c r="AO489" s="106" t="str">
        <f t="shared" si="115"/>
        <v>R1HThe London Chest Hospital - R1H83</v>
      </c>
      <c r="AP489" s="37" t="s">
        <v>1071</v>
      </c>
      <c r="AQ489" s="37" t="s">
        <v>1072</v>
      </c>
      <c r="AR489" s="37" t="s">
        <v>1071</v>
      </c>
      <c r="AS489" s="37" t="s">
        <v>1073</v>
      </c>
      <c r="AT489" s="37" t="s">
        <v>686</v>
      </c>
    </row>
    <row r="490" spans="41:46" x14ac:dyDescent="0.2">
      <c r="AO490" s="106" t="str">
        <f t="shared" si="115"/>
        <v>R1HBlt Private Hospitals - R1H86</v>
      </c>
      <c r="AP490" s="37" t="s">
        <v>1063</v>
      </c>
      <c r="AQ490" s="37" t="s">
        <v>1064</v>
      </c>
      <c r="AR490" s="37" t="s">
        <v>1063</v>
      </c>
      <c r="AS490" s="37" t="s">
        <v>1065</v>
      </c>
      <c r="AT490" s="37" t="s">
        <v>686</v>
      </c>
    </row>
    <row r="491" spans="41:46" x14ac:dyDescent="0.2">
      <c r="AO491" s="106" t="str">
        <f t="shared" si="115"/>
        <v>R1HBlt Birth Centre - R1H90</v>
      </c>
      <c r="AP491" s="37" t="s">
        <v>1060</v>
      </c>
      <c r="AQ491" s="37" t="s">
        <v>1061</v>
      </c>
      <c r="AR491" s="37" t="s">
        <v>1060</v>
      </c>
      <c r="AS491" s="37" t="s">
        <v>1062</v>
      </c>
      <c r="AT491" s="37" t="s">
        <v>686</v>
      </c>
    </row>
    <row r="492" spans="41:46" x14ac:dyDescent="0.2">
      <c r="AO492" s="106" t="str">
        <f t="shared" si="115"/>
        <v>R1HWhipps Cross University Hospital - R1HKH</v>
      </c>
      <c r="AP492" s="37" t="s">
        <v>381</v>
      </c>
      <c r="AQ492" s="37" t="s">
        <v>382</v>
      </c>
      <c r="AR492" s="37" t="s">
        <v>381</v>
      </c>
      <c r="AS492" s="37" t="s">
        <v>1906</v>
      </c>
      <c r="AT492" s="37" t="s">
        <v>686</v>
      </c>
    </row>
    <row r="493" spans="41:46" x14ac:dyDescent="0.2">
      <c r="AO493" s="106" t="str">
        <f t="shared" si="115"/>
        <v>R1HSt Bartholomew's Hospital - R1HM0</v>
      </c>
      <c r="AP493" s="37" t="s">
        <v>1068</v>
      </c>
      <c r="AQ493" s="37" t="s">
        <v>1069</v>
      </c>
      <c r="AR493" s="37" t="s">
        <v>1068</v>
      </c>
      <c r="AS493" s="37" t="s">
        <v>1070</v>
      </c>
      <c r="AT493" s="37" t="s">
        <v>686</v>
      </c>
    </row>
    <row r="494" spans="41:46" x14ac:dyDescent="0.2">
      <c r="AO494" s="106" t="str">
        <f t="shared" si="115"/>
        <v>R1HWhipps Cross At Silverthorn Medical - R1HCMC</v>
      </c>
      <c r="AP494" s="37" t="s">
        <v>378</v>
      </c>
      <c r="AQ494" s="37" t="s">
        <v>379</v>
      </c>
      <c r="AR494" s="37" t="s">
        <v>378</v>
      </c>
      <c r="AS494" s="37" t="s">
        <v>380</v>
      </c>
      <c r="AT494" s="37" t="s">
        <v>686</v>
      </c>
    </row>
    <row r="495" spans="41:46" x14ac:dyDescent="0.2">
      <c r="AO495" s="106" t="str">
        <f t="shared" si="115"/>
        <v>R1HNewham General Hospital - R1HNH</v>
      </c>
      <c r="AP495" s="37" t="s">
        <v>1057</v>
      </c>
      <c r="AQ495" s="37" t="s">
        <v>1058</v>
      </c>
      <c r="AR495" s="37" t="s">
        <v>1057</v>
      </c>
      <c r="AS495" s="37" t="s">
        <v>1059</v>
      </c>
      <c r="AT495" s="37" t="s">
        <v>686</v>
      </c>
    </row>
    <row r="496" spans="41:46" x14ac:dyDescent="0.2">
      <c r="AO496" s="106" t="str">
        <f t="shared" si="115"/>
        <v>R1JGLOUCESTERSHIRE ROYAL HOSPITAL</v>
      </c>
      <c r="AP496" s="37" t="s">
        <v>11922</v>
      </c>
      <c r="AQ496" s="37" t="s">
        <v>11923</v>
      </c>
      <c r="AR496" s="37" t="s">
        <v>11922</v>
      </c>
      <c r="AS496" s="37" t="s">
        <v>11923</v>
      </c>
      <c r="AT496" s="37" t="s">
        <v>1782</v>
      </c>
    </row>
    <row r="497" spans="41:46" x14ac:dyDescent="0.2">
      <c r="AO497" s="106" t="str">
        <f t="shared" si="115"/>
        <v>R1JCHELTENHAM GENERAL HOSPITAL</v>
      </c>
      <c r="AP497" s="37" t="s">
        <v>11924</v>
      </c>
      <c r="AQ497" s="37" t="s">
        <v>11925</v>
      </c>
      <c r="AR497" s="37" t="s">
        <v>11924</v>
      </c>
      <c r="AS497" s="37" t="s">
        <v>11925</v>
      </c>
      <c r="AT497" s="37" t="s">
        <v>1782</v>
      </c>
    </row>
    <row r="498" spans="41:46" x14ac:dyDescent="0.2">
      <c r="AO498" s="106" t="str">
        <f t="shared" si="115"/>
        <v>R1JCIRENCESTER HOSPITAL</v>
      </c>
      <c r="AP498" s="37" t="s">
        <v>11926</v>
      </c>
      <c r="AQ498" s="37" t="s">
        <v>11927</v>
      </c>
      <c r="AR498" s="37" t="s">
        <v>11926</v>
      </c>
      <c r="AS498" s="37" t="s">
        <v>11927</v>
      </c>
      <c r="AT498" s="37" t="s">
        <v>1782</v>
      </c>
    </row>
    <row r="499" spans="41:46" x14ac:dyDescent="0.2">
      <c r="AO499" s="106" t="str">
        <f t="shared" si="115"/>
        <v>R1JVALE COMMUNITY HOSPITAL</v>
      </c>
      <c r="AP499" s="37" t="s">
        <v>11928</v>
      </c>
      <c r="AQ499" s="37" t="s">
        <v>11929</v>
      </c>
      <c r="AR499" s="37" t="s">
        <v>11928</v>
      </c>
      <c r="AS499" s="37" t="s">
        <v>11929</v>
      </c>
      <c r="AT499" s="37" t="s">
        <v>1782</v>
      </c>
    </row>
    <row r="500" spans="41:46" x14ac:dyDescent="0.2">
      <c r="AO500" s="106" t="str">
        <f t="shared" si="115"/>
        <v>R1JTEWKESBURY HOSPITAL</v>
      </c>
      <c r="AP500" s="37" t="s">
        <v>11930</v>
      </c>
      <c r="AQ500" s="37" t="s">
        <v>11931</v>
      </c>
      <c r="AR500" s="37" t="s">
        <v>11930</v>
      </c>
      <c r="AS500" s="37" t="s">
        <v>11931</v>
      </c>
      <c r="AT500" s="37" t="s">
        <v>1782</v>
      </c>
    </row>
    <row r="501" spans="41:46" x14ac:dyDescent="0.2">
      <c r="AO501" s="106" t="str">
        <f t="shared" si="115"/>
        <v>R1JDILKE MEMORIAL HOSPITAL</v>
      </c>
      <c r="AP501" s="37" t="s">
        <v>11932</v>
      </c>
      <c r="AQ501" s="37" t="s">
        <v>11933</v>
      </c>
      <c r="AR501" s="37" t="s">
        <v>11932</v>
      </c>
      <c r="AS501" s="37" t="s">
        <v>11933</v>
      </c>
      <c r="AT501" s="37" t="s">
        <v>1782</v>
      </c>
    </row>
    <row r="502" spans="41:46" x14ac:dyDescent="0.2">
      <c r="AO502" s="106" t="str">
        <f t="shared" si="115"/>
        <v>R1JLYDNEY &amp; DISTRICT HOSPITAL SITE</v>
      </c>
      <c r="AP502" s="37" t="s">
        <v>11934</v>
      </c>
      <c r="AQ502" s="37" t="s">
        <v>11935</v>
      </c>
      <c r="AR502" s="37" t="s">
        <v>11934</v>
      </c>
      <c r="AS502" s="37" t="s">
        <v>11935</v>
      </c>
      <c r="AT502" s="37" t="s">
        <v>1782</v>
      </c>
    </row>
    <row r="503" spans="41:46" x14ac:dyDescent="0.2">
      <c r="AO503" s="106" t="str">
        <f t="shared" si="115"/>
        <v>R1JFAIRFORD HOSPITAL</v>
      </c>
      <c r="AP503" s="37" t="s">
        <v>11936</v>
      </c>
      <c r="AQ503" s="37" t="s">
        <v>11937</v>
      </c>
      <c r="AR503" s="37" t="s">
        <v>11936</v>
      </c>
      <c r="AS503" s="37" t="s">
        <v>11937</v>
      </c>
      <c r="AT503" s="37" t="s">
        <v>1782</v>
      </c>
    </row>
    <row r="504" spans="41:46" x14ac:dyDescent="0.2">
      <c r="AO504" s="106" t="str">
        <f t="shared" si="115"/>
        <v>R1JSTROUD GENERAL HOSPITAL</v>
      </c>
      <c r="AP504" s="37" t="s">
        <v>11938</v>
      </c>
      <c r="AQ504" s="37" t="s">
        <v>11939</v>
      </c>
      <c r="AR504" s="37" t="s">
        <v>11938</v>
      </c>
      <c r="AS504" s="37" t="s">
        <v>11939</v>
      </c>
      <c r="AT504" s="37" t="s">
        <v>1782</v>
      </c>
    </row>
    <row r="505" spans="41:46" x14ac:dyDescent="0.2">
      <c r="AO505" s="106" t="str">
        <f t="shared" si="115"/>
        <v>R1JMOORE COTTAGE HOSPITAL</v>
      </c>
      <c r="AP505" s="37" t="s">
        <v>11940</v>
      </c>
      <c r="AQ505" s="37" t="s">
        <v>11941</v>
      </c>
      <c r="AR505" s="37" t="s">
        <v>11940</v>
      </c>
      <c r="AS505" s="37" t="s">
        <v>11941</v>
      </c>
      <c r="AT505" s="37" t="s">
        <v>1782</v>
      </c>
    </row>
    <row r="506" spans="41:46" x14ac:dyDescent="0.2">
      <c r="AO506" s="106" t="str">
        <f t="shared" si="115"/>
        <v>R1JTHE WINCHCOMBE UNIT</v>
      </c>
      <c r="AP506" s="37" t="s">
        <v>11942</v>
      </c>
      <c r="AQ506" s="37" t="s">
        <v>11943</v>
      </c>
      <c r="AR506" s="37" t="s">
        <v>11942</v>
      </c>
      <c r="AS506" s="37" t="s">
        <v>11943</v>
      </c>
      <c r="AT506" s="37" t="s">
        <v>1782</v>
      </c>
    </row>
    <row r="507" spans="41:46" x14ac:dyDescent="0.2">
      <c r="AO507" s="106" t="str">
        <f t="shared" si="115"/>
        <v>R1JTETBURY HOSPITAL</v>
      </c>
      <c r="AP507" s="37" t="s">
        <v>11944</v>
      </c>
      <c r="AQ507" s="37" t="s">
        <v>11945</v>
      </c>
      <c r="AR507" s="37" t="s">
        <v>11944</v>
      </c>
      <c r="AS507" s="37" t="s">
        <v>11945</v>
      </c>
      <c r="AT507" s="37" t="s">
        <v>1782</v>
      </c>
    </row>
    <row r="508" spans="41:46" x14ac:dyDescent="0.2">
      <c r="AO508" s="106" t="str">
        <f t="shared" si="115"/>
        <v>R1JSUE RYDER CARE HOME</v>
      </c>
      <c r="AP508" s="37" t="s">
        <v>11946</v>
      </c>
      <c r="AQ508" s="37" t="s">
        <v>11947</v>
      </c>
      <c r="AR508" s="37" t="s">
        <v>11946</v>
      </c>
      <c r="AS508" s="37" t="s">
        <v>11947</v>
      </c>
      <c r="AT508" s="37" t="s">
        <v>1782</v>
      </c>
    </row>
    <row r="509" spans="41:46" x14ac:dyDescent="0.2">
      <c r="AO509" s="106" t="str">
        <f t="shared" si="115"/>
        <v>R1JNEW TEWKESBURY COMMUNITY HOSPITAL</v>
      </c>
      <c r="AP509" s="37" t="s">
        <v>11948</v>
      </c>
      <c r="AQ509" s="37" t="s">
        <v>11949</v>
      </c>
      <c r="AR509" s="37" t="s">
        <v>11948</v>
      </c>
      <c r="AS509" s="37" t="s">
        <v>11949</v>
      </c>
      <c r="AT509" s="37" t="s">
        <v>1782</v>
      </c>
    </row>
    <row r="510" spans="41:46" x14ac:dyDescent="0.2">
      <c r="AO510" s="106" t="str">
        <f t="shared" si="115"/>
        <v>R1JNORTH COTSWOLD HOSPITAL</v>
      </c>
      <c r="AP510" s="37" t="s">
        <v>11950</v>
      </c>
      <c r="AQ510" s="37" t="s">
        <v>11951</v>
      </c>
      <c r="AR510" s="37" t="s">
        <v>11950</v>
      </c>
      <c r="AS510" s="37" t="s">
        <v>11951</v>
      </c>
      <c r="AT510" s="37" t="s">
        <v>1782</v>
      </c>
    </row>
    <row r="511" spans="41:46" x14ac:dyDescent="0.2">
      <c r="AO511" s="106" t="str">
        <f t="shared" si="115"/>
        <v>R1JBADGERS CROFT</v>
      </c>
      <c r="AP511" s="37" t="s">
        <v>11952</v>
      </c>
      <c r="AQ511" s="37" t="s">
        <v>11953</v>
      </c>
      <c r="AR511" s="37" t="s">
        <v>11952</v>
      </c>
      <c r="AS511" s="37" t="s">
        <v>11953</v>
      </c>
      <c r="AT511" s="37" t="s">
        <v>1782</v>
      </c>
    </row>
    <row r="512" spans="41:46" x14ac:dyDescent="0.2">
      <c r="AO512" s="106" t="str">
        <f t="shared" si="115"/>
        <v>R1JSOUTHGATE MOORINGS</v>
      </c>
      <c r="AP512" s="37" t="s">
        <v>11954</v>
      </c>
      <c r="AQ512" s="37" t="s">
        <v>11955</v>
      </c>
      <c r="AR512" s="37" t="s">
        <v>11954</v>
      </c>
      <c r="AS512" s="37" t="s">
        <v>11955</v>
      </c>
      <c r="AT512" s="37" t="s">
        <v>1782</v>
      </c>
    </row>
    <row r="513" spans="41:46" x14ac:dyDescent="0.2">
      <c r="AO513" s="106" t="str">
        <f t="shared" si="115"/>
        <v>R1JGLOUCESTER EAPC</v>
      </c>
      <c r="AP513" s="37" t="s">
        <v>11956</v>
      </c>
      <c r="AQ513" s="37" t="s">
        <v>11957</v>
      </c>
      <c r="AR513" s="37" t="s">
        <v>11956</v>
      </c>
      <c r="AS513" s="37" t="s">
        <v>11957</v>
      </c>
      <c r="AT513" s="37" t="s">
        <v>1782</v>
      </c>
    </row>
    <row r="514" spans="41:46" x14ac:dyDescent="0.2">
      <c r="AO514" s="106" t="str">
        <f t="shared" si="115"/>
        <v>R1JGWC INTERMEDIATE CARE</v>
      </c>
      <c r="AP514" s="37" t="s">
        <v>11958</v>
      </c>
      <c r="AQ514" s="37" t="s">
        <v>11959</v>
      </c>
      <c r="AR514" s="37" t="s">
        <v>11958</v>
      </c>
      <c r="AS514" s="37" t="s">
        <v>11959</v>
      </c>
      <c r="AT514" s="37" t="s">
        <v>1782</v>
      </c>
    </row>
    <row r="515" spans="41:46" x14ac:dyDescent="0.2">
      <c r="AO515" s="106" t="str">
        <f t="shared" ref="AO515:AO578" si="116">AT515&amp;AQ515</f>
        <v>R1JTHE WINCHCOMBE UNIT</v>
      </c>
      <c r="AP515" s="37" t="s">
        <v>11960</v>
      </c>
      <c r="AQ515" s="37" t="s">
        <v>11943</v>
      </c>
      <c r="AR515" s="37" t="s">
        <v>11960</v>
      </c>
      <c r="AS515" s="37" t="s">
        <v>11943</v>
      </c>
      <c r="AT515" s="37" t="s">
        <v>1782</v>
      </c>
    </row>
    <row r="516" spans="41:46" x14ac:dyDescent="0.2">
      <c r="AO516" s="106" t="str">
        <f t="shared" si="116"/>
        <v>R1JBVALE ASSESS &amp; TREAT (ICATS)</v>
      </c>
      <c r="AP516" s="37" t="s">
        <v>11961</v>
      </c>
      <c r="AQ516" s="37" t="s">
        <v>11962</v>
      </c>
      <c r="AR516" s="37" t="s">
        <v>11961</v>
      </c>
      <c r="AS516" s="37" t="s">
        <v>11962</v>
      </c>
      <c r="AT516" s="37" t="s">
        <v>1782</v>
      </c>
    </row>
    <row r="517" spans="41:46" x14ac:dyDescent="0.2">
      <c r="AO517" s="106" t="str">
        <f t="shared" si="116"/>
        <v>R1JDERMATOLOGY GPSI-TEWKESBURY</v>
      </c>
      <c r="AP517" s="37" t="s">
        <v>11963</v>
      </c>
      <c r="AQ517" s="37" t="s">
        <v>11964</v>
      </c>
      <c r="AR517" s="37" t="s">
        <v>11963</v>
      </c>
      <c r="AS517" s="37" t="s">
        <v>11964</v>
      </c>
      <c r="AT517" s="37" t="s">
        <v>1782</v>
      </c>
    </row>
    <row r="518" spans="41:46" x14ac:dyDescent="0.2">
      <c r="AO518" s="106" t="str">
        <f t="shared" si="116"/>
        <v>R1JNORTH COTSWOLDS INTERMEDIATE CARE UNIT</v>
      </c>
      <c r="AP518" s="37" t="s">
        <v>11965</v>
      </c>
      <c r="AQ518" s="37" t="s">
        <v>11966</v>
      </c>
      <c r="AR518" s="37" t="s">
        <v>11965</v>
      </c>
      <c r="AS518" s="37" t="s">
        <v>11966</v>
      </c>
      <c r="AT518" s="37" t="s">
        <v>1782</v>
      </c>
    </row>
    <row r="519" spans="41:46" x14ac:dyDescent="0.2">
      <c r="AO519" s="106" t="str">
        <f t="shared" si="116"/>
        <v>R1JREDWOOD</v>
      </c>
      <c r="AP519" s="37" t="s">
        <v>11967</v>
      </c>
      <c r="AQ519" s="37" t="s">
        <v>11968</v>
      </c>
      <c r="AR519" s="37" t="s">
        <v>11967</v>
      </c>
      <c r="AS519" s="37" t="s">
        <v>11968</v>
      </c>
      <c r="AT519" s="37" t="s">
        <v>1782</v>
      </c>
    </row>
    <row r="520" spans="41:46" x14ac:dyDescent="0.2">
      <c r="AO520" s="106" t="str">
        <f t="shared" si="116"/>
        <v>RA2Royal Surrey County Hospital - RA201</v>
      </c>
      <c r="AP520" s="37" t="s">
        <v>751</v>
      </c>
      <c r="AQ520" s="37" t="s">
        <v>752</v>
      </c>
      <c r="AR520" s="37" t="s">
        <v>751</v>
      </c>
      <c r="AS520" s="37" t="s">
        <v>3661</v>
      </c>
      <c r="AT520" s="37" t="s">
        <v>583</v>
      </c>
    </row>
    <row r="521" spans="41:46" x14ac:dyDescent="0.2">
      <c r="AO521" s="106" t="str">
        <f t="shared" si="116"/>
        <v>RA2Farnham Hospital - RA215</v>
      </c>
      <c r="AP521" s="37" t="s">
        <v>1907</v>
      </c>
      <c r="AQ521" s="37" t="s">
        <v>1908</v>
      </c>
      <c r="AR521" s="37" t="s">
        <v>1907</v>
      </c>
      <c r="AS521" s="37" t="s">
        <v>1909</v>
      </c>
      <c r="AT521" s="37" t="s">
        <v>583</v>
      </c>
    </row>
    <row r="522" spans="41:46" x14ac:dyDescent="0.2">
      <c r="AO522" s="106" t="str">
        <f t="shared" si="116"/>
        <v>RA2Haslemere Hospital - RA219</v>
      </c>
      <c r="AP522" s="37" t="s">
        <v>748</v>
      </c>
      <c r="AQ522" s="37" t="s">
        <v>749</v>
      </c>
      <c r="AR522" s="37" t="s">
        <v>748</v>
      </c>
      <c r="AS522" s="37" t="s">
        <v>750</v>
      </c>
      <c r="AT522" s="37" t="s">
        <v>583</v>
      </c>
    </row>
    <row r="523" spans="41:46" x14ac:dyDescent="0.2">
      <c r="AO523" s="106" t="str">
        <f t="shared" si="116"/>
        <v>RA2Frimley Park Hospital - RA245</v>
      </c>
      <c r="AP523" s="37" t="s">
        <v>1910</v>
      </c>
      <c r="AQ523" s="37" t="s">
        <v>1911</v>
      </c>
      <c r="AR523" s="37" t="s">
        <v>1910</v>
      </c>
      <c r="AS523" s="37" t="s">
        <v>2549</v>
      </c>
      <c r="AT523" s="37" t="s">
        <v>583</v>
      </c>
    </row>
    <row r="524" spans="41:46" x14ac:dyDescent="0.2">
      <c r="AO524" s="106" t="str">
        <f t="shared" si="116"/>
        <v>RA3Weston General Hospital - RA301</v>
      </c>
      <c r="AP524" s="37" t="s">
        <v>756</v>
      </c>
      <c r="AQ524" s="37" t="s">
        <v>757</v>
      </c>
      <c r="AR524" s="37" t="s">
        <v>756</v>
      </c>
      <c r="AS524" s="37" t="s">
        <v>758</v>
      </c>
      <c r="AT524" s="37" t="s">
        <v>586</v>
      </c>
    </row>
    <row r="525" spans="41:46" x14ac:dyDescent="0.2">
      <c r="AO525" s="106" t="str">
        <f t="shared" si="116"/>
        <v>RA3Children's Services South - RA305</v>
      </c>
      <c r="AP525" s="37" t="s">
        <v>753</v>
      </c>
      <c r="AQ525" s="37" t="s">
        <v>754</v>
      </c>
      <c r="AR525" s="37" t="s">
        <v>753</v>
      </c>
      <c r="AS525" s="37" t="s">
        <v>755</v>
      </c>
      <c r="AT525" s="37" t="s">
        <v>586</v>
      </c>
    </row>
    <row r="526" spans="41:46" x14ac:dyDescent="0.2">
      <c r="AO526" s="106" t="str">
        <f t="shared" si="116"/>
        <v>RA4Yeovil District Hospital - RA430</v>
      </c>
      <c r="AP526" s="37" t="s">
        <v>759</v>
      </c>
      <c r="AQ526" s="37" t="s">
        <v>760</v>
      </c>
      <c r="AR526" s="37" t="s">
        <v>759</v>
      </c>
      <c r="AS526" s="37" t="s">
        <v>761</v>
      </c>
      <c r="AT526" s="37" t="s">
        <v>587</v>
      </c>
    </row>
    <row r="527" spans="41:46" x14ac:dyDescent="0.2">
      <c r="AO527" s="106" t="str">
        <f t="shared" si="116"/>
        <v>RA7Bristol Royal Infirmary - RA701</v>
      </c>
      <c r="AP527" s="37" t="s">
        <v>776</v>
      </c>
      <c r="AQ527" s="37" t="s">
        <v>777</v>
      </c>
      <c r="AR527" s="37" t="s">
        <v>776</v>
      </c>
      <c r="AS527" s="37" t="s">
        <v>384</v>
      </c>
      <c r="AT527" s="37" t="s">
        <v>585</v>
      </c>
    </row>
    <row r="528" spans="41:46" x14ac:dyDescent="0.2">
      <c r="AO528" s="106" t="str">
        <f t="shared" si="116"/>
        <v>RA7Bristol General Hospital - RA702</v>
      </c>
      <c r="AP528" s="37" t="s">
        <v>764</v>
      </c>
      <c r="AQ528" s="37" t="s">
        <v>765</v>
      </c>
      <c r="AR528" s="37" t="s">
        <v>764</v>
      </c>
      <c r="AS528" s="37" t="s">
        <v>766</v>
      </c>
      <c r="AT528" s="37" t="s">
        <v>585</v>
      </c>
    </row>
    <row r="529" spans="41:46" x14ac:dyDescent="0.2">
      <c r="AO529" s="106" t="str">
        <f t="shared" si="116"/>
        <v>RA7Bristol Homeopathic Hospital - RA703</v>
      </c>
      <c r="AP529" s="37" t="s">
        <v>770</v>
      </c>
      <c r="AQ529" s="37" t="s">
        <v>771</v>
      </c>
      <c r="AR529" s="37" t="s">
        <v>770</v>
      </c>
      <c r="AS529" s="37" t="s">
        <v>772</v>
      </c>
      <c r="AT529" s="37" t="s">
        <v>585</v>
      </c>
    </row>
    <row r="530" spans="41:46" x14ac:dyDescent="0.2">
      <c r="AO530" s="106" t="str">
        <f t="shared" si="116"/>
        <v>RA7Keynsham Hospital - RA705</v>
      </c>
      <c r="AP530" s="37" t="s">
        <v>385</v>
      </c>
      <c r="AQ530" s="37" t="s">
        <v>386</v>
      </c>
      <c r="AR530" s="37" t="s">
        <v>385</v>
      </c>
      <c r="AS530" s="37" t="s">
        <v>387</v>
      </c>
      <c r="AT530" s="37" t="s">
        <v>585</v>
      </c>
    </row>
    <row r="531" spans="41:46" x14ac:dyDescent="0.2">
      <c r="AO531" s="106" t="str">
        <f t="shared" si="116"/>
        <v>RA7St Michael's Hospital - RA707</v>
      </c>
      <c r="AP531" s="37" t="s">
        <v>388</v>
      </c>
      <c r="AQ531" s="37" t="s">
        <v>389</v>
      </c>
      <c r="AR531" s="37" t="s">
        <v>388</v>
      </c>
      <c r="AS531" s="37" t="s">
        <v>2494</v>
      </c>
      <c r="AT531" s="37" t="s">
        <v>585</v>
      </c>
    </row>
    <row r="532" spans="41:46" x14ac:dyDescent="0.2">
      <c r="AO532" s="106" t="str">
        <f t="shared" si="116"/>
        <v>RA7Bristol Eye Hospital - RA708</v>
      </c>
      <c r="AP532" s="37" t="s">
        <v>762</v>
      </c>
      <c r="AQ532" s="37" t="s">
        <v>763</v>
      </c>
      <c r="AR532" s="37" t="s">
        <v>762</v>
      </c>
      <c r="AS532" s="37" t="s">
        <v>2473</v>
      </c>
      <c r="AT532" s="37" t="s">
        <v>585</v>
      </c>
    </row>
    <row r="533" spans="41:46" x14ac:dyDescent="0.2">
      <c r="AO533" s="106" t="str">
        <f t="shared" si="116"/>
        <v>RA7University Of Bristol Dental Hospital - RA709</v>
      </c>
      <c r="AP533" s="37" t="s">
        <v>390</v>
      </c>
      <c r="AQ533" s="37" t="s">
        <v>239</v>
      </c>
      <c r="AR533" s="37" t="s">
        <v>390</v>
      </c>
      <c r="AS533" s="37" t="s">
        <v>240</v>
      </c>
      <c r="AT533" s="37" t="s">
        <v>585</v>
      </c>
    </row>
    <row r="534" spans="41:46" x14ac:dyDescent="0.2">
      <c r="AO534" s="106" t="str">
        <f t="shared" si="116"/>
        <v>RA7Bristol Haematology and Oncology Centre - RA710</v>
      </c>
      <c r="AP534" s="37" t="s">
        <v>767</v>
      </c>
      <c r="AQ534" s="37" t="s">
        <v>768</v>
      </c>
      <c r="AR534" s="37" t="s">
        <v>767</v>
      </c>
      <c r="AS534" s="37" t="s">
        <v>769</v>
      </c>
      <c r="AT534" s="37" t="s">
        <v>585</v>
      </c>
    </row>
    <row r="535" spans="41:46" x14ac:dyDescent="0.2">
      <c r="AO535" s="106" t="str">
        <f t="shared" si="116"/>
        <v>RA7Bristol Royal Hospital For Children - RA723</v>
      </c>
      <c r="AP535" s="37" t="s">
        <v>773</v>
      </c>
      <c r="AQ535" s="37" t="s">
        <v>774</v>
      </c>
      <c r="AR535" s="37" t="s">
        <v>773</v>
      </c>
      <c r="AS535" s="37" t="s">
        <v>775</v>
      </c>
      <c r="AT535" s="37" t="s">
        <v>585</v>
      </c>
    </row>
    <row r="536" spans="41:46" x14ac:dyDescent="0.2">
      <c r="AO536" s="106" t="str">
        <f t="shared" si="116"/>
        <v>RA7South Bristol Community Hospital - RA773</v>
      </c>
      <c r="AP536" s="37" t="s">
        <v>3502</v>
      </c>
      <c r="AQ536" s="37" t="s">
        <v>3504</v>
      </c>
      <c r="AR536" s="37" t="s">
        <v>3502</v>
      </c>
      <c r="AS536" s="37" t="s">
        <v>3503</v>
      </c>
      <c r="AT536" s="37" t="s">
        <v>585</v>
      </c>
    </row>
    <row r="537" spans="41:46" x14ac:dyDescent="0.2">
      <c r="AO537" s="106" t="str">
        <f t="shared" si="116"/>
        <v>RA9Torbay Hospital - RA901</v>
      </c>
      <c r="AP537" s="37" t="s">
        <v>241</v>
      </c>
      <c r="AQ537" s="37" t="s">
        <v>242</v>
      </c>
      <c r="AR537" s="37" t="s">
        <v>241</v>
      </c>
      <c r="AS537" s="37" t="s">
        <v>243</v>
      </c>
      <c r="AT537" s="37" t="s">
        <v>584</v>
      </c>
    </row>
    <row r="538" spans="41:46" x14ac:dyDescent="0.2">
      <c r="AO538" s="106" t="str">
        <f t="shared" si="116"/>
        <v>RAEBradford Royal Infirmary - RAE01</v>
      </c>
      <c r="AP538" s="37" t="s">
        <v>244</v>
      </c>
      <c r="AQ538" s="37" t="s">
        <v>245</v>
      </c>
      <c r="AR538" s="37" t="s">
        <v>244</v>
      </c>
      <c r="AS538" s="37" t="s">
        <v>246</v>
      </c>
      <c r="AT538" s="37" t="s">
        <v>2561</v>
      </c>
    </row>
    <row r="539" spans="41:46" x14ac:dyDescent="0.2">
      <c r="AO539" s="106" t="str">
        <f t="shared" si="116"/>
        <v>RAESt Lukes Hospital - RAE05</v>
      </c>
      <c r="AP539" s="37" t="s">
        <v>247</v>
      </c>
      <c r="AQ539" s="37" t="s">
        <v>248</v>
      </c>
      <c r="AR539" s="37" t="s">
        <v>247</v>
      </c>
      <c r="AS539" s="37" t="s">
        <v>249</v>
      </c>
      <c r="AT539" s="37" t="s">
        <v>2561</v>
      </c>
    </row>
    <row r="540" spans="41:46" x14ac:dyDescent="0.2">
      <c r="AO540" s="106" t="str">
        <f t="shared" si="116"/>
        <v>RAJSouthend Hospital - RAJ01</v>
      </c>
      <c r="AP540" s="37" t="s">
        <v>1834</v>
      </c>
      <c r="AQ540" s="37" t="s">
        <v>1835</v>
      </c>
      <c r="AR540" s="37" t="s">
        <v>1834</v>
      </c>
      <c r="AS540" s="37" t="s">
        <v>1836</v>
      </c>
      <c r="AT540" s="37" t="s">
        <v>2562</v>
      </c>
    </row>
    <row r="541" spans="41:46" x14ac:dyDescent="0.2">
      <c r="AO541" s="106" t="str">
        <f t="shared" si="116"/>
        <v>RAJBrentwood Community Hospital - RAJ25</v>
      </c>
      <c r="AP541" s="37" t="s">
        <v>1832</v>
      </c>
      <c r="AQ541" s="37" t="s">
        <v>1833</v>
      </c>
      <c r="AR541" s="37" t="s">
        <v>1832</v>
      </c>
      <c r="AS541" s="37" t="s">
        <v>2542</v>
      </c>
      <c r="AT541" s="37" t="s">
        <v>2562</v>
      </c>
    </row>
    <row r="542" spans="41:46" x14ac:dyDescent="0.2">
      <c r="AO542" s="106" t="str">
        <f t="shared" si="116"/>
        <v>RALRoyal Free Hospital - RAL01</v>
      </c>
      <c r="AP542" s="37" t="s">
        <v>1849</v>
      </c>
      <c r="AQ542" s="37" t="s">
        <v>1850</v>
      </c>
      <c r="AR542" s="37" t="s">
        <v>1849</v>
      </c>
      <c r="AS542" s="37" t="s">
        <v>1851</v>
      </c>
      <c r="AT542" s="37" t="s">
        <v>2563</v>
      </c>
    </row>
    <row r="543" spans="41:46" x14ac:dyDescent="0.2">
      <c r="AO543" s="106" t="str">
        <f t="shared" si="116"/>
        <v>RALQueen Mary's House - RAL02</v>
      </c>
      <c r="AP543" s="37" t="s">
        <v>1846</v>
      </c>
      <c r="AQ543" s="37" t="s">
        <v>1847</v>
      </c>
      <c r="AR543" s="37" t="s">
        <v>1846</v>
      </c>
      <c r="AS543" s="37" t="s">
        <v>1848</v>
      </c>
      <c r="AT543" s="37" t="s">
        <v>2563</v>
      </c>
    </row>
    <row r="544" spans="41:46" x14ac:dyDescent="0.2">
      <c r="AO544" s="106" t="str">
        <f t="shared" si="116"/>
        <v>RALFinchley Memorial Hospital - RAL22</v>
      </c>
      <c r="AP544" s="37" t="s">
        <v>1839</v>
      </c>
      <c r="AQ544" s="37" t="s">
        <v>1840</v>
      </c>
      <c r="AR544" s="37" t="s">
        <v>1839</v>
      </c>
      <c r="AS544" s="37" t="s">
        <v>3116</v>
      </c>
      <c r="AT544" s="37" t="s">
        <v>2563</v>
      </c>
    </row>
    <row r="545" spans="41:46" x14ac:dyDescent="0.2">
      <c r="AO545" s="106" t="str">
        <f t="shared" si="116"/>
        <v>RALSt. Albans City Hospital - RALAL</v>
      </c>
      <c r="AP545" s="37" t="s">
        <v>1855</v>
      </c>
      <c r="AQ545" s="37" t="s">
        <v>1856</v>
      </c>
      <c r="AR545" s="37" t="s">
        <v>1855</v>
      </c>
      <c r="AS545" s="37" t="s">
        <v>1857</v>
      </c>
      <c r="AT545" s="37" t="s">
        <v>2563</v>
      </c>
    </row>
    <row r="546" spans="41:46" x14ac:dyDescent="0.2">
      <c r="AO546" s="106" t="str">
        <f t="shared" si="116"/>
        <v>RALHarpenden Memorial Hospital - RALHA</v>
      </c>
      <c r="AP546" s="37" t="s">
        <v>1841</v>
      </c>
      <c r="AQ546" s="37" t="s">
        <v>1842</v>
      </c>
      <c r="AR546" s="37" t="s">
        <v>1841</v>
      </c>
      <c r="AS546" s="37" t="s">
        <v>1843</v>
      </c>
      <c r="AT546" s="37" t="s">
        <v>2563</v>
      </c>
    </row>
    <row r="547" spans="41:46" x14ac:dyDescent="0.2">
      <c r="AO547" s="106" t="str">
        <f t="shared" si="116"/>
        <v>RALMount Vernon Hospital - RALMV</v>
      </c>
      <c r="AP547" s="37" t="s">
        <v>1844</v>
      </c>
      <c r="AQ547" s="37" t="s">
        <v>1845</v>
      </c>
      <c r="AR547" s="37" t="s">
        <v>1844</v>
      </c>
      <c r="AS547" s="37" t="s">
        <v>2607</v>
      </c>
      <c r="AT547" s="37" t="s">
        <v>2563</v>
      </c>
    </row>
    <row r="548" spans="41:46" x14ac:dyDescent="0.2">
      <c r="AO548" s="106" t="str">
        <f t="shared" si="116"/>
        <v>RALEdgware Community Hospital - RALRA</v>
      </c>
      <c r="AP548" s="37" t="s">
        <v>1837</v>
      </c>
      <c r="AQ548" s="37" t="s">
        <v>1838</v>
      </c>
      <c r="AR548" s="37" t="s">
        <v>1837</v>
      </c>
      <c r="AS548" s="37" t="s">
        <v>3115</v>
      </c>
      <c r="AT548" s="37" t="s">
        <v>2563</v>
      </c>
    </row>
    <row r="549" spans="41:46" x14ac:dyDescent="0.2">
      <c r="AO549" s="106" t="str">
        <f t="shared" si="116"/>
        <v>RALWatford General Hospital - RALWA</v>
      </c>
      <c r="AP549" s="37" t="s">
        <v>1858</v>
      </c>
      <c r="AQ549" s="37" t="s">
        <v>1859</v>
      </c>
      <c r="AR549" s="37" t="s">
        <v>1858</v>
      </c>
      <c r="AS549" s="37" t="s">
        <v>1860</v>
      </c>
      <c r="AT549" s="37" t="s">
        <v>2563</v>
      </c>
    </row>
    <row r="550" spans="41:46" x14ac:dyDescent="0.2">
      <c r="AO550" s="106" t="str">
        <f t="shared" si="116"/>
        <v>RANThe Royal National Orthopaedic Hospital (Stanmore) - RAN01</v>
      </c>
      <c r="AP550" s="37" t="s">
        <v>1864</v>
      </c>
      <c r="AQ550" s="37" t="s">
        <v>1865</v>
      </c>
      <c r="AR550" s="37" t="s">
        <v>1864</v>
      </c>
      <c r="AS550" s="37" t="s">
        <v>922</v>
      </c>
      <c r="AT550" s="37" t="s">
        <v>2564</v>
      </c>
    </row>
    <row r="551" spans="41:46" x14ac:dyDescent="0.2">
      <c r="AO551" s="106" t="str">
        <f t="shared" si="116"/>
        <v>RANRoyal National Orthopaedic Hospital (Bolsover Street) - RAN02</v>
      </c>
      <c r="AP551" s="37" t="s">
        <v>1861</v>
      </c>
      <c r="AQ551" s="37" t="s">
        <v>1862</v>
      </c>
      <c r="AR551" s="37" t="s">
        <v>1861</v>
      </c>
      <c r="AS551" s="37" t="s">
        <v>1863</v>
      </c>
      <c r="AT551" s="37" t="s">
        <v>2564</v>
      </c>
    </row>
    <row r="552" spans="41:46" x14ac:dyDescent="0.2">
      <c r="AO552" s="106" t="str">
        <f t="shared" si="116"/>
        <v>RAPNorth Middlesex Hospital - RAPNM</v>
      </c>
      <c r="AP552" s="37" t="s">
        <v>923</v>
      </c>
      <c r="AQ552" s="37" t="s">
        <v>924</v>
      </c>
      <c r="AR552" s="37" t="s">
        <v>923</v>
      </c>
      <c r="AS552" s="37" t="s">
        <v>3119</v>
      </c>
      <c r="AT552" s="37" t="s">
        <v>2565</v>
      </c>
    </row>
    <row r="553" spans="41:46" x14ac:dyDescent="0.2">
      <c r="AO553" s="106" t="str">
        <f t="shared" si="116"/>
        <v>RAPSt Anns Hospital (Acute Wards) - RAPST</v>
      </c>
      <c r="AP553" s="37" t="s">
        <v>925</v>
      </c>
      <c r="AQ553" s="37" t="s">
        <v>926</v>
      </c>
      <c r="AR553" s="37" t="s">
        <v>925</v>
      </c>
      <c r="AS553" s="37" t="s">
        <v>927</v>
      </c>
      <c r="AT553" s="37" t="s">
        <v>2565</v>
      </c>
    </row>
    <row r="554" spans="41:46" x14ac:dyDescent="0.2">
      <c r="AO554" s="106" t="str">
        <f t="shared" si="116"/>
        <v>RASHillingdon Hospital - RAS01</v>
      </c>
      <c r="AP554" s="37" t="s">
        <v>928</v>
      </c>
      <c r="AQ554" s="37" t="s">
        <v>929</v>
      </c>
      <c r="AR554" s="37" t="s">
        <v>928</v>
      </c>
      <c r="AS554" s="37" t="s">
        <v>930</v>
      </c>
      <c r="AT554" s="37" t="s">
        <v>2566</v>
      </c>
    </row>
    <row r="555" spans="41:46" x14ac:dyDescent="0.2">
      <c r="AO555" s="106" t="str">
        <f t="shared" si="116"/>
        <v>RASMount Vernon Hospital Site - RAS02</v>
      </c>
      <c r="AP555" s="37" t="s">
        <v>931</v>
      </c>
      <c r="AQ555" s="37" t="s">
        <v>932</v>
      </c>
      <c r="AR555" s="37" t="s">
        <v>931</v>
      </c>
      <c r="AS555" s="37" t="s">
        <v>933</v>
      </c>
      <c r="AT555" s="37" t="s">
        <v>2566</v>
      </c>
    </row>
    <row r="556" spans="41:46" x14ac:dyDescent="0.2">
      <c r="AO556" s="106" t="str">
        <f t="shared" si="116"/>
        <v>RATBARKING HOSPITAL</v>
      </c>
      <c r="AP556" s="37" t="s">
        <v>7555</v>
      </c>
      <c r="AQ556" s="37" t="s">
        <v>7556</v>
      </c>
      <c r="AR556" s="37" t="s">
        <v>7555</v>
      </c>
      <c r="AS556" s="37" t="s">
        <v>7556</v>
      </c>
      <c r="AT556" s="37" t="s">
        <v>1715</v>
      </c>
    </row>
    <row r="557" spans="41:46" x14ac:dyDescent="0.2">
      <c r="AO557" s="106" t="str">
        <f t="shared" si="116"/>
        <v>RATICAT</v>
      </c>
      <c r="AP557" s="37" t="s">
        <v>7557</v>
      </c>
      <c r="AQ557" s="37" t="s">
        <v>7558</v>
      </c>
      <c r="AR557" s="37" t="s">
        <v>7557</v>
      </c>
      <c r="AS557" s="37" t="s">
        <v>7558</v>
      </c>
      <c r="AT557" s="37" t="s">
        <v>1715</v>
      </c>
    </row>
    <row r="558" spans="41:46" x14ac:dyDescent="0.2">
      <c r="AO558" s="106" t="str">
        <f t="shared" si="116"/>
        <v>RATST GEORGES DAY HOSPITAL</v>
      </c>
      <c r="AP558" s="37" t="s">
        <v>7559</v>
      </c>
      <c r="AQ558" s="37" t="s">
        <v>7560</v>
      </c>
      <c r="AR558" s="37" t="s">
        <v>7559</v>
      </c>
      <c r="AS558" s="37" t="s">
        <v>7560</v>
      </c>
      <c r="AT558" s="37" t="s">
        <v>1715</v>
      </c>
    </row>
    <row r="559" spans="41:46" x14ac:dyDescent="0.2">
      <c r="AO559" s="106" t="str">
        <f t="shared" si="116"/>
        <v>RATHERONWOOD AND GALLEON</v>
      </c>
      <c r="AP559" s="37" t="s">
        <v>7561</v>
      </c>
      <c r="AQ559" s="37" t="s">
        <v>7562</v>
      </c>
      <c r="AR559" s="37" t="s">
        <v>7561</v>
      </c>
      <c r="AS559" s="37" t="s">
        <v>7562</v>
      </c>
      <c r="AT559" s="37" t="s">
        <v>1715</v>
      </c>
    </row>
    <row r="560" spans="41:46" x14ac:dyDescent="0.2">
      <c r="AO560" s="106" t="str">
        <f t="shared" si="116"/>
        <v>RATCHADWELL HEATH (CHS)</v>
      </c>
      <c r="AP560" s="37" t="s">
        <v>7563</v>
      </c>
      <c r="AQ560" s="37" t="s">
        <v>7564</v>
      </c>
      <c r="AR560" s="37" t="s">
        <v>7563</v>
      </c>
      <c r="AS560" s="37" t="s">
        <v>7564</v>
      </c>
      <c r="AT560" s="37" t="s">
        <v>1715</v>
      </c>
    </row>
    <row r="561" spans="41:46" x14ac:dyDescent="0.2">
      <c r="AO561" s="106" t="str">
        <f t="shared" si="116"/>
        <v>RATBILLERICAY COMMUNITY HOSPITAL</v>
      </c>
      <c r="AP561" s="37" t="s">
        <v>7565</v>
      </c>
      <c r="AQ561" s="37" t="s">
        <v>7566</v>
      </c>
      <c r="AR561" s="37" t="s">
        <v>7565</v>
      </c>
      <c r="AS561" s="37" t="s">
        <v>7566</v>
      </c>
      <c r="AT561" s="37" t="s">
        <v>1715</v>
      </c>
    </row>
    <row r="562" spans="41:46" x14ac:dyDescent="0.2">
      <c r="AO562" s="106" t="str">
        <f t="shared" si="116"/>
        <v>RATCOMMUNITY PAEDIATRICS - CDC</v>
      </c>
      <c r="AP562" s="37" t="s">
        <v>7567</v>
      </c>
      <c r="AQ562" s="37" t="s">
        <v>7568</v>
      </c>
      <c r="AR562" s="37" t="s">
        <v>7567</v>
      </c>
      <c r="AS562" s="37" t="s">
        <v>7568</v>
      </c>
      <c r="AT562" s="37" t="s">
        <v>1715</v>
      </c>
    </row>
    <row r="563" spans="41:46" x14ac:dyDescent="0.2">
      <c r="AO563" s="106" t="str">
        <f t="shared" si="116"/>
        <v>RATFACE TO FACE</v>
      </c>
      <c r="AP563" s="37" t="s">
        <v>7569</v>
      </c>
      <c r="AQ563" s="37" t="s">
        <v>7570</v>
      </c>
      <c r="AR563" s="37" t="s">
        <v>7569</v>
      </c>
      <c r="AS563" s="37" t="s">
        <v>7570</v>
      </c>
      <c r="AT563" s="37" t="s">
        <v>1715</v>
      </c>
    </row>
    <row r="564" spans="41:46" x14ac:dyDescent="0.2">
      <c r="AO564" s="106" t="str">
        <f t="shared" si="116"/>
        <v>RATFIVE ELMS (CHS)</v>
      </c>
      <c r="AP564" s="37" t="s">
        <v>7571</v>
      </c>
      <c r="AQ564" s="37" t="s">
        <v>7572</v>
      </c>
      <c r="AR564" s="37" t="s">
        <v>7571</v>
      </c>
      <c r="AS564" s="37" t="s">
        <v>7572</v>
      </c>
      <c r="AT564" s="37" t="s">
        <v>1715</v>
      </c>
    </row>
    <row r="565" spans="41:46" x14ac:dyDescent="0.2">
      <c r="AO565" s="106" t="str">
        <f t="shared" si="116"/>
        <v>RATGOODMAYES HOSPITAL - ADULT</v>
      </c>
      <c r="AP565" s="37" t="s">
        <v>7573</v>
      </c>
      <c r="AQ565" s="37" t="s">
        <v>7574</v>
      </c>
      <c r="AR565" s="37" t="s">
        <v>7573</v>
      </c>
      <c r="AS565" s="37" t="s">
        <v>7574</v>
      </c>
      <c r="AT565" s="37" t="s">
        <v>1715</v>
      </c>
    </row>
    <row r="566" spans="41:46" x14ac:dyDescent="0.2">
      <c r="AO566" s="106" t="str">
        <f t="shared" si="116"/>
        <v>RATGALLEON AND HERONWOOD</v>
      </c>
      <c r="AP566" s="37" t="s">
        <v>7575</v>
      </c>
      <c r="AQ566" s="37" t="s">
        <v>7576</v>
      </c>
      <c r="AR566" s="37" t="s">
        <v>7575</v>
      </c>
      <c r="AS566" s="37" t="s">
        <v>7576</v>
      </c>
      <c r="AT566" s="37" t="s">
        <v>1715</v>
      </c>
    </row>
    <row r="567" spans="41:46" x14ac:dyDescent="0.2">
      <c r="AO567" s="106" t="str">
        <f t="shared" si="116"/>
        <v>RATST GEORGES</v>
      </c>
      <c r="AP567" s="37" t="s">
        <v>7577</v>
      </c>
      <c r="AQ567" s="37" t="s">
        <v>7578</v>
      </c>
      <c r="AR567" s="37" t="s">
        <v>7577</v>
      </c>
      <c r="AS567" s="37" t="s">
        <v>7578</v>
      </c>
      <c r="AT567" s="37" t="s">
        <v>1715</v>
      </c>
    </row>
    <row r="568" spans="41:46" x14ac:dyDescent="0.2">
      <c r="AO568" s="106" t="str">
        <f t="shared" si="116"/>
        <v>RATGOODMAYES HOSPITAL</v>
      </c>
      <c r="AP568" s="37" t="s">
        <v>7579</v>
      </c>
      <c r="AQ568" s="37" t="s">
        <v>7580</v>
      </c>
      <c r="AR568" s="37" t="s">
        <v>7579</v>
      </c>
      <c r="AS568" s="37" t="s">
        <v>7580</v>
      </c>
      <c r="AT568" s="37" t="s">
        <v>1715</v>
      </c>
    </row>
    <row r="569" spans="41:46" x14ac:dyDescent="0.2">
      <c r="AO569" s="106" t="str">
        <f t="shared" si="116"/>
        <v>RATGREENTHORNE</v>
      </c>
      <c r="AP569" s="37" t="s">
        <v>7581</v>
      </c>
      <c r="AQ569" s="37" t="s">
        <v>7582</v>
      </c>
      <c r="AR569" s="37" t="s">
        <v>7581</v>
      </c>
      <c r="AS569" s="37" t="s">
        <v>7582</v>
      </c>
      <c r="AT569" s="37" t="s">
        <v>1715</v>
      </c>
    </row>
    <row r="570" spans="41:46" x14ac:dyDescent="0.2">
      <c r="AO570" s="106" t="str">
        <f t="shared" si="116"/>
        <v>RATGOODMAYES HOSPITAL - OLDER PEOPLE</v>
      </c>
      <c r="AP570" s="37" t="s">
        <v>7583</v>
      </c>
      <c r="AQ570" s="37" t="s">
        <v>7584</v>
      </c>
      <c r="AR570" s="37" t="s">
        <v>7583</v>
      </c>
      <c r="AS570" s="37" t="s">
        <v>7584</v>
      </c>
      <c r="AT570" s="37" t="s">
        <v>1715</v>
      </c>
    </row>
    <row r="571" spans="41:46" x14ac:dyDescent="0.2">
      <c r="AO571" s="106" t="str">
        <f t="shared" si="116"/>
        <v>RATROMFORD CRT</v>
      </c>
      <c r="AP571" s="37" t="s">
        <v>7585</v>
      </c>
      <c r="AQ571" s="37" t="s">
        <v>7586</v>
      </c>
      <c r="AR571" s="37" t="s">
        <v>7585</v>
      </c>
      <c r="AS571" s="37" t="s">
        <v>7586</v>
      </c>
      <c r="AT571" s="37" t="s">
        <v>1715</v>
      </c>
    </row>
    <row r="572" spans="41:46" x14ac:dyDescent="0.2">
      <c r="AO572" s="106" t="str">
        <f t="shared" si="116"/>
        <v>RATUPMINSTER CRT1</v>
      </c>
      <c r="AP572" s="37" t="s">
        <v>7587</v>
      </c>
      <c r="AQ572" s="37" t="s">
        <v>7588</v>
      </c>
      <c r="AR572" s="37" t="s">
        <v>7587</v>
      </c>
      <c r="AS572" s="37" t="s">
        <v>7588</v>
      </c>
      <c r="AT572" s="37" t="s">
        <v>1715</v>
      </c>
    </row>
    <row r="573" spans="41:46" x14ac:dyDescent="0.2">
      <c r="AO573" s="106" t="str">
        <f t="shared" si="116"/>
        <v>RATINITIAL ASSESSMENT (HAV)</v>
      </c>
      <c r="AP573" s="37" t="s">
        <v>7589</v>
      </c>
      <c r="AQ573" s="37" t="s">
        <v>7590</v>
      </c>
      <c r="AR573" s="37" t="s">
        <v>7589</v>
      </c>
      <c r="AS573" s="37" t="s">
        <v>7590</v>
      </c>
      <c r="AT573" s="37" t="s">
        <v>1715</v>
      </c>
    </row>
    <row r="574" spans="41:46" x14ac:dyDescent="0.2">
      <c r="AO574" s="106" t="str">
        <f t="shared" si="116"/>
        <v>RATMASCALLS OLDER PEOPLE HAV</v>
      </c>
      <c r="AP574" s="37" t="s">
        <v>7591</v>
      </c>
      <c r="AQ574" s="37" t="s">
        <v>7592</v>
      </c>
      <c r="AR574" s="37" t="s">
        <v>7591</v>
      </c>
      <c r="AS574" s="37" t="s">
        <v>7592</v>
      </c>
      <c r="AT574" s="37" t="s">
        <v>1715</v>
      </c>
    </row>
    <row r="575" spans="41:46" x14ac:dyDescent="0.2">
      <c r="AO575" s="106" t="str">
        <f t="shared" si="116"/>
        <v>RATTHORNEBURY UNIT</v>
      </c>
      <c r="AP575" s="37" t="s">
        <v>7593</v>
      </c>
      <c r="AQ575" s="37" t="s">
        <v>7594</v>
      </c>
      <c r="AR575" s="37" t="s">
        <v>7593</v>
      </c>
      <c r="AS575" s="37" t="s">
        <v>7594</v>
      </c>
      <c r="AT575" s="37" t="s">
        <v>1715</v>
      </c>
    </row>
    <row r="576" spans="41:46" x14ac:dyDescent="0.2">
      <c r="AO576" s="106" t="str">
        <f t="shared" si="116"/>
        <v>RATNEW DIRECTIONS</v>
      </c>
      <c r="AP576" s="37" t="s">
        <v>7595</v>
      </c>
      <c r="AQ576" s="37" t="s">
        <v>7596</v>
      </c>
      <c r="AR576" s="37" t="s">
        <v>7595</v>
      </c>
      <c r="AS576" s="37" t="s">
        <v>7596</v>
      </c>
      <c r="AT576" s="37" t="s">
        <v>1715</v>
      </c>
    </row>
    <row r="577" spans="41:46" x14ac:dyDescent="0.2">
      <c r="AO577" s="106" t="str">
        <f t="shared" si="116"/>
        <v>RATBASILDON HOSPITAL</v>
      </c>
      <c r="AP577" s="37" t="s">
        <v>7597</v>
      </c>
      <c r="AQ577" s="37" t="s">
        <v>7598</v>
      </c>
      <c r="AR577" s="37" t="s">
        <v>7597</v>
      </c>
      <c r="AS577" s="37" t="s">
        <v>7598</v>
      </c>
      <c r="AT577" s="37" t="s">
        <v>1715</v>
      </c>
    </row>
    <row r="578" spans="41:46" x14ac:dyDescent="0.2">
      <c r="AO578" s="106" t="str">
        <f t="shared" si="116"/>
        <v>RATJULIA ENGWELL (CHS)</v>
      </c>
      <c r="AP578" s="37" t="s">
        <v>7599</v>
      </c>
      <c r="AQ578" s="37" t="s">
        <v>7600</v>
      </c>
      <c r="AR578" s="37" t="s">
        <v>7599</v>
      </c>
      <c r="AS578" s="37" t="s">
        <v>7600</v>
      </c>
      <c r="AT578" s="37" t="s">
        <v>1715</v>
      </c>
    </row>
    <row r="579" spans="41:46" x14ac:dyDescent="0.2">
      <c r="AO579" s="106" t="str">
        <f t="shared" ref="AO579:AO642" si="117">AT579&amp;AQ579</f>
        <v>RATLITTLE HIGHWOOD</v>
      </c>
      <c r="AP579" s="37" t="s">
        <v>7601</v>
      </c>
      <c r="AQ579" s="37" t="s">
        <v>7602</v>
      </c>
      <c r="AR579" s="37" t="s">
        <v>7601</v>
      </c>
      <c r="AS579" s="37" t="s">
        <v>7602</v>
      </c>
      <c r="AT579" s="37" t="s">
        <v>1715</v>
      </c>
    </row>
    <row r="580" spans="41:46" x14ac:dyDescent="0.2">
      <c r="AO580" s="106" t="str">
        <f t="shared" si="117"/>
        <v>RATLOXFORD HALL</v>
      </c>
      <c r="AP580" s="37" t="s">
        <v>7603</v>
      </c>
      <c r="AQ580" s="37" t="s">
        <v>7604</v>
      </c>
      <c r="AR580" s="37" t="s">
        <v>7603</v>
      </c>
      <c r="AS580" s="37" t="s">
        <v>7604</v>
      </c>
      <c r="AT580" s="37" t="s">
        <v>1715</v>
      </c>
    </row>
    <row r="581" spans="41:46" x14ac:dyDescent="0.2">
      <c r="AO581" s="106" t="str">
        <f t="shared" si="117"/>
        <v>RATMARKS GATE (CHS)</v>
      </c>
      <c r="AP581" s="37" t="s">
        <v>7605</v>
      </c>
      <c r="AQ581" s="37" t="s">
        <v>7606</v>
      </c>
      <c r="AR581" s="37" t="s">
        <v>7605</v>
      </c>
      <c r="AS581" s="37" t="s">
        <v>7606</v>
      </c>
      <c r="AT581" s="37" t="s">
        <v>1715</v>
      </c>
    </row>
    <row r="582" spans="41:46" x14ac:dyDescent="0.2">
      <c r="AO582" s="106" t="str">
        <f t="shared" si="117"/>
        <v>RATORSETT HOSPITAL</v>
      </c>
      <c r="AP582" s="37" t="s">
        <v>7607</v>
      </c>
      <c r="AQ582" s="37" t="s">
        <v>7608</v>
      </c>
      <c r="AR582" s="37" t="s">
        <v>7607</v>
      </c>
      <c r="AS582" s="37" t="s">
        <v>7608</v>
      </c>
      <c r="AT582" s="37" t="s">
        <v>1715</v>
      </c>
    </row>
    <row r="583" spans="41:46" x14ac:dyDescent="0.2">
      <c r="AO583" s="106" t="str">
        <f t="shared" si="117"/>
        <v>RATQUEENS HOSPITAL</v>
      </c>
      <c r="AP583" s="37" t="s">
        <v>7609</v>
      </c>
      <c r="AQ583" s="37" t="s">
        <v>7610</v>
      </c>
      <c r="AR583" s="37" t="s">
        <v>7609</v>
      </c>
      <c r="AS583" s="37" t="s">
        <v>7610</v>
      </c>
      <c r="AT583" s="37" t="s">
        <v>1715</v>
      </c>
    </row>
    <row r="584" spans="41:46" x14ac:dyDescent="0.2">
      <c r="AO584" s="106" t="str">
        <f t="shared" si="117"/>
        <v>RATDRUG &amp; ALCOHOL ILFORD</v>
      </c>
      <c r="AP584" s="37" t="s">
        <v>7611</v>
      </c>
      <c r="AQ584" s="37" t="s">
        <v>7612</v>
      </c>
      <c r="AR584" s="37" t="s">
        <v>7611</v>
      </c>
      <c r="AS584" s="37" t="s">
        <v>7612</v>
      </c>
      <c r="AT584" s="37" t="s">
        <v>1715</v>
      </c>
    </row>
    <row r="585" spans="41:46" x14ac:dyDescent="0.2">
      <c r="AO585" s="106" t="str">
        <f t="shared" si="117"/>
        <v>RATGOODMAYES OLDER PEOPLE</v>
      </c>
      <c r="AP585" s="37" t="s">
        <v>7613</v>
      </c>
      <c r="AQ585" s="37" t="s">
        <v>7614</v>
      </c>
      <c r="AR585" s="37" t="s">
        <v>7613</v>
      </c>
      <c r="AS585" s="37" t="s">
        <v>7614</v>
      </c>
      <c r="AT585" s="37" t="s">
        <v>1715</v>
      </c>
    </row>
    <row r="586" spans="41:46" x14ac:dyDescent="0.2">
      <c r="AO586" s="106" t="str">
        <f t="shared" si="117"/>
        <v>RATGROVELANDS DAY HOSPITAL</v>
      </c>
      <c r="AP586" s="37" t="s">
        <v>7615</v>
      </c>
      <c r="AQ586" s="37" t="s">
        <v>7616</v>
      </c>
      <c r="AR586" s="37" t="s">
        <v>7615</v>
      </c>
      <c r="AS586" s="37" t="s">
        <v>7616</v>
      </c>
      <c r="AT586" s="37" t="s">
        <v>1715</v>
      </c>
    </row>
    <row r="587" spans="41:46" x14ac:dyDescent="0.2">
      <c r="AO587" s="106" t="str">
        <f t="shared" si="117"/>
        <v>RATBROOKSIDE</v>
      </c>
      <c r="AP587" s="37" t="s">
        <v>7617</v>
      </c>
      <c r="AQ587" s="37" t="s">
        <v>7618</v>
      </c>
      <c r="AR587" s="37" t="s">
        <v>7617</v>
      </c>
      <c r="AS587" s="37" t="s">
        <v>7618</v>
      </c>
      <c r="AT587" s="37" t="s">
        <v>1715</v>
      </c>
    </row>
    <row r="588" spans="41:46" x14ac:dyDescent="0.2">
      <c r="AO588" s="106" t="str">
        <f t="shared" si="117"/>
        <v>RATBRENTWOOD COMMUNITY HOSPITAL</v>
      </c>
      <c r="AP588" s="37" t="s">
        <v>7619</v>
      </c>
      <c r="AQ588" s="37" t="s">
        <v>7620</v>
      </c>
      <c r="AR588" s="37" t="s">
        <v>7619</v>
      </c>
      <c r="AS588" s="37" t="s">
        <v>7620</v>
      </c>
      <c r="AT588" s="37" t="s">
        <v>1715</v>
      </c>
    </row>
    <row r="589" spans="41:46" x14ac:dyDescent="0.2">
      <c r="AO589" s="106" t="str">
        <f t="shared" si="117"/>
        <v>RATREDBRIDGE HTT</v>
      </c>
      <c r="AP589" s="37" t="s">
        <v>7621</v>
      </c>
      <c r="AQ589" s="37" t="s">
        <v>7622</v>
      </c>
      <c r="AR589" s="37" t="s">
        <v>7621</v>
      </c>
      <c r="AS589" s="37" t="s">
        <v>7622</v>
      </c>
      <c r="AT589" s="37" t="s">
        <v>1715</v>
      </c>
    </row>
    <row r="590" spans="41:46" x14ac:dyDescent="0.2">
      <c r="AO590" s="106" t="str">
        <f t="shared" si="117"/>
        <v>RATLOXFORD HALL</v>
      </c>
      <c r="AP590" s="37" t="s">
        <v>7623</v>
      </c>
      <c r="AQ590" s="37" t="s">
        <v>7604</v>
      </c>
      <c r="AR590" s="37" t="s">
        <v>7623</v>
      </c>
      <c r="AS590" s="37" t="s">
        <v>7604</v>
      </c>
      <c r="AT590" s="37" t="s">
        <v>1715</v>
      </c>
    </row>
    <row r="591" spans="41:46" x14ac:dyDescent="0.2">
      <c r="AO591" s="106" t="str">
        <f t="shared" si="117"/>
        <v>RATJONES UNIT - RIVERSIDE</v>
      </c>
      <c r="AP591" s="37" t="s">
        <v>7624</v>
      </c>
      <c r="AQ591" s="37" t="s">
        <v>7625</v>
      </c>
      <c r="AR591" s="37" t="s">
        <v>7624</v>
      </c>
      <c r="AS591" s="37" t="s">
        <v>7625</v>
      </c>
      <c r="AT591" s="37" t="s">
        <v>1715</v>
      </c>
    </row>
    <row r="592" spans="41:46" x14ac:dyDescent="0.2">
      <c r="AO592" s="106" t="str">
        <f t="shared" si="117"/>
        <v>RATBROOKSIDE</v>
      </c>
      <c r="AP592" s="37" t="s">
        <v>7626</v>
      </c>
      <c r="AQ592" s="37" t="s">
        <v>7618</v>
      </c>
      <c r="AR592" s="37" t="s">
        <v>7626</v>
      </c>
      <c r="AS592" s="37" t="s">
        <v>7618</v>
      </c>
      <c r="AT592" s="37" t="s">
        <v>1715</v>
      </c>
    </row>
    <row r="593" spans="41:46" x14ac:dyDescent="0.2">
      <c r="AO593" s="106" t="str">
        <f t="shared" si="117"/>
        <v>RATOAHTT (BARKING HOSPITAL)</v>
      </c>
      <c r="AP593" s="37" t="s">
        <v>7627</v>
      </c>
      <c r="AQ593" s="37" t="s">
        <v>7628</v>
      </c>
      <c r="AR593" s="37" t="s">
        <v>7627</v>
      </c>
      <c r="AS593" s="37" t="s">
        <v>7628</v>
      </c>
      <c r="AT593" s="37" t="s">
        <v>1715</v>
      </c>
    </row>
    <row r="594" spans="41:46" x14ac:dyDescent="0.2">
      <c r="AO594" s="106" t="str">
        <f t="shared" si="117"/>
        <v>RATTHORPE COOMBE</v>
      </c>
      <c r="AP594" s="37" t="s">
        <v>7629</v>
      </c>
      <c r="AQ594" s="37" t="s">
        <v>7630</v>
      </c>
      <c r="AR594" s="37" t="s">
        <v>7629</v>
      </c>
      <c r="AS594" s="37" t="s">
        <v>7630</v>
      </c>
      <c r="AT594" s="37" t="s">
        <v>1715</v>
      </c>
    </row>
    <row r="595" spans="41:46" x14ac:dyDescent="0.2">
      <c r="AO595" s="106" t="str">
        <f t="shared" si="117"/>
        <v>RATSTONELEA</v>
      </c>
      <c r="AP595" s="37" t="s">
        <v>7631</v>
      </c>
      <c r="AQ595" s="37" t="s">
        <v>7632</v>
      </c>
      <c r="AR595" s="37" t="s">
        <v>7631</v>
      </c>
      <c r="AS595" s="37" t="s">
        <v>7632</v>
      </c>
      <c r="AT595" s="37" t="s">
        <v>1715</v>
      </c>
    </row>
    <row r="596" spans="41:46" x14ac:dyDescent="0.2">
      <c r="AO596" s="106" t="str">
        <f t="shared" si="117"/>
        <v>RATTHAMES VIEW (CHS)</v>
      </c>
      <c r="AP596" s="37" t="s">
        <v>7633</v>
      </c>
      <c r="AQ596" s="37" t="s">
        <v>7634</v>
      </c>
      <c r="AR596" s="37" t="s">
        <v>7633</v>
      </c>
      <c r="AS596" s="37" t="s">
        <v>7634</v>
      </c>
      <c r="AT596" s="37" t="s">
        <v>1715</v>
      </c>
    </row>
    <row r="597" spans="41:46" x14ac:dyDescent="0.2">
      <c r="AO597" s="106" t="str">
        <f t="shared" si="117"/>
        <v>RATVICARAGE FIELDS (CHS)</v>
      </c>
      <c r="AP597" s="37" t="s">
        <v>7635</v>
      </c>
      <c r="AQ597" s="37" t="s">
        <v>7636</v>
      </c>
      <c r="AR597" s="37" t="s">
        <v>7635</v>
      </c>
      <c r="AS597" s="37" t="s">
        <v>7636</v>
      </c>
      <c r="AT597" s="37" t="s">
        <v>1715</v>
      </c>
    </row>
    <row r="598" spans="41:46" x14ac:dyDescent="0.2">
      <c r="AO598" s="106" t="str">
        <f t="shared" si="117"/>
        <v>RATCHILD &amp; FAMILY FOREST</v>
      </c>
      <c r="AP598" s="37" t="s">
        <v>7637</v>
      </c>
      <c r="AQ598" s="37" t="s">
        <v>7638</v>
      </c>
      <c r="AR598" s="37" t="s">
        <v>7637</v>
      </c>
      <c r="AS598" s="37" t="s">
        <v>7638</v>
      </c>
      <c r="AT598" s="37" t="s">
        <v>1715</v>
      </c>
    </row>
    <row r="599" spans="41:46" x14ac:dyDescent="0.2">
      <c r="AO599" s="106" t="str">
        <f t="shared" si="117"/>
        <v>RATWOODBURY UNIT</v>
      </c>
      <c r="AP599" s="37" t="s">
        <v>7639</v>
      </c>
      <c r="AQ599" s="37" t="s">
        <v>7640</v>
      </c>
      <c r="AR599" s="37" t="s">
        <v>7639</v>
      </c>
      <c r="AS599" s="37" t="s">
        <v>7640</v>
      </c>
      <c r="AT599" s="37" t="s">
        <v>1715</v>
      </c>
    </row>
    <row r="600" spans="41:46" x14ac:dyDescent="0.2">
      <c r="AO600" s="106" t="str">
        <f t="shared" si="117"/>
        <v>RATGREENTHORNE</v>
      </c>
      <c r="AP600" s="37" t="s">
        <v>7641</v>
      </c>
      <c r="AQ600" s="37" t="s">
        <v>7582</v>
      </c>
      <c r="AR600" s="37" t="s">
        <v>7641</v>
      </c>
      <c r="AS600" s="37" t="s">
        <v>7582</v>
      </c>
      <c r="AT600" s="37" t="s">
        <v>1715</v>
      </c>
    </row>
    <row r="601" spans="41:46" x14ac:dyDescent="0.2">
      <c r="AO601" s="106" t="str">
        <f t="shared" si="117"/>
        <v>RATTOMSWOOD REHAB. UNIT</v>
      </c>
      <c r="AP601" s="37" t="s">
        <v>7642</v>
      </c>
      <c r="AQ601" s="37" t="s">
        <v>7643</v>
      </c>
      <c r="AR601" s="37" t="s">
        <v>7642</v>
      </c>
      <c r="AS601" s="37" t="s">
        <v>7643</v>
      </c>
      <c r="AT601" s="37" t="s">
        <v>1715</v>
      </c>
    </row>
    <row r="602" spans="41:46" x14ac:dyDescent="0.2">
      <c r="AO602" s="106" t="str">
        <f t="shared" si="117"/>
        <v>RATWOODBURY UNIT</v>
      </c>
      <c r="AP602" s="37" t="s">
        <v>7644</v>
      </c>
      <c r="AQ602" s="37" t="s">
        <v>7640</v>
      </c>
      <c r="AR602" s="37" t="s">
        <v>7644</v>
      </c>
      <c r="AS602" s="37" t="s">
        <v>7640</v>
      </c>
      <c r="AT602" s="37" t="s">
        <v>1715</v>
      </c>
    </row>
    <row r="603" spans="41:46" x14ac:dyDescent="0.2">
      <c r="AO603" s="106" t="str">
        <f t="shared" si="117"/>
        <v>RAXKingston Hospital - RAX01</v>
      </c>
      <c r="AP603" s="37" t="s">
        <v>934</v>
      </c>
      <c r="AQ603" s="37" t="s">
        <v>935</v>
      </c>
      <c r="AR603" s="37" t="s">
        <v>934</v>
      </c>
      <c r="AS603" s="37" t="s">
        <v>3617</v>
      </c>
      <c r="AT603" s="37" t="s">
        <v>2567</v>
      </c>
    </row>
    <row r="604" spans="41:46" x14ac:dyDescent="0.2">
      <c r="AO604" s="106" t="str">
        <f t="shared" si="117"/>
        <v>RBAMusgrove Park Hospital - RBA11</v>
      </c>
      <c r="AP604" s="37" t="s">
        <v>938</v>
      </c>
      <c r="AQ604" s="37" t="s">
        <v>939</v>
      </c>
      <c r="AR604" s="37" t="s">
        <v>938</v>
      </c>
      <c r="AS604" s="37" t="s">
        <v>940</v>
      </c>
      <c r="AT604" s="37" t="s">
        <v>2568</v>
      </c>
    </row>
    <row r="605" spans="41:46" x14ac:dyDescent="0.2">
      <c r="AO605" s="106" t="str">
        <f t="shared" si="117"/>
        <v>RBAFrome Victoria Hospital - RBAD1</v>
      </c>
      <c r="AP605" s="37" t="s">
        <v>936</v>
      </c>
      <c r="AQ605" s="37" t="s">
        <v>937</v>
      </c>
      <c r="AR605" s="37" t="s">
        <v>936</v>
      </c>
      <c r="AS605" s="37" t="s">
        <v>2479</v>
      </c>
      <c r="AT605" s="37" t="s">
        <v>2568</v>
      </c>
    </row>
    <row r="606" spans="41:46" x14ac:dyDescent="0.2">
      <c r="AO606" s="106" t="str">
        <f t="shared" si="117"/>
        <v>RBAShepton Mallet Community Hospital - RBAD2</v>
      </c>
      <c r="AP606" s="37" t="s">
        <v>941</v>
      </c>
      <c r="AQ606" s="37" t="s">
        <v>942</v>
      </c>
      <c r="AR606" s="37" t="s">
        <v>941</v>
      </c>
      <c r="AS606" s="37" t="s">
        <v>2480</v>
      </c>
      <c r="AT606" s="37" t="s">
        <v>2568</v>
      </c>
    </row>
    <row r="607" spans="41:46" x14ac:dyDescent="0.2">
      <c r="AO607" s="106" t="str">
        <f t="shared" si="117"/>
        <v>RBBRoyal National Hospital For Rheumatic Diseases - RBB01</v>
      </c>
      <c r="AP607" s="37" t="s">
        <v>401</v>
      </c>
      <c r="AQ607" s="37" t="s">
        <v>402</v>
      </c>
      <c r="AR607" s="37" t="s">
        <v>401</v>
      </c>
      <c r="AS607" s="37" t="s">
        <v>403</v>
      </c>
      <c r="AT607" s="37" t="s">
        <v>946</v>
      </c>
    </row>
    <row r="608" spans="41:46" x14ac:dyDescent="0.2">
      <c r="AO608" s="106" t="str">
        <f t="shared" si="117"/>
        <v>RBBChippenham Hospital - RBBP1</v>
      </c>
      <c r="AP608" s="37" t="s">
        <v>943</v>
      </c>
      <c r="AQ608" s="37" t="s">
        <v>944</v>
      </c>
      <c r="AR608" s="37" t="s">
        <v>943</v>
      </c>
      <c r="AS608" s="37" t="s">
        <v>945</v>
      </c>
      <c r="AT608" s="37" t="s">
        <v>946</v>
      </c>
    </row>
    <row r="609" spans="41:46" x14ac:dyDescent="0.2">
      <c r="AO609" s="106" t="str">
        <f t="shared" si="117"/>
        <v>RBBDevizes Hospital - RBBP2</v>
      </c>
      <c r="AP609" s="37" t="s">
        <v>947</v>
      </c>
      <c r="AQ609" s="37" t="s">
        <v>948</v>
      </c>
      <c r="AR609" s="37" t="s">
        <v>947</v>
      </c>
      <c r="AS609" s="37" t="s">
        <v>396</v>
      </c>
      <c r="AT609" s="37" t="s">
        <v>946</v>
      </c>
    </row>
    <row r="610" spans="41:46" x14ac:dyDescent="0.2">
      <c r="AO610" s="106" t="str">
        <f t="shared" si="117"/>
        <v>RBBFrome Community Hospital - RBBP3</v>
      </c>
      <c r="AP610" s="37" t="s">
        <v>397</v>
      </c>
      <c r="AQ610" s="37" t="s">
        <v>398</v>
      </c>
      <c r="AR610" s="37" t="s">
        <v>397</v>
      </c>
      <c r="AS610" s="37" t="s">
        <v>2478</v>
      </c>
      <c r="AT610" s="37" t="s">
        <v>946</v>
      </c>
    </row>
    <row r="611" spans="41:46" x14ac:dyDescent="0.2">
      <c r="AO611" s="106" t="str">
        <f t="shared" si="117"/>
        <v>RBBPaulton Memorial Hospital - RBBP4</v>
      </c>
      <c r="AP611" s="37" t="s">
        <v>399</v>
      </c>
      <c r="AQ611" s="37" t="s">
        <v>400</v>
      </c>
      <c r="AR611" s="37" t="s">
        <v>399</v>
      </c>
      <c r="AS611" s="37" t="s">
        <v>2503</v>
      </c>
      <c r="AT611" s="37" t="s">
        <v>946</v>
      </c>
    </row>
    <row r="612" spans="41:46" x14ac:dyDescent="0.2">
      <c r="AO612" s="106" t="str">
        <f t="shared" si="117"/>
        <v>RBBWarminster Hospital - RBBP5</v>
      </c>
      <c r="AP612" s="37" t="s">
        <v>404</v>
      </c>
      <c r="AQ612" s="37" t="s">
        <v>405</v>
      </c>
      <c r="AR612" s="37" t="s">
        <v>404</v>
      </c>
      <c r="AS612" s="37" t="s">
        <v>406</v>
      </c>
      <c r="AT612" s="37" t="s">
        <v>946</v>
      </c>
    </row>
    <row r="613" spans="41:46" x14ac:dyDescent="0.2">
      <c r="AO613" s="106" t="str">
        <f t="shared" si="117"/>
        <v>RBDDorset County Hospital - RBD01</v>
      </c>
      <c r="AP613" s="37" t="s">
        <v>411</v>
      </c>
      <c r="AQ613" s="37" t="s">
        <v>412</v>
      </c>
      <c r="AR613" s="37" t="s">
        <v>411</v>
      </c>
      <c r="AS613" s="37" t="s">
        <v>413</v>
      </c>
      <c r="AT613" s="37" t="s">
        <v>2569</v>
      </c>
    </row>
    <row r="614" spans="41:46" x14ac:dyDescent="0.2">
      <c r="AO614" s="106" t="str">
        <f t="shared" si="117"/>
        <v>RBDWeymouth Community Hospital - RBD05</v>
      </c>
      <c r="AP614" s="37" t="s">
        <v>416</v>
      </c>
      <c r="AQ614" s="37" t="s">
        <v>417</v>
      </c>
      <c r="AR614" s="37" t="s">
        <v>416</v>
      </c>
      <c r="AS614" s="37" t="s">
        <v>2484</v>
      </c>
      <c r="AT614" s="37" t="s">
        <v>2569</v>
      </c>
    </row>
    <row r="615" spans="41:46" x14ac:dyDescent="0.2">
      <c r="AO615" s="106" t="str">
        <f t="shared" si="117"/>
        <v>RBDPortland Hospital - RBD08</v>
      </c>
      <c r="AP615" s="37" t="s">
        <v>414</v>
      </c>
      <c r="AQ615" s="37" t="s">
        <v>415</v>
      </c>
      <c r="AR615" s="37" t="s">
        <v>414</v>
      </c>
      <c r="AS615" s="37" t="s">
        <v>2483</v>
      </c>
      <c r="AT615" s="37" t="s">
        <v>2569</v>
      </c>
    </row>
    <row r="616" spans="41:46" x14ac:dyDescent="0.2">
      <c r="AO616" s="106" t="str">
        <f t="shared" si="117"/>
        <v>RBDBlandford Community Hospital - RBD20</v>
      </c>
      <c r="AP616" s="37" t="s">
        <v>407</v>
      </c>
      <c r="AQ616" s="37" t="s">
        <v>408</v>
      </c>
      <c r="AR616" s="37" t="s">
        <v>407</v>
      </c>
      <c r="AS616" s="37" t="s">
        <v>2481</v>
      </c>
      <c r="AT616" s="37" t="s">
        <v>2569</v>
      </c>
    </row>
    <row r="617" spans="41:46" x14ac:dyDescent="0.2">
      <c r="AO617" s="106" t="str">
        <f t="shared" si="117"/>
        <v>RBDYeatman Hospital - RBD30</v>
      </c>
      <c r="AP617" s="37" t="s">
        <v>418</v>
      </c>
      <c r="AQ617" s="37" t="s">
        <v>419</v>
      </c>
      <c r="AR617" s="37" t="s">
        <v>418</v>
      </c>
      <c r="AS617" s="37" t="s">
        <v>2485</v>
      </c>
      <c r="AT617" s="37" t="s">
        <v>2569</v>
      </c>
    </row>
    <row r="618" spans="41:46" x14ac:dyDescent="0.2">
      <c r="AO618" s="106" t="str">
        <f t="shared" si="117"/>
        <v>RBDBridport Community Hospital - RBD42</v>
      </c>
      <c r="AP618" s="37" t="s">
        <v>409</v>
      </c>
      <c r="AQ618" s="37" t="s">
        <v>410</v>
      </c>
      <c r="AR618" s="37" t="s">
        <v>409</v>
      </c>
      <c r="AS618" s="37" t="s">
        <v>2482</v>
      </c>
      <c r="AT618" s="37" t="s">
        <v>2569</v>
      </c>
    </row>
    <row r="619" spans="41:46" x14ac:dyDescent="0.2">
      <c r="AO619" s="106" t="str">
        <f t="shared" si="117"/>
        <v>RBKManor Hospital - RBK02</v>
      </c>
      <c r="AP619" s="37" t="s">
        <v>426</v>
      </c>
      <c r="AQ619" s="37" t="s">
        <v>427</v>
      </c>
      <c r="AR619" s="37" t="s">
        <v>426</v>
      </c>
      <c r="AS619" s="37" t="s">
        <v>428</v>
      </c>
      <c r="AT619" s="37" t="s">
        <v>2570</v>
      </c>
    </row>
    <row r="620" spans="41:46" x14ac:dyDescent="0.2">
      <c r="AO620" s="106" t="str">
        <f t="shared" si="117"/>
        <v>RBKGoscote Hospital - RBK03</v>
      </c>
      <c r="AP620" s="37" t="s">
        <v>424</v>
      </c>
      <c r="AQ620" s="37" t="s">
        <v>425</v>
      </c>
      <c r="AR620" s="37" t="s">
        <v>424</v>
      </c>
      <c r="AS620" s="37" t="s">
        <v>3615</v>
      </c>
      <c r="AT620" s="37" t="s">
        <v>2570</v>
      </c>
    </row>
    <row r="621" spans="41:46" x14ac:dyDescent="0.2">
      <c r="AO621" s="106" t="str">
        <f t="shared" si="117"/>
        <v>RBLSt. Catherines Hospital - RBL01</v>
      </c>
      <c r="AP621" s="37" t="s">
        <v>438</v>
      </c>
      <c r="AQ621" s="37" t="s">
        <v>439</v>
      </c>
      <c r="AR621" s="37" t="s">
        <v>438</v>
      </c>
      <c r="AS621" s="37" t="s">
        <v>440</v>
      </c>
      <c r="AT621" s="37" t="s">
        <v>2571</v>
      </c>
    </row>
    <row r="622" spans="41:46" x14ac:dyDescent="0.2">
      <c r="AO622" s="106" t="str">
        <f t="shared" si="117"/>
        <v>RBLVictoria Central Hospital - RBL02</v>
      </c>
      <c r="AP622" s="37" t="s">
        <v>441</v>
      </c>
      <c r="AQ622" s="37" t="s">
        <v>442</v>
      </c>
      <c r="AR622" s="37" t="s">
        <v>441</v>
      </c>
      <c r="AS622" s="37" t="s">
        <v>443</v>
      </c>
      <c r="AT622" s="37" t="s">
        <v>2571</v>
      </c>
    </row>
    <row r="623" spans="41:46" x14ac:dyDescent="0.2">
      <c r="AO623" s="106" t="str">
        <f t="shared" si="117"/>
        <v>RBLArrowe Park Hospital - RBL14</v>
      </c>
      <c r="AP623" s="37" t="s">
        <v>429</v>
      </c>
      <c r="AQ623" s="37" t="s">
        <v>430</v>
      </c>
      <c r="AR623" s="37" t="s">
        <v>429</v>
      </c>
      <c r="AS623" s="37" t="s">
        <v>431</v>
      </c>
      <c r="AT623" s="37" t="s">
        <v>2571</v>
      </c>
    </row>
    <row r="624" spans="41:46" x14ac:dyDescent="0.2">
      <c r="AO624" s="106" t="str">
        <f t="shared" si="117"/>
        <v>RBLClatterbridge Hospital - RBL20</v>
      </c>
      <c r="AP624" s="37" t="s">
        <v>432</v>
      </c>
      <c r="AQ624" s="37" t="s">
        <v>433</v>
      </c>
      <c r="AR624" s="37" t="s">
        <v>432</v>
      </c>
      <c r="AS624" s="37" t="s">
        <v>434</v>
      </c>
      <c r="AT624" s="37" t="s">
        <v>2571</v>
      </c>
    </row>
    <row r="625" spans="41:46" x14ac:dyDescent="0.2">
      <c r="AO625" s="106" t="str">
        <f t="shared" si="117"/>
        <v>RBLOutpatients Department (St John's Hospice) - RBL25</v>
      </c>
      <c r="AP625" s="37" t="s">
        <v>435</v>
      </c>
      <c r="AQ625" s="37" t="s">
        <v>436</v>
      </c>
      <c r="AR625" s="37" t="s">
        <v>435</v>
      </c>
      <c r="AS625" s="37" t="s">
        <v>437</v>
      </c>
      <c r="AT625" s="37" t="s">
        <v>2571</v>
      </c>
    </row>
    <row r="626" spans="41:46" x14ac:dyDescent="0.2">
      <c r="AO626" s="106" t="str">
        <f t="shared" si="117"/>
        <v>RBNWhiston Hospital - RBN01</v>
      </c>
      <c r="AP626" s="37" t="s">
        <v>449</v>
      </c>
      <c r="AQ626" s="37" t="s">
        <v>450</v>
      </c>
      <c r="AR626" s="37" t="s">
        <v>449</v>
      </c>
      <c r="AS626" s="37" t="s">
        <v>451</v>
      </c>
      <c r="AT626" s="37" t="s">
        <v>2572</v>
      </c>
    </row>
    <row r="627" spans="41:46" x14ac:dyDescent="0.2">
      <c r="AO627" s="106" t="str">
        <f t="shared" si="117"/>
        <v>RBNSt Helens Hospital - RBN02</v>
      </c>
      <c r="AP627" s="37" t="s">
        <v>444</v>
      </c>
      <c r="AQ627" s="37" t="s">
        <v>445</v>
      </c>
      <c r="AR627" s="37" t="s">
        <v>444</v>
      </c>
      <c r="AS627" s="37" t="s">
        <v>2500</v>
      </c>
      <c r="AT627" s="37" t="s">
        <v>2572</v>
      </c>
    </row>
    <row r="628" spans="41:46" x14ac:dyDescent="0.2">
      <c r="AO628" s="106" t="str">
        <f t="shared" si="117"/>
        <v>RBNNewton Community Hospital - RBN03</v>
      </c>
      <c r="AP628" s="37" t="s">
        <v>3647</v>
      </c>
      <c r="AQ628" s="37" t="s">
        <v>3648</v>
      </c>
      <c r="AR628" s="37" t="s">
        <v>3647</v>
      </c>
      <c r="AS628" s="37" t="s">
        <v>3649</v>
      </c>
      <c r="AT628" s="37" t="s">
        <v>2572</v>
      </c>
    </row>
    <row r="629" spans="41:46" x14ac:dyDescent="0.2">
      <c r="AO629" s="106" t="str">
        <f t="shared" si="117"/>
        <v>RBNWhiston Health Centre - RBN34</v>
      </c>
      <c r="AP629" s="37" t="s">
        <v>446</v>
      </c>
      <c r="AQ629" s="37" t="s">
        <v>447</v>
      </c>
      <c r="AR629" s="37" t="s">
        <v>446</v>
      </c>
      <c r="AS629" s="37" t="s">
        <v>448</v>
      </c>
      <c r="AT629" s="37" t="s">
        <v>2572</v>
      </c>
    </row>
    <row r="630" spans="41:46" x14ac:dyDescent="0.2">
      <c r="AO630" s="106" t="str">
        <f t="shared" si="117"/>
        <v>RBQLiverpool Heart and Chest Hospital NHS Trust HQ - RBQHQ</v>
      </c>
      <c r="AP630" s="37" t="s">
        <v>452</v>
      </c>
      <c r="AQ630" s="37" t="s">
        <v>453</v>
      </c>
      <c r="AR630" s="37" t="s">
        <v>452</v>
      </c>
      <c r="AS630" s="37" t="s">
        <v>1866</v>
      </c>
      <c r="AT630" s="37" t="s">
        <v>2573</v>
      </c>
    </row>
    <row r="631" spans="41:46" x14ac:dyDescent="0.2">
      <c r="AO631" s="106" t="str">
        <f t="shared" si="117"/>
        <v>RBSAlder Hey Children's NHS - RBS25</v>
      </c>
      <c r="AP631" s="37" t="s">
        <v>1867</v>
      </c>
      <c r="AQ631" s="37" t="s">
        <v>1868</v>
      </c>
      <c r="AR631" s="37" t="s">
        <v>1867</v>
      </c>
      <c r="AS631" s="37" t="s">
        <v>1869</v>
      </c>
      <c r="AT631" s="37" t="s">
        <v>2574</v>
      </c>
    </row>
    <row r="632" spans="41:46" x14ac:dyDescent="0.2">
      <c r="AO632" s="106" t="str">
        <f t="shared" si="117"/>
        <v>RBSLiverpool Women's Hospital - RBS76</v>
      </c>
      <c r="AP632" s="37" t="s">
        <v>1870</v>
      </c>
      <c r="AQ632" s="37" t="s">
        <v>1871</v>
      </c>
      <c r="AR632" s="37" t="s">
        <v>1870</v>
      </c>
      <c r="AS632" s="37" t="s">
        <v>1872</v>
      </c>
      <c r="AT632" s="37" t="s">
        <v>2574</v>
      </c>
    </row>
    <row r="633" spans="41:46" x14ac:dyDescent="0.2">
      <c r="AO633" s="106" t="str">
        <f t="shared" si="117"/>
        <v>RBTLeighton Hospital - RBT20</v>
      </c>
      <c r="AP633" s="37" t="s">
        <v>1873</v>
      </c>
      <c r="AQ633" s="37" t="s">
        <v>1874</v>
      </c>
      <c r="AR633" s="37" t="s">
        <v>1873</v>
      </c>
      <c r="AS633" s="37" t="s">
        <v>1875</v>
      </c>
      <c r="AT633" s="37" t="s">
        <v>2575</v>
      </c>
    </row>
    <row r="634" spans="41:46" x14ac:dyDescent="0.2">
      <c r="AO634" s="106" t="str">
        <f t="shared" si="117"/>
        <v>RBTVictoria Infirmary (Northwich) - RBT21</v>
      </c>
      <c r="AP634" s="37" t="s">
        <v>1879</v>
      </c>
      <c r="AQ634" s="37" t="s">
        <v>1880</v>
      </c>
      <c r="AR634" s="37" t="s">
        <v>1879</v>
      </c>
      <c r="AS634" s="37" t="s">
        <v>1881</v>
      </c>
      <c r="AT634" s="37" t="s">
        <v>2575</v>
      </c>
    </row>
    <row r="635" spans="41:46" x14ac:dyDescent="0.2">
      <c r="AO635" s="106" t="str">
        <f t="shared" si="117"/>
        <v>RBTTarporley War Memorial Hospital - RBT22</v>
      </c>
      <c r="AP635" s="37" t="s">
        <v>1876</v>
      </c>
      <c r="AQ635" s="37" t="s">
        <v>1877</v>
      </c>
      <c r="AR635" s="37" t="s">
        <v>1876</v>
      </c>
      <c r="AS635" s="37" t="s">
        <v>1878</v>
      </c>
      <c r="AT635" s="37" t="s">
        <v>2575</v>
      </c>
    </row>
    <row r="636" spans="41:46" x14ac:dyDescent="0.2">
      <c r="AO636" s="106" t="str">
        <f t="shared" si="117"/>
        <v>RBVThe Christie - RBV01</v>
      </c>
      <c r="AP636" s="37" t="s">
        <v>1882</v>
      </c>
      <c r="AQ636" s="37" t="s">
        <v>1883</v>
      </c>
      <c r="AR636" s="37" t="s">
        <v>1882</v>
      </c>
      <c r="AS636" s="37" t="s">
        <v>1884</v>
      </c>
      <c r="AT636" s="37" t="s">
        <v>2576</v>
      </c>
    </row>
    <row r="637" spans="41:46" x14ac:dyDescent="0.2">
      <c r="AO637" s="106" t="str">
        <f t="shared" si="117"/>
        <v>RBZNorth Devon District Hospital - RBZ12</v>
      </c>
      <c r="AP637" s="37" t="s">
        <v>1894</v>
      </c>
      <c r="AQ637" s="37" t="s">
        <v>1895</v>
      </c>
      <c r="AR637" s="37" t="s">
        <v>1894</v>
      </c>
      <c r="AS637" s="37" t="s">
        <v>2499</v>
      </c>
      <c r="AT637" s="37" t="s">
        <v>2577</v>
      </c>
    </row>
    <row r="638" spans="41:46" x14ac:dyDescent="0.2">
      <c r="AO638" s="106" t="str">
        <f t="shared" si="117"/>
        <v>RBZIlfracombe - RBZ91</v>
      </c>
      <c r="AP638" s="37" t="s">
        <v>1891</v>
      </c>
      <c r="AQ638" s="37" t="s">
        <v>1892</v>
      </c>
      <c r="AR638" s="37" t="s">
        <v>1891</v>
      </c>
      <c r="AS638" s="37" t="s">
        <v>1893</v>
      </c>
      <c r="AT638" s="37" t="s">
        <v>2577</v>
      </c>
    </row>
    <row r="639" spans="41:46" x14ac:dyDescent="0.2">
      <c r="AO639" s="106" t="str">
        <f t="shared" si="117"/>
        <v>RBZHolsworthy Hospital - RBZ92</v>
      </c>
      <c r="AP639" s="37" t="s">
        <v>1888</v>
      </c>
      <c r="AQ639" s="37" t="s">
        <v>1889</v>
      </c>
      <c r="AR639" s="37" t="s">
        <v>1888</v>
      </c>
      <c r="AS639" s="37" t="s">
        <v>1890</v>
      </c>
      <c r="AT639" s="37" t="s">
        <v>2577</v>
      </c>
    </row>
    <row r="640" spans="41:46" x14ac:dyDescent="0.2">
      <c r="AO640" s="106" t="str">
        <f t="shared" si="117"/>
        <v>RBZBideford Hospital - RBZ95</v>
      </c>
      <c r="AP640" s="37" t="s">
        <v>1885</v>
      </c>
      <c r="AQ640" s="37" t="s">
        <v>1886</v>
      </c>
      <c r="AR640" s="37" t="s">
        <v>1885</v>
      </c>
      <c r="AS640" s="37" t="s">
        <v>1887</v>
      </c>
      <c r="AT640" s="37" t="s">
        <v>2577</v>
      </c>
    </row>
    <row r="641" spans="41:46" x14ac:dyDescent="0.2">
      <c r="AO641" s="106" t="str">
        <f t="shared" si="117"/>
        <v>RBZTorrington Hospital - RBZ98</v>
      </c>
      <c r="AP641" s="37" t="s">
        <v>1899</v>
      </c>
      <c r="AQ641" s="37" t="s">
        <v>1900</v>
      </c>
      <c r="AR641" s="37" t="s">
        <v>1899</v>
      </c>
      <c r="AS641" s="37" t="s">
        <v>1901</v>
      </c>
      <c r="AT641" s="37" t="s">
        <v>2577</v>
      </c>
    </row>
    <row r="642" spans="41:46" x14ac:dyDescent="0.2">
      <c r="AO642" s="106" t="str">
        <f t="shared" si="117"/>
        <v>RBZSouth Molton Hospital - RBZ99</v>
      </c>
      <c r="AP642" s="37" t="s">
        <v>1896</v>
      </c>
      <c r="AQ642" s="37" t="s">
        <v>1897</v>
      </c>
      <c r="AR642" s="37" t="s">
        <v>1896</v>
      </c>
      <c r="AS642" s="37" t="s">
        <v>1898</v>
      </c>
      <c r="AT642" s="37" t="s">
        <v>2577</v>
      </c>
    </row>
    <row r="643" spans="41:46" x14ac:dyDescent="0.2">
      <c r="AO643" s="106" t="str">
        <f t="shared" ref="AO643:AO707" si="118">AT643&amp;AQ643</f>
        <v>RC1Bedford Hospital South Wing - RC110</v>
      </c>
      <c r="AP643" s="37" t="s">
        <v>93</v>
      </c>
      <c r="AQ643" s="37" t="s">
        <v>94</v>
      </c>
      <c r="AR643" s="37" t="s">
        <v>93</v>
      </c>
      <c r="AS643" s="37" t="s">
        <v>95</v>
      </c>
      <c r="AT643" s="37" t="s">
        <v>2578</v>
      </c>
    </row>
    <row r="644" spans="41:46" x14ac:dyDescent="0.2">
      <c r="AO644" s="106" t="str">
        <f t="shared" si="118"/>
        <v>RC1Bedford Hospital North Wing - RC111</v>
      </c>
      <c r="AP644" s="37" t="s">
        <v>1902</v>
      </c>
      <c r="AQ644" s="37" t="s">
        <v>91</v>
      </c>
      <c r="AR644" s="37" t="s">
        <v>1902</v>
      </c>
      <c r="AS644" s="37" t="s">
        <v>92</v>
      </c>
      <c r="AT644" s="37" t="s">
        <v>2578</v>
      </c>
    </row>
    <row r="645" spans="41:46" x14ac:dyDescent="0.2">
      <c r="AO645" s="106" t="str">
        <f t="shared" si="118"/>
        <v>RC3Willesden Centre For Health and Care - RC304</v>
      </c>
      <c r="AP645" s="37" t="s">
        <v>104</v>
      </c>
      <c r="AQ645" s="37" t="s">
        <v>105</v>
      </c>
      <c r="AR645" s="37" t="s">
        <v>104</v>
      </c>
      <c r="AS645" s="37" t="s">
        <v>106</v>
      </c>
      <c r="AT645" s="37" t="s">
        <v>2579</v>
      </c>
    </row>
    <row r="646" spans="41:46" x14ac:dyDescent="0.2">
      <c r="AO646" s="106" t="str">
        <f t="shared" si="118"/>
        <v>RC3Central Middlesex Hospital - RC321</v>
      </c>
      <c r="AP646" s="37" t="s">
        <v>99</v>
      </c>
      <c r="AQ646" s="37" t="s">
        <v>100</v>
      </c>
      <c r="AR646" s="37" t="s">
        <v>99</v>
      </c>
      <c r="AS646" s="37" t="s">
        <v>101</v>
      </c>
      <c r="AT646" s="37" t="s">
        <v>2579</v>
      </c>
    </row>
    <row r="647" spans="41:46" x14ac:dyDescent="0.2">
      <c r="AO647" s="106" t="str">
        <f t="shared" si="118"/>
        <v>RC3The Manor House - RC328</v>
      </c>
      <c r="AP647" s="37" t="s">
        <v>102</v>
      </c>
      <c r="AQ647" s="37" t="s">
        <v>103</v>
      </c>
      <c r="AR647" s="37" t="s">
        <v>102</v>
      </c>
      <c r="AS647" s="37" t="s">
        <v>2476</v>
      </c>
      <c r="AT647" s="37" t="s">
        <v>2579</v>
      </c>
    </row>
    <row r="648" spans="41:46" x14ac:dyDescent="0.2">
      <c r="AO648" s="106" t="str">
        <f t="shared" si="118"/>
        <v xml:space="preserve">RC3NEW SPECIALTY-INTERMEDIATE CARE EALING </v>
      </c>
      <c r="AP648" s="37" t="s">
        <v>11493</v>
      </c>
      <c r="AQ648" s="37" t="s">
        <v>11494</v>
      </c>
      <c r="AR648" s="37" t="s">
        <v>11493</v>
      </c>
      <c r="AS648" s="37" t="s">
        <v>11494</v>
      </c>
      <c r="AT648" s="37" t="s">
        <v>2579</v>
      </c>
    </row>
    <row r="649" spans="41:46" x14ac:dyDescent="0.2">
      <c r="AO649" s="106" t="str">
        <f t="shared" si="118"/>
        <v>RC3Ealing Hospital - RC368</v>
      </c>
      <c r="AP649" s="37" t="s">
        <v>96</v>
      </c>
      <c r="AQ649" s="37" t="s">
        <v>97</v>
      </c>
      <c r="AR649" s="37" t="s">
        <v>96</v>
      </c>
      <c r="AS649" s="37" t="s">
        <v>98</v>
      </c>
      <c r="AT649" s="37" t="s">
        <v>2579</v>
      </c>
    </row>
    <row r="650" spans="41:46" x14ac:dyDescent="0.2">
      <c r="AO650" s="106" t="str">
        <f t="shared" si="118"/>
        <v>RC9Luton and Dunstable Hospital - RC971</v>
      </c>
      <c r="AP650" s="37" t="s">
        <v>107</v>
      </c>
      <c r="AQ650" s="37" t="s">
        <v>108</v>
      </c>
      <c r="AR650" s="37" t="s">
        <v>107</v>
      </c>
      <c r="AS650" s="37" t="s">
        <v>109</v>
      </c>
      <c r="AT650" s="37" t="s">
        <v>2580</v>
      </c>
    </row>
    <row r="651" spans="41:46" x14ac:dyDescent="0.2">
      <c r="AO651" s="106" t="str">
        <f t="shared" si="118"/>
        <v>RCBSt Monicas Hospital - RCB05</v>
      </c>
      <c r="AP651" s="37" t="s">
        <v>118</v>
      </c>
      <c r="AQ651" s="37" t="s">
        <v>119</v>
      </c>
      <c r="AR651" s="37" t="s">
        <v>118</v>
      </c>
      <c r="AS651" s="37" t="s">
        <v>120</v>
      </c>
      <c r="AT651" s="37" t="s">
        <v>2581</v>
      </c>
    </row>
    <row r="652" spans="41:46" x14ac:dyDescent="0.2">
      <c r="AO652" s="106" t="str">
        <f t="shared" si="118"/>
        <v>RCBSelby and District War Memorial Hospital - RCB07</v>
      </c>
      <c r="AP652" s="37" t="s">
        <v>112</v>
      </c>
      <c r="AQ652" s="37" t="s">
        <v>113</v>
      </c>
      <c r="AR652" s="37" t="s">
        <v>112</v>
      </c>
      <c r="AS652" s="37" t="s">
        <v>114</v>
      </c>
      <c r="AT652" s="37" t="s">
        <v>2581</v>
      </c>
    </row>
    <row r="653" spans="41:46" x14ac:dyDescent="0.2">
      <c r="AO653" s="106" t="str">
        <f t="shared" si="118"/>
        <v>RCBBootham Park Hospital - RCB16</v>
      </c>
      <c r="AP653" s="37" t="s">
        <v>110</v>
      </c>
      <c r="AQ653" s="37" t="s">
        <v>111</v>
      </c>
      <c r="AR653" s="37" t="s">
        <v>110</v>
      </c>
      <c r="AS653" s="37" t="s">
        <v>3652</v>
      </c>
      <c r="AT653" s="37" t="s">
        <v>2581</v>
      </c>
    </row>
    <row r="654" spans="41:46" x14ac:dyDescent="0.2">
      <c r="AO654" s="106" t="str">
        <f t="shared" si="118"/>
        <v>RCBYork Hospital - RCB55</v>
      </c>
      <c r="AP654" s="37" t="s">
        <v>124</v>
      </c>
      <c r="AQ654" s="37" t="s">
        <v>125</v>
      </c>
      <c r="AR654" s="37" t="s">
        <v>124</v>
      </c>
      <c r="AS654" s="37" t="s">
        <v>126</v>
      </c>
      <c r="AT654" s="37" t="s">
        <v>2581</v>
      </c>
    </row>
    <row r="655" spans="41:46" x14ac:dyDescent="0.2">
      <c r="AO655" s="106" t="str">
        <f t="shared" si="118"/>
        <v>RCBScarborough General Hospital - RCBCA</v>
      </c>
      <c r="AP655" s="52" t="s">
        <v>216</v>
      </c>
      <c r="AQ655" s="52" t="s">
        <v>217</v>
      </c>
      <c r="AR655" s="52" t="s">
        <v>216</v>
      </c>
      <c r="AS655" s="52" t="s">
        <v>129</v>
      </c>
      <c r="AT655" s="52" t="s">
        <v>2581</v>
      </c>
    </row>
    <row r="656" spans="41:46" x14ac:dyDescent="0.2">
      <c r="AO656" s="106" t="str">
        <f t="shared" si="118"/>
        <v>RCBWhitby Community Hospital - RCBG1</v>
      </c>
      <c r="AP656" s="52" t="s">
        <v>220</v>
      </c>
      <c r="AQ656" s="52" t="s">
        <v>221</v>
      </c>
      <c r="AR656" s="52" t="s">
        <v>220</v>
      </c>
      <c r="AS656" s="52" t="s">
        <v>3657</v>
      </c>
      <c r="AT656" s="52" t="s">
        <v>2581</v>
      </c>
    </row>
    <row r="657" spans="41:46" x14ac:dyDescent="0.2">
      <c r="AO657" s="106" t="str">
        <f t="shared" si="118"/>
        <v>RCBMalton Community Hospital - RCBL8</v>
      </c>
      <c r="AP657" s="52" t="s">
        <v>214</v>
      </c>
      <c r="AQ657" s="52" t="s">
        <v>215</v>
      </c>
      <c r="AR657" s="52" t="s">
        <v>214</v>
      </c>
      <c r="AS657" s="52" t="s">
        <v>3654</v>
      </c>
      <c r="AT657" s="52" t="s">
        <v>2581</v>
      </c>
    </row>
    <row r="658" spans="41:46" x14ac:dyDescent="0.2">
      <c r="AO658" s="106" t="str">
        <f t="shared" si="118"/>
        <v>RCBCross Lane Hospital - RCBN1</v>
      </c>
      <c r="AP658" s="52" t="s">
        <v>212</v>
      </c>
      <c r="AQ658" s="52" t="s">
        <v>213</v>
      </c>
      <c r="AR658" s="52" t="s">
        <v>212</v>
      </c>
      <c r="AS658" s="52" t="s">
        <v>128</v>
      </c>
      <c r="AT658" s="52" t="s">
        <v>2581</v>
      </c>
    </row>
    <row r="659" spans="41:46" x14ac:dyDescent="0.2">
      <c r="AO659" s="106" t="str">
        <f t="shared" si="118"/>
        <v>RCBSt Mary's Hospital - RCBN2</v>
      </c>
      <c r="AP659" s="52" t="s">
        <v>218</v>
      </c>
      <c r="AQ659" s="52" t="s">
        <v>219</v>
      </c>
      <c r="AR659" s="52" t="s">
        <v>218</v>
      </c>
      <c r="AS659" s="52" t="s">
        <v>2536</v>
      </c>
      <c r="AT659" s="52" t="s">
        <v>2581</v>
      </c>
    </row>
    <row r="660" spans="41:46" x14ac:dyDescent="0.2">
      <c r="AO660" s="106" t="str">
        <f t="shared" si="118"/>
        <v>RCBBridlington and District Hospital - RCBNH</v>
      </c>
      <c r="AP660" s="52" t="s">
        <v>210</v>
      </c>
      <c r="AQ660" s="52" t="s">
        <v>211</v>
      </c>
      <c r="AR660" s="52" t="s">
        <v>210</v>
      </c>
      <c r="AS660" s="52" t="s">
        <v>127</v>
      </c>
      <c r="AT660" s="52" t="s">
        <v>2581</v>
      </c>
    </row>
    <row r="661" spans="41:46" x14ac:dyDescent="0.2">
      <c r="AO661" s="106" t="str">
        <f t="shared" si="118"/>
        <v>RCBWhite Cross Rehabilitation Hospital - RCBP9</v>
      </c>
      <c r="AP661" s="37" t="s">
        <v>121</v>
      </c>
      <c r="AQ661" s="37" t="s">
        <v>122</v>
      </c>
      <c r="AR661" s="37" t="s">
        <v>121</v>
      </c>
      <c r="AS661" s="37" t="s">
        <v>123</v>
      </c>
      <c r="AT661" s="37" t="s">
        <v>2581</v>
      </c>
    </row>
    <row r="662" spans="41:46" x14ac:dyDescent="0.2">
      <c r="AO662" s="106" t="str">
        <f t="shared" si="118"/>
        <v>RCBSt Helens Rehabilitation Hospital - RCBTV</v>
      </c>
      <c r="AP662" s="37" t="s">
        <v>115</v>
      </c>
      <c r="AQ662" s="37" t="s">
        <v>116</v>
      </c>
      <c r="AR662" s="37" t="s">
        <v>115</v>
      </c>
      <c r="AS662" s="37" t="s">
        <v>117</v>
      </c>
      <c r="AT662" s="37" t="s">
        <v>2581</v>
      </c>
    </row>
    <row r="663" spans="41:46" x14ac:dyDescent="0.2">
      <c r="AO663" s="106" t="str">
        <f t="shared" si="118"/>
        <v>RCDHarrogate District Hospital - RCD01</v>
      </c>
      <c r="AP663" s="37" t="s">
        <v>130</v>
      </c>
      <c r="AQ663" s="37" t="s">
        <v>477</v>
      </c>
      <c r="AR663" s="37" t="s">
        <v>130</v>
      </c>
      <c r="AS663" s="37" t="s">
        <v>478</v>
      </c>
      <c r="AT663" s="37" t="s">
        <v>2582</v>
      </c>
    </row>
    <row r="664" spans="41:46" x14ac:dyDescent="0.2">
      <c r="AO664" s="106" t="str">
        <f t="shared" si="118"/>
        <v>RCDRipon and District Community Hospital - RCD02</v>
      </c>
      <c r="AP664" s="37" t="s">
        <v>1483</v>
      </c>
      <c r="AQ664" s="37" t="s">
        <v>1484</v>
      </c>
      <c r="AR664" s="37" t="s">
        <v>1483</v>
      </c>
      <c r="AS664" s="37" t="s">
        <v>3655</v>
      </c>
      <c r="AT664" s="37" t="s">
        <v>2582</v>
      </c>
    </row>
    <row r="665" spans="41:46" x14ac:dyDescent="0.2">
      <c r="AO665" s="106" t="str">
        <f t="shared" si="118"/>
        <v>RCDLascelles Younger Disabled Unit - RCD08</v>
      </c>
      <c r="AP665" s="37" t="s">
        <v>1480</v>
      </c>
      <c r="AQ665" s="37" t="s">
        <v>1481</v>
      </c>
      <c r="AR665" s="37" t="s">
        <v>1480</v>
      </c>
      <c r="AS665" s="37" t="s">
        <v>1482</v>
      </c>
      <c r="AT665" s="37" t="s">
        <v>2582</v>
      </c>
    </row>
    <row r="666" spans="41:46" x14ac:dyDescent="0.2">
      <c r="AO666" s="106" t="str">
        <f t="shared" si="118"/>
        <v>RCDLancaster Park Road (Site 2) - RCD22</v>
      </c>
      <c r="AP666" s="37" t="s">
        <v>479</v>
      </c>
      <c r="AQ666" s="37" t="s">
        <v>480</v>
      </c>
      <c r="AR666" s="37" t="s">
        <v>479</v>
      </c>
      <c r="AS666" s="37" t="s">
        <v>481</v>
      </c>
      <c r="AT666" s="37" t="s">
        <v>2582</v>
      </c>
    </row>
    <row r="667" spans="41:46" x14ac:dyDescent="0.2">
      <c r="AO667" s="106" t="str">
        <f t="shared" si="118"/>
        <v>RCDLancaster Park Road (Site 3) - RCD23</v>
      </c>
      <c r="AP667" s="37" t="s">
        <v>482</v>
      </c>
      <c r="AQ667" s="37" t="s">
        <v>483</v>
      </c>
      <c r="AR667" s="37" t="s">
        <v>482</v>
      </c>
      <c r="AS667" s="37" t="s">
        <v>1479</v>
      </c>
      <c r="AT667" s="37" t="s">
        <v>2582</v>
      </c>
    </row>
    <row r="668" spans="41:46" x14ac:dyDescent="0.2">
      <c r="AO668" s="106" t="str">
        <f t="shared" si="118"/>
        <v>RCFAiredale General Hospital - RCF22</v>
      </c>
      <c r="AP668" s="37" t="s">
        <v>1485</v>
      </c>
      <c r="AQ668" s="37" t="s">
        <v>1486</v>
      </c>
      <c r="AR668" s="37" t="s">
        <v>1485</v>
      </c>
      <c r="AS668" s="37" t="s">
        <v>3658</v>
      </c>
      <c r="AT668" s="37" t="s">
        <v>2583</v>
      </c>
    </row>
    <row r="669" spans="41:46" x14ac:dyDescent="0.2">
      <c r="AO669" s="106" t="str">
        <f t="shared" si="118"/>
        <v>RCFBingley Hospital - RCF23</v>
      </c>
      <c r="AP669" s="37" t="s">
        <v>1487</v>
      </c>
      <c r="AQ669" s="37" t="s">
        <v>1488</v>
      </c>
      <c r="AR669" s="37" t="s">
        <v>1487</v>
      </c>
      <c r="AS669" s="37" t="s">
        <v>1489</v>
      </c>
      <c r="AT669" s="37" t="s">
        <v>2583</v>
      </c>
    </row>
    <row r="670" spans="41:46" x14ac:dyDescent="0.2">
      <c r="AO670" s="106" t="str">
        <f t="shared" si="118"/>
        <v>RCFScalebor Park Hospital - RCF25</v>
      </c>
      <c r="AP670" s="37" t="s">
        <v>1498</v>
      </c>
      <c r="AQ670" s="37" t="s">
        <v>1499</v>
      </c>
      <c r="AR670" s="37" t="s">
        <v>1498</v>
      </c>
      <c r="AS670" s="37" t="s">
        <v>1500</v>
      </c>
      <c r="AT670" s="37" t="s">
        <v>2583</v>
      </c>
    </row>
    <row r="671" spans="41:46" x14ac:dyDescent="0.2">
      <c r="AO671" s="106" t="str">
        <f t="shared" si="118"/>
        <v>RCFCoronation Hospital - RCF26</v>
      </c>
      <c r="AP671" s="37" t="s">
        <v>1492</v>
      </c>
      <c r="AQ671" s="37" t="s">
        <v>1493</v>
      </c>
      <c r="AR671" s="37" t="s">
        <v>1492</v>
      </c>
      <c r="AS671" s="37" t="s">
        <v>1494</v>
      </c>
      <c r="AT671" s="37" t="s">
        <v>2583</v>
      </c>
    </row>
    <row r="672" spans="41:46" x14ac:dyDescent="0.2">
      <c r="AO672" s="106" t="str">
        <f t="shared" si="118"/>
        <v>RCFCastleberg Hospital - RCF30</v>
      </c>
      <c r="AP672" s="37" t="s">
        <v>1490</v>
      </c>
      <c r="AQ672" s="37" t="s">
        <v>1491</v>
      </c>
      <c r="AR672" s="37" t="s">
        <v>1490</v>
      </c>
      <c r="AS672" s="37" t="s">
        <v>3653</v>
      </c>
      <c r="AT672" s="37" t="s">
        <v>2583</v>
      </c>
    </row>
    <row r="673" spans="41:46" x14ac:dyDescent="0.2">
      <c r="AO673" s="106" t="str">
        <f t="shared" si="118"/>
        <v>RCFSkipton General Hospital - RCF31</v>
      </c>
      <c r="AP673" s="37" t="s">
        <v>1501</v>
      </c>
      <c r="AQ673" s="37" t="s">
        <v>1502</v>
      </c>
      <c r="AR673" s="37" t="s">
        <v>1501</v>
      </c>
      <c r="AS673" s="37" t="s">
        <v>3656</v>
      </c>
      <c r="AT673" s="37" t="s">
        <v>2583</v>
      </c>
    </row>
    <row r="674" spans="41:46" x14ac:dyDescent="0.2">
      <c r="AO674" s="106" t="str">
        <f t="shared" si="118"/>
        <v>RCFGrove Convalescent Hospital - RCF32</v>
      </c>
      <c r="AP674" s="37" t="s">
        <v>1495</v>
      </c>
      <c r="AQ674" s="37" t="s">
        <v>1496</v>
      </c>
      <c r="AR674" s="37" t="s">
        <v>1495</v>
      </c>
      <c r="AS674" s="37" t="s">
        <v>1497</v>
      </c>
      <c r="AT674" s="37" t="s">
        <v>2583</v>
      </c>
    </row>
    <row r="675" spans="41:46" x14ac:dyDescent="0.2">
      <c r="AO675" s="106" t="str">
        <f t="shared" si="118"/>
        <v>RCUNorthern General Hospital - RCU03</v>
      </c>
      <c r="AP675" s="37" t="s">
        <v>1506</v>
      </c>
      <c r="AQ675" s="37" t="s">
        <v>1507</v>
      </c>
      <c r="AR675" s="37" t="s">
        <v>1506</v>
      </c>
      <c r="AS675" s="37" t="s">
        <v>1508</v>
      </c>
      <c r="AT675" s="37" t="s">
        <v>547</v>
      </c>
    </row>
    <row r="676" spans="41:46" x14ac:dyDescent="0.2">
      <c r="AO676" s="106" t="str">
        <f t="shared" si="118"/>
        <v>RCUCentral Health Clinic - RCU04</v>
      </c>
      <c r="AP676" s="37" t="s">
        <v>1503</v>
      </c>
      <c r="AQ676" s="37" t="s">
        <v>1504</v>
      </c>
      <c r="AR676" s="37" t="s">
        <v>1503</v>
      </c>
      <c r="AS676" s="37" t="s">
        <v>1505</v>
      </c>
      <c r="AT676" s="37" t="s">
        <v>547</v>
      </c>
    </row>
    <row r="677" spans="41:46" x14ac:dyDescent="0.2">
      <c r="AO677" s="106" t="str">
        <f t="shared" si="118"/>
        <v>RCUOakwood Young Peoples Centre - RCU55</v>
      </c>
      <c r="AP677" s="37" t="s">
        <v>1509</v>
      </c>
      <c r="AQ677" s="37" t="s">
        <v>1510</v>
      </c>
      <c r="AR677" s="37" t="s">
        <v>1509</v>
      </c>
      <c r="AS677" s="37" t="s">
        <v>1511</v>
      </c>
      <c r="AT677" s="37" t="s">
        <v>547</v>
      </c>
    </row>
    <row r="678" spans="41:46" x14ac:dyDescent="0.2">
      <c r="AO678" s="106" t="str">
        <f t="shared" si="118"/>
        <v>RCUSheffield Children's Hospital - RCUEF</v>
      </c>
      <c r="AP678" s="37" t="s">
        <v>1512</v>
      </c>
      <c r="AQ678" s="37" t="s">
        <v>1513</v>
      </c>
      <c r="AR678" s="37" t="s">
        <v>1512</v>
      </c>
      <c r="AS678" s="37" t="s">
        <v>1514</v>
      </c>
      <c r="AT678" s="37" t="s">
        <v>547</v>
      </c>
    </row>
    <row r="679" spans="41:46" x14ac:dyDescent="0.2">
      <c r="AO679" s="106" t="str">
        <f t="shared" si="118"/>
        <v>RCXNorth Cambridgeshire Hospital - RCX66</v>
      </c>
      <c r="AP679" s="37" t="s">
        <v>1515</v>
      </c>
      <c r="AQ679" s="37" t="s">
        <v>1516</v>
      </c>
      <c r="AR679" s="37" t="s">
        <v>1515</v>
      </c>
      <c r="AS679" s="37" t="s">
        <v>2540</v>
      </c>
      <c r="AT679" s="37" t="s">
        <v>548</v>
      </c>
    </row>
    <row r="680" spans="41:46" x14ac:dyDescent="0.2">
      <c r="AO680" s="106" t="str">
        <f t="shared" si="118"/>
        <v>RCXThe Queen Elizabeth Hospital - RCX70</v>
      </c>
      <c r="AP680" s="37" t="s">
        <v>1517</v>
      </c>
      <c r="AQ680" s="37" t="s">
        <v>1518</v>
      </c>
      <c r="AR680" s="37" t="s">
        <v>1517</v>
      </c>
      <c r="AS680" s="37" t="s">
        <v>1519</v>
      </c>
      <c r="AT680" s="37" t="s">
        <v>548</v>
      </c>
    </row>
    <row r="681" spans="41:46" x14ac:dyDescent="0.2">
      <c r="AO681" s="106" t="str">
        <f t="shared" si="118"/>
        <v>RD1Bradford On Avon Community Hospital - RD101</v>
      </c>
      <c r="AP681" s="37" t="s">
        <v>1520</v>
      </c>
      <c r="AQ681" s="37" t="s">
        <v>1521</v>
      </c>
      <c r="AR681" s="37" t="s">
        <v>1520</v>
      </c>
      <c r="AS681" s="37" t="s">
        <v>1522</v>
      </c>
      <c r="AT681" s="37" t="s">
        <v>549</v>
      </c>
    </row>
    <row r="682" spans="41:46" x14ac:dyDescent="0.2">
      <c r="AO682" s="106" t="str">
        <f t="shared" si="118"/>
        <v>RD1Chippenham Hospital - RD102</v>
      </c>
      <c r="AP682" s="37" t="s">
        <v>1523</v>
      </c>
      <c r="AQ682" s="37" t="s">
        <v>1524</v>
      </c>
      <c r="AR682" s="37" t="s">
        <v>1523</v>
      </c>
      <c r="AS682" s="37" t="s">
        <v>945</v>
      </c>
      <c r="AT682" s="37" t="s">
        <v>549</v>
      </c>
    </row>
    <row r="683" spans="41:46" x14ac:dyDescent="0.2">
      <c r="AO683" s="106" t="str">
        <f t="shared" si="118"/>
        <v>RD1Malmesbury Hospital - RD103</v>
      </c>
      <c r="AP683" s="37" t="s">
        <v>1529</v>
      </c>
      <c r="AQ683" s="37" t="s">
        <v>1530</v>
      </c>
      <c r="AR683" s="37" t="s">
        <v>1529</v>
      </c>
      <c r="AS683" s="37" t="s">
        <v>1531</v>
      </c>
      <c r="AT683" s="37" t="s">
        <v>549</v>
      </c>
    </row>
    <row r="684" spans="41:46" x14ac:dyDescent="0.2">
      <c r="AO684" s="106" t="str">
        <f t="shared" si="118"/>
        <v>RD1Melksham Hospital - RD104</v>
      </c>
      <c r="AP684" s="37" t="s">
        <v>1532</v>
      </c>
      <c r="AQ684" s="37" t="s">
        <v>1533</v>
      </c>
      <c r="AR684" s="37" t="s">
        <v>1532</v>
      </c>
      <c r="AS684" s="37" t="s">
        <v>1534</v>
      </c>
      <c r="AT684" s="37" t="s">
        <v>549</v>
      </c>
    </row>
    <row r="685" spans="41:46" x14ac:dyDescent="0.2">
      <c r="AO685" s="106" t="str">
        <f t="shared" si="118"/>
        <v>RD1Warminster Hospital - RD105</v>
      </c>
      <c r="AP685" s="37" t="s">
        <v>1551</v>
      </c>
      <c r="AQ685" s="37" t="s">
        <v>1552</v>
      </c>
      <c r="AR685" s="37" t="s">
        <v>1551</v>
      </c>
      <c r="AS685" s="37" t="s">
        <v>406</v>
      </c>
      <c r="AT685" s="37" t="s">
        <v>549</v>
      </c>
    </row>
    <row r="686" spans="41:46" x14ac:dyDescent="0.2">
      <c r="AO686" s="106" t="str">
        <f t="shared" si="118"/>
        <v>RD1Westbury Hospital - RD106</v>
      </c>
      <c r="AP686" s="37" t="s">
        <v>1553</v>
      </c>
      <c r="AQ686" s="37" t="s">
        <v>1554</v>
      </c>
      <c r="AR686" s="37" t="s">
        <v>1553</v>
      </c>
      <c r="AS686" s="37" t="s">
        <v>1555</v>
      </c>
      <c r="AT686" s="37" t="s">
        <v>549</v>
      </c>
    </row>
    <row r="687" spans="41:46" x14ac:dyDescent="0.2">
      <c r="AO687" s="106" t="str">
        <f t="shared" si="118"/>
        <v>RD1Devizes Hospital - RD107</v>
      </c>
      <c r="AP687" s="37" t="s">
        <v>1525</v>
      </c>
      <c r="AQ687" s="37" t="s">
        <v>1526</v>
      </c>
      <c r="AR687" s="37" t="s">
        <v>1525</v>
      </c>
      <c r="AS687" s="37" t="s">
        <v>396</v>
      </c>
      <c r="AT687" s="37" t="s">
        <v>549</v>
      </c>
    </row>
    <row r="688" spans="41:46" x14ac:dyDescent="0.2">
      <c r="AO688" s="106" t="str">
        <f t="shared" si="118"/>
        <v>RD1Trowbridge Hospital - RD108</v>
      </c>
      <c r="AP688" s="37" t="s">
        <v>1548</v>
      </c>
      <c r="AQ688" s="37" t="s">
        <v>1549</v>
      </c>
      <c r="AR688" s="37" t="s">
        <v>1548</v>
      </c>
      <c r="AS688" s="37" t="s">
        <v>1550</v>
      </c>
      <c r="AT688" s="37" t="s">
        <v>549</v>
      </c>
    </row>
    <row r="689" spans="41:46" x14ac:dyDescent="0.2">
      <c r="AO689" s="106" t="str">
        <f t="shared" si="118"/>
        <v>RD1Roundway Hospital - RD119</v>
      </c>
      <c r="AP689" s="37" t="s">
        <v>1538</v>
      </c>
      <c r="AQ689" s="37" t="s">
        <v>1539</v>
      </c>
      <c r="AR689" s="37" t="s">
        <v>1538</v>
      </c>
      <c r="AS689" s="37" t="s">
        <v>1540</v>
      </c>
      <c r="AT689" s="37" t="s">
        <v>549</v>
      </c>
    </row>
    <row r="690" spans="41:46" x14ac:dyDescent="0.2">
      <c r="AO690" s="106" t="str">
        <f t="shared" si="118"/>
        <v>RD1Frome Victoria Hospital - RD121</v>
      </c>
      <c r="AP690" s="37" t="s">
        <v>1527</v>
      </c>
      <c r="AQ690" s="37" t="s">
        <v>1528</v>
      </c>
      <c r="AR690" s="37" t="s">
        <v>1527</v>
      </c>
      <c r="AS690" s="37" t="s">
        <v>2479</v>
      </c>
      <c r="AT690" s="37" t="s">
        <v>549</v>
      </c>
    </row>
    <row r="691" spans="41:46" x14ac:dyDescent="0.2">
      <c r="AO691" s="106" t="str">
        <f t="shared" si="118"/>
        <v>RD1Paulton Hospital - RD129</v>
      </c>
      <c r="AP691" s="37" t="s">
        <v>1535</v>
      </c>
      <c r="AQ691" s="37" t="s">
        <v>1536</v>
      </c>
      <c r="AR691" s="37" t="s">
        <v>1535</v>
      </c>
      <c r="AS691" s="37" t="s">
        <v>1537</v>
      </c>
      <c r="AT691" s="37" t="s">
        <v>549</v>
      </c>
    </row>
    <row r="692" spans="41:46" x14ac:dyDescent="0.2">
      <c r="AO692" s="106" t="str">
        <f t="shared" si="118"/>
        <v>RD1Royal United Hospital - RD130</v>
      </c>
      <c r="AP692" s="37" t="s">
        <v>1541</v>
      </c>
      <c r="AQ692" s="37" t="s">
        <v>1542</v>
      </c>
      <c r="AR692" s="37" t="s">
        <v>1541</v>
      </c>
      <c r="AS692" s="37" t="s">
        <v>2605</v>
      </c>
      <c r="AT692" s="37" t="s">
        <v>549</v>
      </c>
    </row>
    <row r="693" spans="41:46" x14ac:dyDescent="0.2">
      <c r="AO693" s="106" t="str">
        <f t="shared" si="118"/>
        <v>RD1St Martins Hospital (Bath) - RD132</v>
      </c>
      <c r="AP693" s="37" t="s">
        <v>1545</v>
      </c>
      <c r="AQ693" s="37" t="s">
        <v>1546</v>
      </c>
      <c r="AR693" s="37" t="s">
        <v>1545</v>
      </c>
      <c r="AS693" s="37" t="s">
        <v>1547</v>
      </c>
      <c r="AT693" s="37" t="s">
        <v>549</v>
      </c>
    </row>
    <row r="694" spans="41:46" x14ac:dyDescent="0.2">
      <c r="AO694" s="106" t="str">
        <f t="shared" si="118"/>
        <v>RD1Shepton Mallet Community Hospital - RD167</v>
      </c>
      <c r="AP694" s="37" t="s">
        <v>1543</v>
      </c>
      <c r="AQ694" s="37" t="s">
        <v>1544</v>
      </c>
      <c r="AR694" s="37" t="s">
        <v>1543</v>
      </c>
      <c r="AS694" s="37" t="s">
        <v>2480</v>
      </c>
      <c r="AT694" s="37" t="s">
        <v>549</v>
      </c>
    </row>
    <row r="695" spans="41:46" x14ac:dyDescent="0.2">
      <c r="AO695" s="106" t="str">
        <f t="shared" si="118"/>
        <v>RD3Poole General Hospital NHS Trust HQ - RD304</v>
      </c>
      <c r="AP695" s="37" t="s">
        <v>1556</v>
      </c>
      <c r="AQ695" s="37" t="s">
        <v>1557</v>
      </c>
      <c r="AR695" s="37" t="s">
        <v>1556</v>
      </c>
      <c r="AS695" s="37" t="s">
        <v>1558</v>
      </c>
      <c r="AT695" s="37" t="s">
        <v>550</v>
      </c>
    </row>
    <row r="696" spans="41:46" x14ac:dyDescent="0.2">
      <c r="AO696" s="106" t="str">
        <f t="shared" si="118"/>
        <v>RD7Heatherwood and Wexham Park Hospitals NHS Trust - RD700</v>
      </c>
      <c r="AP696" s="37" t="s">
        <v>7</v>
      </c>
      <c r="AQ696" s="37" t="s">
        <v>8</v>
      </c>
      <c r="AR696" s="37" t="s">
        <v>7</v>
      </c>
      <c r="AS696" s="37" t="s">
        <v>9</v>
      </c>
      <c r="AT696" s="37" t="s">
        <v>551</v>
      </c>
    </row>
    <row r="697" spans="41:46" x14ac:dyDescent="0.2">
      <c r="AO697" s="106" t="str">
        <f t="shared" si="118"/>
        <v>RD7Wexham Park Hospital - RD750</v>
      </c>
      <c r="AP697" s="37" t="s">
        <v>2452</v>
      </c>
      <c r="AQ697" s="37" t="s">
        <v>2453</v>
      </c>
      <c r="AR697" s="37" t="s">
        <v>2452</v>
      </c>
      <c r="AS697" s="37" t="s">
        <v>1004</v>
      </c>
      <c r="AT697" s="37" t="s">
        <v>551</v>
      </c>
    </row>
    <row r="698" spans="41:46" x14ac:dyDescent="0.2">
      <c r="AO698" s="106" t="str">
        <f t="shared" si="118"/>
        <v>RD7Heatherwood Hospital - RD752</v>
      </c>
      <c r="AP698" s="37" t="s">
        <v>10</v>
      </c>
      <c r="AQ698" s="37" t="s">
        <v>11</v>
      </c>
      <c r="AR698" s="37" t="s">
        <v>10</v>
      </c>
      <c r="AS698" s="37" t="s">
        <v>1000</v>
      </c>
      <c r="AT698" s="37" t="s">
        <v>551</v>
      </c>
    </row>
    <row r="699" spans="41:46" x14ac:dyDescent="0.2">
      <c r="AO699" s="106" t="str">
        <f t="shared" si="118"/>
        <v>RD7King Edward Vii Hospital - RD753</v>
      </c>
      <c r="AP699" s="37" t="s">
        <v>15</v>
      </c>
      <c r="AQ699" s="37" t="s">
        <v>16</v>
      </c>
      <c r="AR699" s="37" t="s">
        <v>15</v>
      </c>
      <c r="AS699" s="37" t="s">
        <v>1001</v>
      </c>
      <c r="AT699" s="37" t="s">
        <v>551</v>
      </c>
    </row>
    <row r="700" spans="41:46" x14ac:dyDescent="0.2">
      <c r="AO700" s="106" t="str">
        <f t="shared" si="118"/>
        <v>RD7St Mark's Hospital - RD754</v>
      </c>
      <c r="AP700" s="37" t="s">
        <v>26</v>
      </c>
      <c r="AQ700" s="37" t="s">
        <v>27</v>
      </c>
      <c r="AR700" s="37" t="s">
        <v>26</v>
      </c>
      <c r="AS700" s="37" t="s">
        <v>2449</v>
      </c>
      <c r="AT700" s="37" t="s">
        <v>551</v>
      </c>
    </row>
    <row r="701" spans="41:46" x14ac:dyDescent="0.2">
      <c r="AO701" s="106" t="str">
        <f t="shared" si="118"/>
        <v>RD7Upton Hospital - RD755</v>
      </c>
      <c r="AP701" s="37" t="s">
        <v>2450</v>
      </c>
      <c r="AQ701" s="37" t="s">
        <v>2451</v>
      </c>
      <c r="AR701" s="37" t="s">
        <v>2450</v>
      </c>
      <c r="AS701" s="37" t="s">
        <v>1003</v>
      </c>
      <c r="AT701" s="37" t="s">
        <v>551</v>
      </c>
    </row>
    <row r="702" spans="41:46" x14ac:dyDescent="0.2">
      <c r="AO702" s="106" t="str">
        <f t="shared" si="118"/>
        <v>RD7Pine Lodge (Thames Hospice Care) - RD760</v>
      </c>
      <c r="AP702" s="37" t="s">
        <v>23</v>
      </c>
      <c r="AQ702" s="37" t="s">
        <v>24</v>
      </c>
      <c r="AR702" s="37" t="s">
        <v>23</v>
      </c>
      <c r="AS702" s="37" t="s">
        <v>25</v>
      </c>
      <c r="AT702" s="37" t="s">
        <v>551</v>
      </c>
    </row>
    <row r="703" spans="41:46" x14ac:dyDescent="0.2">
      <c r="AO703" s="106" t="str">
        <f t="shared" si="118"/>
        <v>RD7Paul Bevan House (Thames Hospice Care) - RD761</v>
      </c>
      <c r="AP703" s="37" t="s">
        <v>20</v>
      </c>
      <c r="AQ703" s="37" t="s">
        <v>21</v>
      </c>
      <c r="AR703" s="37" t="s">
        <v>20</v>
      </c>
      <c r="AS703" s="37" t="s">
        <v>22</v>
      </c>
      <c r="AT703" s="37" t="s">
        <v>551</v>
      </c>
    </row>
    <row r="704" spans="41:46" x14ac:dyDescent="0.2">
      <c r="AO704" s="106" t="str">
        <f t="shared" si="118"/>
        <v>RD7Farnham Road - RD762</v>
      </c>
      <c r="AP704" s="37" t="s">
        <v>1</v>
      </c>
      <c r="AQ704" s="37" t="s">
        <v>2</v>
      </c>
      <c r="AR704" s="37" t="s">
        <v>1</v>
      </c>
      <c r="AS704" s="37" t="s">
        <v>3</v>
      </c>
      <c r="AT704" s="37" t="s">
        <v>551</v>
      </c>
    </row>
    <row r="705" spans="41:46" x14ac:dyDescent="0.2">
      <c r="AO705" s="106" t="str">
        <f t="shared" si="118"/>
        <v>RD7Langley Health Centre - RD763</v>
      </c>
      <c r="AP705" s="37" t="s">
        <v>17</v>
      </c>
      <c r="AQ705" s="37" t="s">
        <v>18</v>
      </c>
      <c r="AR705" s="37" t="s">
        <v>17</v>
      </c>
      <c r="AS705" s="37" t="s">
        <v>19</v>
      </c>
      <c r="AT705" s="37" t="s">
        <v>551</v>
      </c>
    </row>
    <row r="706" spans="41:46" x14ac:dyDescent="0.2">
      <c r="AO706" s="106" t="str">
        <f t="shared" si="118"/>
        <v>RD7Great Hollands - RD764</v>
      </c>
      <c r="AP706" s="37" t="s">
        <v>4</v>
      </c>
      <c r="AQ706" s="37" t="s">
        <v>5</v>
      </c>
      <c r="AR706" s="37" t="s">
        <v>4</v>
      </c>
      <c r="AS706" s="37" t="s">
        <v>6</v>
      </c>
      <c r="AT706" s="37" t="s">
        <v>551</v>
      </c>
    </row>
    <row r="707" spans="41:46" x14ac:dyDescent="0.2">
      <c r="AO707" s="106" t="str">
        <f t="shared" si="118"/>
        <v>RD7Hsh Broadmoor Hospital - RD765</v>
      </c>
      <c r="AP707" s="37" t="s">
        <v>12</v>
      </c>
      <c r="AQ707" s="37" t="s">
        <v>13</v>
      </c>
      <c r="AR707" s="37" t="s">
        <v>12</v>
      </c>
      <c r="AS707" s="37" t="s">
        <v>14</v>
      </c>
      <c r="AT707" s="37" t="s">
        <v>551</v>
      </c>
    </row>
    <row r="708" spans="41:46" x14ac:dyDescent="0.2">
      <c r="AO708" s="106" t="str">
        <f t="shared" ref="AO708:AO771" si="119">AT708&amp;AQ708</f>
        <v>RD7Chalfont's and Gerrards Cross Hospital - RD766</v>
      </c>
      <c r="AP708" s="37" t="s">
        <v>1559</v>
      </c>
      <c r="AQ708" s="37" t="s">
        <v>1560</v>
      </c>
      <c r="AR708" s="37" t="s">
        <v>1559</v>
      </c>
      <c r="AS708" s="37" t="s">
        <v>0</v>
      </c>
      <c r="AT708" s="37" t="s">
        <v>551</v>
      </c>
    </row>
    <row r="709" spans="41:46" x14ac:dyDescent="0.2">
      <c r="AO709" s="106" t="str">
        <f t="shared" si="119"/>
        <v>RD8Milton Keynes Hospital - RD816</v>
      </c>
      <c r="AP709" s="37" t="s">
        <v>2454</v>
      </c>
      <c r="AQ709" s="37" t="s">
        <v>2455</v>
      </c>
      <c r="AR709" s="37" t="s">
        <v>2454</v>
      </c>
      <c r="AS709" s="37" t="s">
        <v>2456</v>
      </c>
      <c r="AT709" s="37" t="s">
        <v>552</v>
      </c>
    </row>
    <row r="710" spans="41:46" x14ac:dyDescent="0.2">
      <c r="AO710" s="106" t="str">
        <f t="shared" si="119"/>
        <v>RDDBasildon University Hospital - RDDH0</v>
      </c>
      <c r="AP710" s="37" t="s">
        <v>2457</v>
      </c>
      <c r="AQ710" s="37" t="s">
        <v>2458</v>
      </c>
      <c r="AR710" s="37" t="s">
        <v>2457</v>
      </c>
      <c r="AS710" s="37" t="s">
        <v>2459</v>
      </c>
      <c r="AT710" s="37" t="s">
        <v>553</v>
      </c>
    </row>
    <row r="711" spans="41:46" x14ac:dyDescent="0.2">
      <c r="AO711" s="106" t="str">
        <f t="shared" si="119"/>
        <v>RDDOrsett Hospital - RDDH1</v>
      </c>
      <c r="AP711" s="37" t="s">
        <v>2460</v>
      </c>
      <c r="AQ711" s="37" t="s">
        <v>2461</v>
      </c>
      <c r="AR711" s="37" t="s">
        <v>2460</v>
      </c>
      <c r="AS711" s="37" t="s">
        <v>2462</v>
      </c>
      <c r="AT711" s="37" t="s">
        <v>553</v>
      </c>
    </row>
    <row r="712" spans="41:46" x14ac:dyDescent="0.2">
      <c r="AO712" s="106" t="str">
        <f t="shared" si="119"/>
        <v>RDDThe Essex Cardiothoracic Centre - RDDH8</v>
      </c>
      <c r="AP712" s="37" t="s">
        <v>2463</v>
      </c>
      <c r="AQ712" s="37" t="s">
        <v>2464</v>
      </c>
      <c r="AR712" s="37" t="s">
        <v>2463</v>
      </c>
      <c r="AS712" s="37" t="s">
        <v>2465</v>
      </c>
      <c r="AT712" s="37" t="s">
        <v>553</v>
      </c>
    </row>
    <row r="713" spans="41:46" x14ac:dyDescent="0.2">
      <c r="AO713" s="106" t="str">
        <f t="shared" si="119"/>
        <v>RDEClacton and District Hospital - RDEE2</v>
      </c>
      <c r="AP713" s="37" t="s">
        <v>2495</v>
      </c>
      <c r="AQ713" s="37" t="s">
        <v>2496</v>
      </c>
      <c r="AR713" s="37" t="s">
        <v>2495</v>
      </c>
      <c r="AS713" s="37" t="s">
        <v>2497</v>
      </c>
      <c r="AT713" s="37" t="s">
        <v>554</v>
      </c>
    </row>
    <row r="714" spans="41:46" x14ac:dyDescent="0.2">
      <c r="AO714" s="106" t="str">
        <f t="shared" si="119"/>
        <v>RDEColchester General Hospital - RDEE4</v>
      </c>
      <c r="AP714" s="37" t="s">
        <v>2466</v>
      </c>
      <c r="AQ714" s="37" t="s">
        <v>2467</v>
      </c>
      <c r="AR714" s="37" t="s">
        <v>2466</v>
      </c>
      <c r="AS714" s="37" t="s">
        <v>2468</v>
      </c>
      <c r="AT714" s="37" t="s">
        <v>554</v>
      </c>
    </row>
    <row r="715" spans="41:46" x14ac:dyDescent="0.2">
      <c r="AO715" s="106" t="str">
        <f t="shared" si="119"/>
        <v>RDEEssex County Hospital - RDEEB</v>
      </c>
      <c r="AP715" s="37" t="s">
        <v>2472</v>
      </c>
      <c r="AQ715" s="37" t="s">
        <v>3099</v>
      </c>
      <c r="AR715" s="37" t="s">
        <v>2472</v>
      </c>
      <c r="AS715" s="37" t="s">
        <v>3100</v>
      </c>
      <c r="AT715" s="37" t="s">
        <v>554</v>
      </c>
    </row>
    <row r="716" spans="41:46" x14ac:dyDescent="0.2">
      <c r="AO716" s="106" t="str">
        <f t="shared" si="119"/>
        <v>RDEHalstead Hospital - RDEEK</v>
      </c>
      <c r="AP716" s="37" t="s">
        <v>3101</v>
      </c>
      <c r="AQ716" s="37" t="s">
        <v>1173</v>
      </c>
      <c r="AR716" s="37" t="s">
        <v>3101</v>
      </c>
      <c r="AS716" s="37" t="s">
        <v>1174</v>
      </c>
      <c r="AT716" s="37" t="s">
        <v>554</v>
      </c>
    </row>
    <row r="717" spans="41:46" x14ac:dyDescent="0.2">
      <c r="AO717" s="106" t="str">
        <f t="shared" si="119"/>
        <v>RDEColchester Primary Care Treatment Centre - RDEEV</v>
      </c>
      <c r="AP717" s="37" t="s">
        <v>2469</v>
      </c>
      <c r="AQ717" s="37" t="s">
        <v>2470</v>
      </c>
      <c r="AR717" s="37" t="s">
        <v>2469</v>
      </c>
      <c r="AS717" s="37" t="s">
        <v>2471</v>
      </c>
      <c r="AT717" s="37" t="s">
        <v>554</v>
      </c>
    </row>
    <row r="718" spans="41:46" x14ac:dyDescent="0.2">
      <c r="AO718" s="106" t="str">
        <f t="shared" si="119"/>
        <v>RDRBATTLE SCA</v>
      </c>
      <c r="AP718" s="37" t="s">
        <v>11969</v>
      </c>
      <c r="AQ718" s="37" t="s">
        <v>11970</v>
      </c>
      <c r="AR718" s="37" t="s">
        <v>11969</v>
      </c>
      <c r="AS718" s="37" t="s">
        <v>11970</v>
      </c>
      <c r="AT718" s="37" t="s">
        <v>1787</v>
      </c>
    </row>
    <row r="719" spans="41:46" x14ac:dyDescent="0.2">
      <c r="AO719" s="106" t="str">
        <f t="shared" si="119"/>
        <v>RDRBRIGHTON GENERAL HOSPITAL</v>
      </c>
      <c r="AP719" s="37" t="s">
        <v>11971</v>
      </c>
      <c r="AQ719" s="37" t="s">
        <v>11972</v>
      </c>
      <c r="AR719" s="37" t="s">
        <v>11971</v>
      </c>
      <c r="AS719" s="37" t="s">
        <v>11972</v>
      </c>
      <c r="AT719" s="37" t="s">
        <v>1787</v>
      </c>
    </row>
    <row r="720" spans="41:46" x14ac:dyDescent="0.2">
      <c r="AO720" s="106" t="str">
        <f t="shared" si="119"/>
        <v>RDRWORTHING HOSPITAL</v>
      </c>
      <c r="AP720" s="37" t="s">
        <v>11973</v>
      </c>
      <c r="AQ720" s="37" t="s">
        <v>11974</v>
      </c>
      <c r="AR720" s="37" t="s">
        <v>11973</v>
      </c>
      <c r="AS720" s="37" t="s">
        <v>11974</v>
      </c>
      <c r="AT720" s="37" t="s">
        <v>1787</v>
      </c>
    </row>
    <row r="721" spans="41:46" x14ac:dyDescent="0.2">
      <c r="AO721" s="106" t="str">
        <f t="shared" si="119"/>
        <v>RDRZACHARY MERTON HOSPITAL</v>
      </c>
      <c r="AP721" s="37" t="s">
        <v>11975</v>
      </c>
      <c r="AQ721" s="37" t="s">
        <v>11976</v>
      </c>
      <c r="AR721" s="37" t="s">
        <v>11975</v>
      </c>
      <c r="AS721" s="37" t="s">
        <v>11976</v>
      </c>
      <c r="AT721" s="37" t="s">
        <v>1787</v>
      </c>
    </row>
    <row r="722" spans="41:46" x14ac:dyDescent="0.2">
      <c r="AO722" s="106" t="str">
        <f t="shared" si="119"/>
        <v>RDRLITTLEHAMPTON HOSPITAL</v>
      </c>
      <c r="AP722" s="37" t="s">
        <v>11977</v>
      </c>
      <c r="AQ722" s="37" t="s">
        <v>11978</v>
      </c>
      <c r="AR722" s="37" t="s">
        <v>11977</v>
      </c>
      <c r="AS722" s="37" t="s">
        <v>11978</v>
      </c>
      <c r="AT722" s="37" t="s">
        <v>1787</v>
      </c>
    </row>
    <row r="723" spans="41:46" x14ac:dyDescent="0.2">
      <c r="AO723" s="106" t="str">
        <f t="shared" si="119"/>
        <v>RDRARUNDEL AND DISTRICT HOSPITAL</v>
      </c>
      <c r="AP723" s="37" t="s">
        <v>11979</v>
      </c>
      <c r="AQ723" s="37" t="s">
        <v>11980</v>
      </c>
      <c r="AR723" s="37" t="s">
        <v>11979</v>
      </c>
      <c r="AS723" s="37" t="s">
        <v>11980</v>
      </c>
      <c r="AT723" s="37" t="s">
        <v>1787</v>
      </c>
    </row>
    <row r="724" spans="41:46" x14ac:dyDescent="0.2">
      <c r="AO724" s="106" t="str">
        <f t="shared" si="119"/>
        <v>RDREASTBOURNE DISTRICT GENERAL HOSPITAL</v>
      </c>
      <c r="AP724" s="37" t="s">
        <v>11981</v>
      </c>
      <c r="AQ724" s="37" t="s">
        <v>11982</v>
      </c>
      <c r="AR724" s="37" t="s">
        <v>11981</v>
      </c>
      <c r="AS724" s="37" t="s">
        <v>11982</v>
      </c>
      <c r="AT724" s="37" t="s">
        <v>1787</v>
      </c>
    </row>
    <row r="725" spans="41:46" x14ac:dyDescent="0.2">
      <c r="AO725" s="106" t="str">
        <f t="shared" si="119"/>
        <v>RDRSOUTHLANDS HOSPITAL</v>
      </c>
      <c r="AP725" s="37" t="s">
        <v>11983</v>
      </c>
      <c r="AQ725" s="37" t="s">
        <v>11984</v>
      </c>
      <c r="AR725" s="37" t="s">
        <v>11983</v>
      </c>
      <c r="AS725" s="37" t="s">
        <v>11984</v>
      </c>
      <c r="AT725" s="37" t="s">
        <v>1787</v>
      </c>
    </row>
    <row r="726" spans="41:46" x14ac:dyDescent="0.2">
      <c r="AO726" s="106" t="str">
        <f t="shared" si="119"/>
        <v>RDRTHE OLD MARKET</v>
      </c>
      <c r="AP726" s="37" t="s">
        <v>11985</v>
      </c>
      <c r="AQ726" s="37" t="s">
        <v>11986</v>
      </c>
      <c r="AR726" s="37" t="s">
        <v>11985</v>
      </c>
      <c r="AS726" s="37" t="s">
        <v>11986</v>
      </c>
      <c r="AT726" s="37" t="s">
        <v>1787</v>
      </c>
    </row>
    <row r="727" spans="41:46" x14ac:dyDescent="0.2">
      <c r="AO727" s="106" t="str">
        <f t="shared" si="119"/>
        <v>RDRMIDHURST COMMUNITY HOSPITAL</v>
      </c>
      <c r="AP727" s="37" t="s">
        <v>11987</v>
      </c>
      <c r="AQ727" s="37" t="s">
        <v>11988</v>
      </c>
      <c r="AR727" s="37" t="s">
        <v>11987</v>
      </c>
      <c r="AS727" s="37" t="s">
        <v>11988</v>
      </c>
      <c r="AT727" s="37" t="s">
        <v>1787</v>
      </c>
    </row>
    <row r="728" spans="41:46" x14ac:dyDescent="0.2">
      <c r="AO728" s="106" t="str">
        <f t="shared" si="119"/>
        <v>RDRTHE CHERRIES</v>
      </c>
      <c r="AP728" s="37" t="s">
        <v>11989</v>
      </c>
      <c r="AQ728" s="37" t="s">
        <v>11990</v>
      </c>
      <c r="AR728" s="37" t="s">
        <v>11989</v>
      </c>
      <c r="AS728" s="37" t="s">
        <v>11990</v>
      </c>
      <c r="AT728" s="37" t="s">
        <v>1787</v>
      </c>
    </row>
    <row r="729" spans="41:46" x14ac:dyDescent="0.2">
      <c r="AO729" s="106" t="str">
        <f t="shared" si="119"/>
        <v>RDRST RICHARDS HOSPITAL</v>
      </c>
      <c r="AP729" s="37" t="s">
        <v>11991</v>
      </c>
      <c r="AQ729" s="37" t="s">
        <v>11992</v>
      </c>
      <c r="AR729" s="37" t="s">
        <v>11991</v>
      </c>
      <c r="AS729" s="37" t="s">
        <v>11992</v>
      </c>
      <c r="AT729" s="37" t="s">
        <v>1787</v>
      </c>
    </row>
    <row r="730" spans="41:46" x14ac:dyDescent="0.2">
      <c r="AO730" s="106" t="str">
        <f t="shared" si="119"/>
        <v>RDRBOGNOR REGIS WAR MEMORIAL HOSPITAL</v>
      </c>
      <c r="AP730" s="37" t="s">
        <v>11993</v>
      </c>
      <c r="AQ730" s="37" t="s">
        <v>11994</v>
      </c>
      <c r="AR730" s="37" t="s">
        <v>11993</v>
      </c>
      <c r="AS730" s="37" t="s">
        <v>11994</v>
      </c>
      <c r="AT730" s="37" t="s">
        <v>1787</v>
      </c>
    </row>
    <row r="731" spans="41:46" x14ac:dyDescent="0.2">
      <c r="AO731" s="106" t="str">
        <f t="shared" si="119"/>
        <v>RDRCRAWLEY HOSPITAL</v>
      </c>
      <c r="AP731" s="37" t="s">
        <v>11995</v>
      </c>
      <c r="AQ731" s="37" t="s">
        <v>11996</v>
      </c>
      <c r="AR731" s="37" t="s">
        <v>11995</v>
      </c>
      <c r="AS731" s="37" t="s">
        <v>11996</v>
      </c>
      <c r="AT731" s="37" t="s">
        <v>1787</v>
      </c>
    </row>
    <row r="732" spans="41:46" x14ac:dyDescent="0.2">
      <c r="AO732" s="106" t="str">
        <f t="shared" si="119"/>
        <v>RDRHORSHAM HOSPITAL</v>
      </c>
      <c r="AP732" s="37" t="s">
        <v>11997</v>
      </c>
      <c r="AQ732" s="37" t="s">
        <v>11998</v>
      </c>
      <c r="AR732" s="37" t="s">
        <v>11997</v>
      </c>
      <c r="AS732" s="37" t="s">
        <v>11998</v>
      </c>
      <c r="AT732" s="37" t="s">
        <v>1787</v>
      </c>
    </row>
    <row r="733" spans="41:46" x14ac:dyDescent="0.2">
      <c r="AO733" s="106" t="str">
        <f t="shared" si="119"/>
        <v>RDRPRINCESS ROYAL HOSPITAL</v>
      </c>
      <c r="AP733" s="37" t="s">
        <v>11999</v>
      </c>
      <c r="AQ733" s="37" t="s">
        <v>8617</v>
      </c>
      <c r="AR733" s="37" t="s">
        <v>11999</v>
      </c>
      <c r="AS733" s="37" t="s">
        <v>8617</v>
      </c>
      <c r="AT733" s="37" t="s">
        <v>1787</v>
      </c>
    </row>
    <row r="734" spans="41:46" x14ac:dyDescent="0.2">
      <c r="AO734" s="106" t="str">
        <f t="shared" si="119"/>
        <v>RDRQUEEN VICTORIA HOSPITAL</v>
      </c>
      <c r="AP734" s="37" t="s">
        <v>12000</v>
      </c>
      <c r="AQ734" s="37" t="s">
        <v>12001</v>
      </c>
      <c r="AR734" s="37" t="s">
        <v>12000</v>
      </c>
      <c r="AS734" s="37" t="s">
        <v>12001</v>
      </c>
      <c r="AT734" s="37" t="s">
        <v>1787</v>
      </c>
    </row>
    <row r="735" spans="41:46" x14ac:dyDescent="0.2">
      <c r="AO735" s="106" t="str">
        <f t="shared" si="119"/>
        <v>RDRTHE ASHINGTON VILLAGE SPORTS PAVILION</v>
      </c>
      <c r="AP735" s="37" t="s">
        <v>12002</v>
      </c>
      <c r="AQ735" s="37" t="s">
        <v>12003</v>
      </c>
      <c r="AR735" s="37" t="s">
        <v>12002</v>
      </c>
      <c r="AS735" s="37" t="s">
        <v>12003</v>
      </c>
      <c r="AT735" s="37" t="s">
        <v>1787</v>
      </c>
    </row>
    <row r="736" spans="41:46" x14ac:dyDescent="0.2">
      <c r="AO736" s="106" t="str">
        <f t="shared" si="119"/>
        <v>RDRGATWICK HEALTH CONTROL</v>
      </c>
      <c r="AP736" s="37" t="s">
        <v>12004</v>
      </c>
      <c r="AQ736" s="37" t="s">
        <v>12005</v>
      </c>
      <c r="AR736" s="37" t="s">
        <v>12004</v>
      </c>
      <c r="AS736" s="37" t="s">
        <v>12005</v>
      </c>
      <c r="AT736" s="37" t="s">
        <v>1787</v>
      </c>
    </row>
    <row r="737" spans="41:46" x14ac:dyDescent="0.2">
      <c r="AO737" s="106" t="str">
        <f t="shared" si="119"/>
        <v>RDRBATTLE SCA</v>
      </c>
      <c r="AP737" s="37" t="s">
        <v>12006</v>
      </c>
      <c r="AQ737" s="37" t="s">
        <v>11970</v>
      </c>
      <c r="AR737" s="37" t="s">
        <v>12006</v>
      </c>
      <c r="AS737" s="37" t="s">
        <v>11970</v>
      </c>
      <c r="AT737" s="37" t="s">
        <v>1787</v>
      </c>
    </row>
    <row r="738" spans="41:46" x14ac:dyDescent="0.2">
      <c r="AO738" s="106" t="str">
        <f t="shared" si="119"/>
        <v>RDRMINOR INJURIES UNIT</v>
      </c>
      <c r="AP738" s="37" t="s">
        <v>12007</v>
      </c>
      <c r="AQ738" s="37" t="s">
        <v>8589</v>
      </c>
      <c r="AR738" s="37" t="s">
        <v>12007</v>
      </c>
      <c r="AS738" s="37" t="s">
        <v>8589</v>
      </c>
      <c r="AT738" s="37" t="s">
        <v>1787</v>
      </c>
    </row>
    <row r="739" spans="41:46" x14ac:dyDescent="0.2">
      <c r="AO739" s="106" t="str">
        <f t="shared" si="119"/>
        <v>RDRICATS CRAWLEY</v>
      </c>
      <c r="AP739" s="37" t="s">
        <v>12008</v>
      </c>
      <c r="AQ739" s="37" t="s">
        <v>12009</v>
      </c>
      <c r="AR739" s="37" t="s">
        <v>12008</v>
      </c>
      <c r="AS739" s="37" t="s">
        <v>12009</v>
      </c>
      <c r="AT739" s="37" t="s">
        <v>1787</v>
      </c>
    </row>
    <row r="740" spans="41:46" x14ac:dyDescent="0.2">
      <c r="AO740" s="106" t="str">
        <f t="shared" si="119"/>
        <v>RDRCLERMONT CHILD PROTECTION UNIT</v>
      </c>
      <c r="AP740" s="37" t="s">
        <v>12010</v>
      </c>
      <c r="AQ740" s="37" t="s">
        <v>12011</v>
      </c>
      <c r="AR740" s="37" t="s">
        <v>12010</v>
      </c>
      <c r="AS740" s="37" t="s">
        <v>12011</v>
      </c>
      <c r="AT740" s="37" t="s">
        <v>1787</v>
      </c>
    </row>
    <row r="741" spans="41:46" x14ac:dyDescent="0.2">
      <c r="AO741" s="106" t="str">
        <f t="shared" si="119"/>
        <v>RDRCHAILEY NEW HERITAGE</v>
      </c>
      <c r="AP741" s="37" t="s">
        <v>12012</v>
      </c>
      <c r="AQ741" s="37" t="s">
        <v>12013</v>
      </c>
      <c r="AR741" s="37" t="s">
        <v>12012</v>
      </c>
      <c r="AS741" s="37" t="s">
        <v>12013</v>
      </c>
      <c r="AT741" s="37" t="s">
        <v>1787</v>
      </c>
    </row>
    <row r="742" spans="41:46" x14ac:dyDescent="0.2">
      <c r="AO742" s="106" t="str">
        <f t="shared" si="119"/>
        <v>RDRCOUNTY BUILDINGS</v>
      </c>
      <c r="AP742" s="37" t="s">
        <v>12014</v>
      </c>
      <c r="AQ742" s="37" t="s">
        <v>12015</v>
      </c>
      <c r="AR742" s="37" t="s">
        <v>12014</v>
      </c>
      <c r="AS742" s="37" t="s">
        <v>12015</v>
      </c>
      <c r="AT742" s="37" t="s">
        <v>1787</v>
      </c>
    </row>
    <row r="743" spans="41:46" x14ac:dyDescent="0.2">
      <c r="AO743" s="106" t="str">
        <f t="shared" si="119"/>
        <v>RDRICS CRAVEN VALE</v>
      </c>
      <c r="AP743" s="37" t="s">
        <v>12016</v>
      </c>
      <c r="AQ743" s="37" t="s">
        <v>12017</v>
      </c>
      <c r="AR743" s="37" t="s">
        <v>12016</v>
      </c>
      <c r="AS743" s="37" t="s">
        <v>12017</v>
      </c>
      <c r="AT743" s="37" t="s">
        <v>1787</v>
      </c>
    </row>
    <row r="744" spans="41:46" x14ac:dyDescent="0.2">
      <c r="AO744" s="106" t="str">
        <f t="shared" si="119"/>
        <v>RDRDOWNS VIEW</v>
      </c>
      <c r="AP744" s="37" t="s">
        <v>12018</v>
      </c>
      <c r="AQ744" s="37" t="s">
        <v>12019</v>
      </c>
      <c r="AR744" s="37" t="s">
        <v>12018</v>
      </c>
      <c r="AS744" s="37" t="s">
        <v>12019</v>
      </c>
      <c r="AT744" s="37" t="s">
        <v>1787</v>
      </c>
    </row>
    <row r="745" spans="41:46" x14ac:dyDescent="0.2">
      <c r="AO745" s="106" t="str">
        <f t="shared" si="119"/>
        <v>RDRBRADBURY UNIT</v>
      </c>
      <c r="AP745" s="37" t="s">
        <v>12020</v>
      </c>
      <c r="AQ745" s="37" t="s">
        <v>12021</v>
      </c>
      <c r="AR745" s="37" t="s">
        <v>12020</v>
      </c>
      <c r="AS745" s="37" t="s">
        <v>12021</v>
      </c>
      <c r="AT745" s="37" t="s">
        <v>1787</v>
      </c>
    </row>
    <row r="746" spans="41:46" x14ac:dyDescent="0.2">
      <c r="AO746" s="106" t="str">
        <f t="shared" si="119"/>
        <v>RDRPRINCESS ROYAL HOSPITAL</v>
      </c>
      <c r="AP746" s="37" t="s">
        <v>12022</v>
      </c>
      <c r="AQ746" s="37" t="s">
        <v>8617</v>
      </c>
      <c r="AR746" s="37" t="s">
        <v>12022</v>
      </c>
      <c r="AS746" s="37" t="s">
        <v>8617</v>
      </c>
      <c r="AT746" s="37" t="s">
        <v>1787</v>
      </c>
    </row>
    <row r="747" spans="41:46" x14ac:dyDescent="0.2">
      <c r="AO747" s="106" t="str">
        <f t="shared" si="119"/>
        <v>RDRHORSHAM MIU</v>
      </c>
      <c r="AP747" s="37" t="s">
        <v>12023</v>
      </c>
      <c r="AQ747" s="37" t="s">
        <v>12024</v>
      </c>
      <c r="AR747" s="37" t="s">
        <v>12023</v>
      </c>
      <c r="AS747" s="37" t="s">
        <v>12024</v>
      </c>
      <c r="AT747" s="37" t="s">
        <v>1787</v>
      </c>
    </row>
    <row r="748" spans="41:46" x14ac:dyDescent="0.2">
      <c r="AO748" s="106" t="str">
        <f t="shared" si="119"/>
        <v>RDRHORIZON UNIT</v>
      </c>
      <c r="AP748" s="37" t="s">
        <v>12025</v>
      </c>
      <c r="AQ748" s="37" t="s">
        <v>12026</v>
      </c>
      <c r="AR748" s="37" t="s">
        <v>12025</v>
      </c>
      <c r="AS748" s="37" t="s">
        <v>12026</v>
      </c>
      <c r="AT748" s="37" t="s">
        <v>1787</v>
      </c>
    </row>
    <row r="749" spans="41:46" x14ac:dyDescent="0.2">
      <c r="AO749" s="106" t="str">
        <f t="shared" si="119"/>
        <v>RDRHAZEL COTTAGE</v>
      </c>
      <c r="AP749" s="37" t="s">
        <v>12027</v>
      </c>
      <c r="AQ749" s="37" t="s">
        <v>12028</v>
      </c>
      <c r="AR749" s="37" t="s">
        <v>12027</v>
      </c>
      <c r="AS749" s="37" t="s">
        <v>12028</v>
      </c>
      <c r="AT749" s="37" t="s">
        <v>1787</v>
      </c>
    </row>
    <row r="750" spans="41:46" x14ac:dyDescent="0.2">
      <c r="AO750" s="106" t="str">
        <f t="shared" si="119"/>
        <v>RDRLENS EMPLOYMENT REHABILITATION</v>
      </c>
      <c r="AP750" s="37" t="s">
        <v>12029</v>
      </c>
      <c r="AQ750" s="37" t="s">
        <v>12030</v>
      </c>
      <c r="AR750" s="37" t="s">
        <v>12029</v>
      </c>
      <c r="AS750" s="37" t="s">
        <v>12030</v>
      </c>
      <c r="AT750" s="37" t="s">
        <v>1787</v>
      </c>
    </row>
    <row r="751" spans="41:46" x14ac:dyDescent="0.2">
      <c r="AO751" s="106" t="str">
        <f t="shared" si="119"/>
        <v>RDRMILL VIEW HOSPITAL</v>
      </c>
      <c r="AP751" s="37" t="s">
        <v>12031</v>
      </c>
      <c r="AQ751" s="37" t="s">
        <v>12032</v>
      </c>
      <c r="AR751" s="37" t="s">
        <v>12031</v>
      </c>
      <c r="AS751" s="37" t="s">
        <v>12032</v>
      </c>
      <c r="AT751" s="37" t="s">
        <v>1787</v>
      </c>
    </row>
    <row r="752" spans="41:46" x14ac:dyDescent="0.2">
      <c r="AO752" s="106" t="str">
        <f t="shared" si="119"/>
        <v>RDRTHE MARTLETS</v>
      </c>
      <c r="AP752" s="37" t="s">
        <v>12033</v>
      </c>
      <c r="AQ752" s="37" t="s">
        <v>12034</v>
      </c>
      <c r="AR752" s="37" t="s">
        <v>12033</v>
      </c>
      <c r="AS752" s="37" t="s">
        <v>12034</v>
      </c>
      <c r="AT752" s="37" t="s">
        <v>1787</v>
      </c>
    </row>
    <row r="753" spans="41:46" x14ac:dyDescent="0.2">
      <c r="AO753" s="106" t="str">
        <f t="shared" si="119"/>
        <v>RDRNEVILL HOSPITAL</v>
      </c>
      <c r="AP753" s="37" t="s">
        <v>12035</v>
      </c>
      <c r="AQ753" s="37" t="s">
        <v>12036</v>
      </c>
      <c r="AR753" s="37" t="s">
        <v>12035</v>
      </c>
      <c r="AS753" s="37" t="s">
        <v>12036</v>
      </c>
      <c r="AT753" s="37" t="s">
        <v>1787</v>
      </c>
    </row>
    <row r="754" spans="41:46" x14ac:dyDescent="0.2">
      <c r="AO754" s="106" t="str">
        <f t="shared" si="119"/>
        <v>RDRTHE PEARSON UNIT</v>
      </c>
      <c r="AP754" s="37" t="s">
        <v>12037</v>
      </c>
      <c r="AQ754" s="37" t="s">
        <v>12038</v>
      </c>
      <c r="AR754" s="37" t="s">
        <v>12037</v>
      </c>
      <c r="AS754" s="37" t="s">
        <v>12038</v>
      </c>
      <c r="AT754" s="37" t="s">
        <v>1787</v>
      </c>
    </row>
    <row r="755" spans="41:46" x14ac:dyDescent="0.2">
      <c r="AO755" s="106" t="str">
        <f t="shared" si="119"/>
        <v>RDRQUADRANT</v>
      </c>
      <c r="AP755" s="37" t="s">
        <v>12039</v>
      </c>
      <c r="AQ755" s="37" t="s">
        <v>12040</v>
      </c>
      <c r="AR755" s="37" t="s">
        <v>12039</v>
      </c>
      <c r="AS755" s="37" t="s">
        <v>12040</v>
      </c>
      <c r="AT755" s="37" t="s">
        <v>1787</v>
      </c>
    </row>
    <row r="756" spans="41:46" x14ac:dyDescent="0.2">
      <c r="AO756" s="106" t="str">
        <f t="shared" si="119"/>
        <v>RDRICS QUEENS PARK VILLAS</v>
      </c>
      <c r="AP756" s="37" t="s">
        <v>12041</v>
      </c>
      <c r="AQ756" s="37" t="s">
        <v>12042</v>
      </c>
      <c r="AR756" s="37" t="s">
        <v>12041</v>
      </c>
      <c r="AS756" s="37" t="s">
        <v>12042</v>
      </c>
      <c r="AT756" s="37" t="s">
        <v>1787</v>
      </c>
    </row>
    <row r="757" spans="41:46" x14ac:dyDescent="0.2">
      <c r="AO757" s="106" t="str">
        <f t="shared" si="119"/>
        <v>RDRROYAL ALEXANDRA</v>
      </c>
      <c r="AP757" s="37" t="s">
        <v>12043</v>
      </c>
      <c r="AQ757" s="37" t="s">
        <v>12044</v>
      </c>
      <c r="AR757" s="37" t="s">
        <v>12043</v>
      </c>
      <c r="AS757" s="37" t="s">
        <v>12044</v>
      </c>
      <c r="AT757" s="37" t="s">
        <v>1787</v>
      </c>
    </row>
    <row r="758" spans="41:46" x14ac:dyDescent="0.2">
      <c r="AO758" s="106" t="str">
        <f t="shared" si="119"/>
        <v>RDRFINCHES</v>
      </c>
      <c r="AP758" s="37" t="s">
        <v>12045</v>
      </c>
      <c r="AQ758" s="37" t="s">
        <v>12046</v>
      </c>
      <c r="AR758" s="37" t="s">
        <v>12045</v>
      </c>
      <c r="AS758" s="37" t="s">
        <v>12046</v>
      </c>
      <c r="AT758" s="37" t="s">
        <v>1787</v>
      </c>
    </row>
    <row r="759" spans="41:46" x14ac:dyDescent="0.2">
      <c r="AO759" s="106" t="str">
        <f t="shared" si="119"/>
        <v>RDRRHEUMATOLOGY VALE</v>
      </c>
      <c r="AP759" s="37" t="s">
        <v>12047</v>
      </c>
      <c r="AQ759" s="37" t="s">
        <v>12048</v>
      </c>
      <c r="AR759" s="37" t="s">
        <v>12047</v>
      </c>
      <c r="AS759" s="37" t="s">
        <v>12048</v>
      </c>
      <c r="AT759" s="37" t="s">
        <v>1787</v>
      </c>
    </row>
    <row r="760" spans="41:46" x14ac:dyDescent="0.2">
      <c r="AO760" s="106" t="str">
        <f t="shared" si="119"/>
        <v>RDRTHE ROWANS</v>
      </c>
      <c r="AP760" s="37" t="s">
        <v>12049</v>
      </c>
      <c r="AQ760" s="37" t="s">
        <v>12050</v>
      </c>
      <c r="AR760" s="37" t="s">
        <v>12049</v>
      </c>
      <c r="AS760" s="37" t="s">
        <v>12050</v>
      </c>
      <c r="AT760" s="37" t="s">
        <v>1787</v>
      </c>
    </row>
    <row r="761" spans="41:46" x14ac:dyDescent="0.2">
      <c r="AO761" s="106" t="str">
        <f t="shared" si="119"/>
        <v>RDRSOUTHPOINT</v>
      </c>
      <c r="AP761" s="37" t="s">
        <v>12051</v>
      </c>
      <c r="AQ761" s="37" t="s">
        <v>12052</v>
      </c>
      <c r="AR761" s="37" t="s">
        <v>12051</v>
      </c>
      <c r="AS761" s="37" t="s">
        <v>12052</v>
      </c>
      <c r="AT761" s="37" t="s">
        <v>1787</v>
      </c>
    </row>
    <row r="762" spans="41:46" x14ac:dyDescent="0.2">
      <c r="AO762" s="106" t="str">
        <f t="shared" si="119"/>
        <v>RDRRHEUMATOLOGY</v>
      </c>
      <c r="AP762" s="37" t="s">
        <v>12053</v>
      </c>
      <c r="AQ762" s="37" t="s">
        <v>12054</v>
      </c>
      <c r="AR762" s="37" t="s">
        <v>12053</v>
      </c>
      <c r="AS762" s="37" t="s">
        <v>12054</v>
      </c>
      <c r="AT762" s="37" t="s">
        <v>1787</v>
      </c>
    </row>
    <row r="763" spans="41:46" x14ac:dyDescent="0.2">
      <c r="AO763" s="106" t="str">
        <f t="shared" si="119"/>
        <v>RDRNEWHAVEN DOWNS</v>
      </c>
      <c r="AP763" s="37" t="s">
        <v>12055</v>
      </c>
      <c r="AQ763" s="37" t="s">
        <v>12056</v>
      </c>
      <c r="AR763" s="37" t="s">
        <v>12055</v>
      </c>
      <c r="AS763" s="37" t="s">
        <v>12056</v>
      </c>
      <c r="AT763" s="37" t="s">
        <v>1787</v>
      </c>
    </row>
    <row r="764" spans="41:46" x14ac:dyDescent="0.2">
      <c r="AO764" s="106" t="str">
        <f t="shared" si="119"/>
        <v>RDUFrimley Park Hospital - RDU01</v>
      </c>
      <c r="AP764" s="37" t="s">
        <v>957</v>
      </c>
      <c r="AQ764" s="37" t="s">
        <v>958</v>
      </c>
      <c r="AR764" s="37" t="s">
        <v>957</v>
      </c>
      <c r="AS764" s="37" t="s">
        <v>2549</v>
      </c>
      <c r="AT764" s="37" t="s">
        <v>555</v>
      </c>
    </row>
    <row r="765" spans="41:46" x14ac:dyDescent="0.2">
      <c r="AO765" s="106" t="str">
        <f t="shared" si="119"/>
        <v>RDUFarnham Hospital Outpatients Department - RDU02</v>
      </c>
      <c r="AP765" s="37" t="s">
        <v>1184</v>
      </c>
      <c r="AQ765" s="37" t="s">
        <v>949</v>
      </c>
      <c r="AR765" s="37" t="s">
        <v>1184</v>
      </c>
      <c r="AS765" s="37" t="s">
        <v>950</v>
      </c>
      <c r="AT765" s="37" t="s">
        <v>555</v>
      </c>
    </row>
    <row r="766" spans="41:46" x14ac:dyDescent="0.2">
      <c r="AO766" s="106" t="str">
        <f t="shared" si="119"/>
        <v>RDUFleet Hospital Outpatients Department - RDU03</v>
      </c>
      <c r="AP766" s="37" t="s">
        <v>951</v>
      </c>
      <c r="AQ766" s="37" t="s">
        <v>952</v>
      </c>
      <c r="AR766" s="37" t="s">
        <v>951</v>
      </c>
      <c r="AS766" s="37" t="s">
        <v>953</v>
      </c>
      <c r="AT766" s="37" t="s">
        <v>555</v>
      </c>
    </row>
    <row r="767" spans="41:46" x14ac:dyDescent="0.2">
      <c r="AO767" s="106" t="str">
        <f t="shared" si="119"/>
        <v>RDUAldershot NHS Outpatients - RDU04</v>
      </c>
      <c r="AP767" s="37" t="s">
        <v>1176</v>
      </c>
      <c r="AQ767" s="37" t="s">
        <v>1177</v>
      </c>
      <c r="AR767" s="37" t="s">
        <v>1176</v>
      </c>
      <c r="AS767" s="37" t="s">
        <v>1178</v>
      </c>
      <c r="AT767" s="37" t="s">
        <v>555</v>
      </c>
    </row>
    <row r="768" spans="41:46" x14ac:dyDescent="0.2">
      <c r="AO768" s="106" t="str">
        <f t="shared" si="119"/>
        <v>RDUThe Royal Hospital Haslar - RDU13</v>
      </c>
      <c r="AP768" s="37" t="s">
        <v>964</v>
      </c>
      <c r="AQ768" s="37" t="s">
        <v>965</v>
      </c>
      <c r="AR768" s="37" t="s">
        <v>964</v>
      </c>
      <c r="AS768" s="37" t="s">
        <v>966</v>
      </c>
      <c r="AT768" s="37" t="s">
        <v>555</v>
      </c>
    </row>
    <row r="769" spans="41:46" x14ac:dyDescent="0.2">
      <c r="AO769" s="106" t="str">
        <f t="shared" si="119"/>
        <v>RDUFrimley Children's Centre - RDU14</v>
      </c>
      <c r="AP769" s="37" t="s">
        <v>954</v>
      </c>
      <c r="AQ769" s="37" t="s">
        <v>955</v>
      </c>
      <c r="AR769" s="37" t="s">
        <v>954</v>
      </c>
      <c r="AS769" s="37" t="s">
        <v>956</v>
      </c>
      <c r="AT769" s="37" t="s">
        <v>555</v>
      </c>
    </row>
    <row r="770" spans="41:46" x14ac:dyDescent="0.2">
      <c r="AO770" s="106" t="str">
        <f t="shared" si="119"/>
        <v>RDUGuildford Nuffield - RDU15</v>
      </c>
      <c r="AP770" s="37" t="s">
        <v>959</v>
      </c>
      <c r="AQ770" s="37" t="s">
        <v>960</v>
      </c>
      <c r="AR770" s="37" t="s">
        <v>959</v>
      </c>
      <c r="AS770" s="37" t="s">
        <v>961</v>
      </c>
      <c r="AT770" s="37" t="s">
        <v>555</v>
      </c>
    </row>
    <row r="771" spans="41:46" x14ac:dyDescent="0.2">
      <c r="AO771" s="106" t="str">
        <f t="shared" si="119"/>
        <v>RDUBerkshire Independent Hospital - RDU17</v>
      </c>
      <c r="AP771" s="37" t="s">
        <v>1179</v>
      </c>
      <c r="AQ771" s="37" t="s">
        <v>1180</v>
      </c>
      <c r="AR771" s="37" t="s">
        <v>1179</v>
      </c>
      <c r="AS771" s="37" t="s">
        <v>1181</v>
      </c>
      <c r="AT771" s="37" t="s">
        <v>555</v>
      </c>
    </row>
    <row r="772" spans="41:46" x14ac:dyDescent="0.2">
      <c r="AO772" s="106" t="str">
        <f t="shared" ref="AO772:AO835" si="120">AT772&amp;AQ772</f>
        <v>RDUDunedin Hospital - RDU18</v>
      </c>
      <c r="AP772" s="37" t="s">
        <v>1182</v>
      </c>
      <c r="AQ772" s="37" t="s">
        <v>1183</v>
      </c>
      <c r="AR772" s="37" t="s">
        <v>1182</v>
      </c>
      <c r="AS772" s="37" t="s">
        <v>2502</v>
      </c>
      <c r="AT772" s="37" t="s">
        <v>555</v>
      </c>
    </row>
    <row r="773" spans="41:46" x14ac:dyDescent="0.2">
      <c r="AO773" s="106" t="str">
        <f t="shared" si="120"/>
        <v>RDUKing Edward Vii Hospital - RDU19</v>
      </c>
      <c r="AP773" s="37" t="s">
        <v>962</v>
      </c>
      <c r="AQ773" s="37" t="s">
        <v>963</v>
      </c>
      <c r="AR773" s="37" t="s">
        <v>962</v>
      </c>
      <c r="AS773" s="37" t="s">
        <v>1001</v>
      </c>
      <c r="AT773" s="37" t="s">
        <v>555</v>
      </c>
    </row>
    <row r="774" spans="41:46" x14ac:dyDescent="0.2">
      <c r="AO774" s="106" t="str">
        <f t="shared" si="120"/>
        <v>RDUWoking Nuffield Hospital - RDU20</v>
      </c>
      <c r="AP774" s="37" t="s">
        <v>967</v>
      </c>
      <c r="AQ774" s="37" t="s">
        <v>968</v>
      </c>
      <c r="AR774" s="37" t="s">
        <v>967</v>
      </c>
      <c r="AS774" s="37" t="s">
        <v>969</v>
      </c>
      <c r="AT774" s="37" t="s">
        <v>555</v>
      </c>
    </row>
    <row r="775" spans="41:46" x14ac:dyDescent="0.2">
      <c r="AO775" s="106" t="str">
        <f t="shared" si="120"/>
        <v>RDYBOSCOMBE COMMUNITY HOSPITAL</v>
      </c>
      <c r="AP775" s="37" t="s">
        <v>12057</v>
      </c>
      <c r="AQ775" s="37" t="s">
        <v>12058</v>
      </c>
      <c r="AR775" s="37" t="s">
        <v>12057</v>
      </c>
      <c r="AS775" s="37" t="s">
        <v>12058</v>
      </c>
      <c r="AT775" s="37" t="s">
        <v>1748</v>
      </c>
    </row>
    <row r="776" spans="41:46" x14ac:dyDescent="0.2">
      <c r="AO776" s="106" t="str">
        <f t="shared" si="120"/>
        <v>RDYKINGS PARK HOSPITAL</v>
      </c>
      <c r="AP776" s="37" t="s">
        <v>12059</v>
      </c>
      <c r="AQ776" s="37" t="s">
        <v>12060</v>
      </c>
      <c r="AR776" s="37" t="s">
        <v>12059</v>
      </c>
      <c r="AS776" s="37" t="s">
        <v>12060</v>
      </c>
      <c r="AT776" s="37" t="s">
        <v>1748</v>
      </c>
    </row>
    <row r="777" spans="41:46" x14ac:dyDescent="0.2">
      <c r="AO777" s="106" t="str">
        <f t="shared" si="120"/>
        <v>RDYST ANN'S HOSPITAL</v>
      </c>
      <c r="AP777" s="37" t="s">
        <v>12061</v>
      </c>
      <c r="AQ777" s="37" t="s">
        <v>12062</v>
      </c>
      <c r="AR777" s="37" t="s">
        <v>12061</v>
      </c>
      <c r="AS777" s="37" t="s">
        <v>12062</v>
      </c>
      <c r="AT777" s="37" t="s">
        <v>1748</v>
      </c>
    </row>
    <row r="778" spans="41:46" x14ac:dyDescent="0.2">
      <c r="AO778" s="106" t="str">
        <f t="shared" si="120"/>
        <v>RDYHERBERT HOSPITAL</v>
      </c>
      <c r="AP778" s="37" t="s">
        <v>12063</v>
      </c>
      <c r="AQ778" s="37" t="s">
        <v>12064</v>
      </c>
      <c r="AR778" s="37" t="s">
        <v>12063</v>
      </c>
      <c r="AS778" s="37" t="s">
        <v>12064</v>
      </c>
      <c r="AT778" s="37" t="s">
        <v>1748</v>
      </c>
    </row>
    <row r="779" spans="41:46" x14ac:dyDescent="0.2">
      <c r="AO779" s="106" t="str">
        <f t="shared" si="120"/>
        <v>RDYADDINGTON UNIT</v>
      </c>
      <c r="AP779" s="37" t="s">
        <v>12065</v>
      </c>
      <c r="AQ779" s="37" t="s">
        <v>12066</v>
      </c>
      <c r="AR779" s="37" t="s">
        <v>12065</v>
      </c>
      <c r="AS779" s="37" t="s">
        <v>12066</v>
      </c>
      <c r="AT779" s="37" t="s">
        <v>1748</v>
      </c>
    </row>
    <row r="780" spans="41:46" x14ac:dyDescent="0.2">
      <c r="AO780" s="106" t="str">
        <f t="shared" si="120"/>
        <v>RDYALDERNEY HOSPITAL</v>
      </c>
      <c r="AP780" s="37" t="s">
        <v>12067</v>
      </c>
      <c r="AQ780" s="37" t="s">
        <v>12068</v>
      </c>
      <c r="AR780" s="37" t="s">
        <v>12067</v>
      </c>
      <c r="AS780" s="37" t="s">
        <v>12068</v>
      </c>
      <c r="AT780" s="37" t="s">
        <v>1748</v>
      </c>
    </row>
    <row r="781" spans="41:46" x14ac:dyDescent="0.2">
      <c r="AO781" s="106" t="str">
        <f t="shared" si="120"/>
        <v>RDYTHE OAKS</v>
      </c>
      <c r="AP781" s="37" t="s">
        <v>12069</v>
      </c>
      <c r="AQ781" s="37" t="s">
        <v>12070</v>
      </c>
      <c r="AR781" s="37" t="s">
        <v>12069</v>
      </c>
      <c r="AS781" s="37" t="s">
        <v>12070</v>
      </c>
      <c r="AT781" s="37" t="s">
        <v>1748</v>
      </c>
    </row>
    <row r="782" spans="41:46" x14ac:dyDescent="0.2">
      <c r="AO782" s="106" t="str">
        <f t="shared" si="120"/>
        <v>RDYHILLCREST</v>
      </c>
      <c r="AP782" s="37" t="s">
        <v>12071</v>
      </c>
      <c r="AQ782" s="37" t="s">
        <v>12072</v>
      </c>
      <c r="AR782" s="37" t="s">
        <v>12071</v>
      </c>
      <c r="AS782" s="37" t="s">
        <v>12072</v>
      </c>
      <c r="AT782" s="37" t="s">
        <v>1748</v>
      </c>
    </row>
    <row r="783" spans="41:46" x14ac:dyDescent="0.2">
      <c r="AO783" s="106" t="str">
        <f t="shared" si="120"/>
        <v>RDYTHE CEDARS (POOLE)</v>
      </c>
      <c r="AP783" s="37" t="s">
        <v>12073</v>
      </c>
      <c r="AQ783" s="37" t="s">
        <v>12074</v>
      </c>
      <c r="AR783" s="37" t="s">
        <v>12073</v>
      </c>
      <c r="AS783" s="37" t="s">
        <v>12074</v>
      </c>
      <c r="AT783" s="37" t="s">
        <v>1748</v>
      </c>
    </row>
    <row r="784" spans="41:46" x14ac:dyDescent="0.2">
      <c r="AO784" s="106" t="str">
        <f t="shared" si="120"/>
        <v>RDYST GABRIELS</v>
      </c>
      <c r="AP784" s="37" t="s">
        <v>12075</v>
      </c>
      <c r="AQ784" s="37" t="s">
        <v>12076</v>
      </c>
      <c r="AR784" s="37" t="s">
        <v>12075</v>
      </c>
      <c r="AS784" s="37" t="s">
        <v>12076</v>
      </c>
      <c r="AT784" s="37" t="s">
        <v>1748</v>
      </c>
    </row>
    <row r="785" spans="41:46" x14ac:dyDescent="0.2">
      <c r="AO785" s="106" t="str">
        <f t="shared" si="120"/>
        <v>RDYFINIGAN UNIT</v>
      </c>
      <c r="AP785" s="37" t="s">
        <v>12077</v>
      </c>
      <c r="AQ785" s="37" t="s">
        <v>12078</v>
      </c>
      <c r="AR785" s="37" t="s">
        <v>12077</v>
      </c>
      <c r="AS785" s="37" t="s">
        <v>12078</v>
      </c>
      <c r="AT785" s="37" t="s">
        <v>1748</v>
      </c>
    </row>
    <row r="786" spans="41:46" x14ac:dyDescent="0.2">
      <c r="AO786" s="106" t="str">
        <f t="shared" si="120"/>
        <v>RDYSEDMAN UNIT</v>
      </c>
      <c r="AP786" s="37" t="s">
        <v>12079</v>
      </c>
      <c r="AQ786" s="37" t="s">
        <v>12080</v>
      </c>
      <c r="AR786" s="37" t="s">
        <v>12079</v>
      </c>
      <c r="AS786" s="37" t="s">
        <v>12080</v>
      </c>
      <c r="AT786" s="37" t="s">
        <v>1748</v>
      </c>
    </row>
    <row r="787" spans="41:46" x14ac:dyDescent="0.2">
      <c r="AO787" s="106" t="str">
        <f t="shared" si="120"/>
        <v>RDYWEST DORSET ISCR</v>
      </c>
      <c r="AP787" s="37" t="s">
        <v>12081</v>
      </c>
      <c r="AQ787" s="37" t="s">
        <v>12082</v>
      </c>
      <c r="AR787" s="37" t="s">
        <v>12081</v>
      </c>
      <c r="AS787" s="37" t="s">
        <v>12082</v>
      </c>
      <c r="AT787" s="37" t="s">
        <v>1748</v>
      </c>
    </row>
    <row r="788" spans="41:46" x14ac:dyDescent="0.2">
      <c r="AO788" s="106" t="str">
        <f t="shared" si="120"/>
        <v>RDYDELPHWOOD</v>
      </c>
      <c r="AP788" s="37" t="s">
        <v>12083</v>
      </c>
      <c r="AQ788" s="37" t="s">
        <v>12084</v>
      </c>
      <c r="AR788" s="37" t="s">
        <v>12083</v>
      </c>
      <c r="AS788" s="37" t="s">
        <v>12084</v>
      </c>
      <c r="AT788" s="37" t="s">
        <v>1748</v>
      </c>
    </row>
    <row r="789" spans="41:46" x14ac:dyDescent="0.2">
      <c r="AO789" s="106" t="str">
        <f t="shared" si="120"/>
        <v>RDYINPATIENT EMERGENCY - KINGS PARK</v>
      </c>
      <c r="AP789" s="37" t="s">
        <v>12085</v>
      </c>
      <c r="AQ789" s="37" t="s">
        <v>12086</v>
      </c>
      <c r="AR789" s="37" t="s">
        <v>12085</v>
      </c>
      <c r="AS789" s="37" t="s">
        <v>12086</v>
      </c>
      <c r="AT789" s="37" t="s">
        <v>1748</v>
      </c>
    </row>
    <row r="790" spans="41:46" x14ac:dyDescent="0.2">
      <c r="AO790" s="106" t="str">
        <f t="shared" si="120"/>
        <v>RDYINPATIENT EMERGENCY - ALDERNEY</v>
      </c>
      <c r="AP790" s="37" t="s">
        <v>12087</v>
      </c>
      <c r="AQ790" s="37" t="s">
        <v>12088</v>
      </c>
      <c r="AR790" s="37" t="s">
        <v>12087</v>
      </c>
      <c r="AS790" s="37" t="s">
        <v>12088</v>
      </c>
      <c r="AT790" s="37" t="s">
        <v>1748</v>
      </c>
    </row>
    <row r="791" spans="41:46" x14ac:dyDescent="0.2">
      <c r="AO791" s="106" t="str">
        <f t="shared" si="120"/>
        <v>RDYINPATIENT EMERGENCY - ST ANNS</v>
      </c>
      <c r="AP791" s="37" t="s">
        <v>12089</v>
      </c>
      <c r="AQ791" s="37" t="s">
        <v>12090</v>
      </c>
      <c r="AR791" s="37" t="s">
        <v>12089</v>
      </c>
      <c r="AS791" s="37" t="s">
        <v>12090</v>
      </c>
      <c r="AT791" s="37" t="s">
        <v>1748</v>
      </c>
    </row>
    <row r="792" spans="41:46" x14ac:dyDescent="0.2">
      <c r="AO792" s="106" t="str">
        <f t="shared" si="120"/>
        <v>RDYPACT</v>
      </c>
      <c r="AP792" s="37" t="s">
        <v>12091</v>
      </c>
      <c r="AQ792" s="37" t="s">
        <v>12092</v>
      </c>
      <c r="AR792" s="37" t="s">
        <v>12091</v>
      </c>
      <c r="AS792" s="37" t="s">
        <v>12092</v>
      </c>
      <c r="AT792" s="37" t="s">
        <v>1748</v>
      </c>
    </row>
    <row r="793" spans="41:46" x14ac:dyDescent="0.2">
      <c r="AO793" s="106" t="str">
        <f t="shared" si="120"/>
        <v>RDYLD WEST DORSET</v>
      </c>
      <c r="AP793" s="37" t="s">
        <v>12093</v>
      </c>
      <c r="AQ793" s="37" t="s">
        <v>12094</v>
      </c>
      <c r="AR793" s="37" t="s">
        <v>12093</v>
      </c>
      <c r="AS793" s="37" t="s">
        <v>12094</v>
      </c>
      <c r="AT793" s="37" t="s">
        <v>1748</v>
      </c>
    </row>
    <row r="794" spans="41:46" x14ac:dyDescent="0.2">
      <c r="AO794" s="106" t="str">
        <f t="shared" si="120"/>
        <v>RDYSEDMAN UNIT</v>
      </c>
      <c r="AP794" s="37" t="s">
        <v>12095</v>
      </c>
      <c r="AQ794" s="37" t="s">
        <v>12080</v>
      </c>
      <c r="AR794" s="37" t="s">
        <v>12095</v>
      </c>
      <c r="AS794" s="37" t="s">
        <v>12080</v>
      </c>
      <c r="AT794" s="37" t="s">
        <v>1748</v>
      </c>
    </row>
    <row r="795" spans="41:46" x14ac:dyDescent="0.2">
      <c r="AO795" s="106" t="str">
        <f t="shared" si="120"/>
        <v>RDYYADAS</v>
      </c>
      <c r="AP795" s="37" t="s">
        <v>12096</v>
      </c>
      <c r="AQ795" s="37" t="s">
        <v>12097</v>
      </c>
      <c r="AR795" s="37" t="s">
        <v>12096</v>
      </c>
      <c r="AS795" s="37" t="s">
        <v>12097</v>
      </c>
      <c r="AT795" s="37" t="s">
        <v>1748</v>
      </c>
    </row>
    <row r="796" spans="41:46" x14ac:dyDescent="0.2">
      <c r="AO796" s="106" t="str">
        <f t="shared" si="120"/>
        <v>RDYOAKCROFT</v>
      </c>
      <c r="AP796" s="37" t="s">
        <v>12098</v>
      </c>
      <c r="AQ796" s="37" t="s">
        <v>12099</v>
      </c>
      <c r="AR796" s="37" t="s">
        <v>12098</v>
      </c>
      <c r="AS796" s="37" t="s">
        <v>12099</v>
      </c>
      <c r="AT796" s="37" t="s">
        <v>1748</v>
      </c>
    </row>
    <row r="797" spans="41:46" x14ac:dyDescent="0.2">
      <c r="AO797" s="106" t="str">
        <f t="shared" si="120"/>
        <v>RDYMUNICIPAL BUILDING</v>
      </c>
      <c r="AP797" s="37" t="s">
        <v>12100</v>
      </c>
      <c r="AQ797" s="37" t="s">
        <v>12101</v>
      </c>
      <c r="AR797" s="37" t="s">
        <v>12100</v>
      </c>
      <c r="AS797" s="37" t="s">
        <v>12101</v>
      </c>
      <c r="AT797" s="37" t="s">
        <v>1748</v>
      </c>
    </row>
    <row r="798" spans="41:46" x14ac:dyDescent="0.2">
      <c r="AO798" s="106" t="str">
        <f t="shared" si="120"/>
        <v>RDYCONNECTIONS</v>
      </c>
      <c r="AP798" s="37" t="s">
        <v>12102</v>
      </c>
      <c r="AQ798" s="37" t="s">
        <v>12103</v>
      </c>
      <c r="AR798" s="37" t="s">
        <v>12102</v>
      </c>
      <c r="AS798" s="37" t="s">
        <v>12103</v>
      </c>
      <c r="AT798" s="37" t="s">
        <v>1748</v>
      </c>
    </row>
    <row r="799" spans="41:46" x14ac:dyDescent="0.2">
      <c r="AO799" s="106" t="str">
        <f t="shared" si="120"/>
        <v>RDYPORTFIELD HALL</v>
      </c>
      <c r="AP799" s="37" t="s">
        <v>12104</v>
      </c>
      <c r="AQ799" s="37" t="s">
        <v>12105</v>
      </c>
      <c r="AR799" s="37" t="s">
        <v>12104</v>
      </c>
      <c r="AS799" s="37" t="s">
        <v>12105</v>
      </c>
      <c r="AT799" s="37" t="s">
        <v>1748</v>
      </c>
    </row>
    <row r="800" spans="41:46" x14ac:dyDescent="0.2">
      <c r="AO800" s="106" t="str">
        <f t="shared" si="120"/>
        <v>RDYWEYMOUTH COMMUNITY HOSPITAL</v>
      </c>
      <c r="AP800" s="37" t="s">
        <v>12106</v>
      </c>
      <c r="AQ800" s="37" t="s">
        <v>12107</v>
      </c>
      <c r="AR800" s="37" t="s">
        <v>12106</v>
      </c>
      <c r="AS800" s="37" t="s">
        <v>12107</v>
      </c>
      <c r="AT800" s="37" t="s">
        <v>1748</v>
      </c>
    </row>
    <row r="801" spans="41:46" x14ac:dyDescent="0.2">
      <c r="AO801" s="106" t="str">
        <f t="shared" si="120"/>
        <v>RDYWESTHAVEN HOSPITAL</v>
      </c>
      <c r="AP801" s="37" t="s">
        <v>12108</v>
      </c>
      <c r="AQ801" s="37" t="s">
        <v>12109</v>
      </c>
      <c r="AR801" s="37" t="s">
        <v>12108</v>
      </c>
      <c r="AS801" s="37" t="s">
        <v>12109</v>
      </c>
      <c r="AT801" s="37" t="s">
        <v>1748</v>
      </c>
    </row>
    <row r="802" spans="41:46" x14ac:dyDescent="0.2">
      <c r="AO802" s="106" t="str">
        <f t="shared" si="120"/>
        <v>RDYPORTLAND HOSPITAL</v>
      </c>
      <c r="AP802" s="37" t="s">
        <v>12110</v>
      </c>
      <c r="AQ802" s="37" t="s">
        <v>12111</v>
      </c>
      <c r="AR802" s="37" t="s">
        <v>12110</v>
      </c>
      <c r="AS802" s="37" t="s">
        <v>12111</v>
      </c>
      <c r="AT802" s="37" t="s">
        <v>1748</v>
      </c>
    </row>
    <row r="803" spans="41:46" x14ac:dyDescent="0.2">
      <c r="AO803" s="106" t="str">
        <f t="shared" si="120"/>
        <v>RDYBRIDPORT COMMUNITY HOSPITAL</v>
      </c>
      <c r="AP803" s="37" t="s">
        <v>12112</v>
      </c>
      <c r="AQ803" s="37" t="s">
        <v>12113</v>
      </c>
      <c r="AR803" s="37" t="s">
        <v>12112</v>
      </c>
      <c r="AS803" s="37" t="s">
        <v>12113</v>
      </c>
      <c r="AT803" s="37" t="s">
        <v>1748</v>
      </c>
    </row>
    <row r="804" spans="41:46" x14ac:dyDescent="0.2">
      <c r="AO804" s="106" t="str">
        <f t="shared" si="120"/>
        <v>RDYCADAS</v>
      </c>
      <c r="AP804" s="37" t="s">
        <v>12114</v>
      </c>
      <c r="AQ804" s="37" t="s">
        <v>12115</v>
      </c>
      <c r="AR804" s="37" t="s">
        <v>12114</v>
      </c>
      <c r="AS804" s="37" t="s">
        <v>12115</v>
      </c>
      <c r="AT804" s="37" t="s">
        <v>1748</v>
      </c>
    </row>
    <row r="805" spans="41:46" x14ac:dyDescent="0.2">
      <c r="AO805" s="106" t="str">
        <f t="shared" si="120"/>
        <v>RDYBELLE VUE</v>
      </c>
      <c r="AP805" s="37" t="s">
        <v>12116</v>
      </c>
      <c r="AQ805" s="37" t="s">
        <v>12117</v>
      </c>
      <c r="AR805" s="37" t="s">
        <v>12116</v>
      </c>
      <c r="AS805" s="37" t="s">
        <v>12117</v>
      </c>
      <c r="AT805" s="37" t="s">
        <v>1748</v>
      </c>
    </row>
    <row r="806" spans="41:46" x14ac:dyDescent="0.2">
      <c r="AO806" s="106" t="str">
        <f t="shared" si="120"/>
        <v>RDYBLANDFORD COMMUNITY HOSPITAL</v>
      </c>
      <c r="AP806" s="37" t="s">
        <v>12118</v>
      </c>
      <c r="AQ806" s="37" t="s">
        <v>12119</v>
      </c>
      <c r="AR806" s="37" t="s">
        <v>12118</v>
      </c>
      <c r="AS806" s="37" t="s">
        <v>12119</v>
      </c>
      <c r="AT806" s="37" t="s">
        <v>1748</v>
      </c>
    </row>
    <row r="807" spans="41:46" x14ac:dyDescent="0.2">
      <c r="AO807" s="106" t="str">
        <f t="shared" si="120"/>
        <v>RDYCONIFERS</v>
      </c>
      <c r="AP807" s="37" t="s">
        <v>12120</v>
      </c>
      <c r="AQ807" s="37" t="s">
        <v>12121</v>
      </c>
      <c r="AR807" s="37" t="s">
        <v>12120</v>
      </c>
      <c r="AS807" s="37" t="s">
        <v>12121</v>
      </c>
      <c r="AT807" s="37" t="s">
        <v>1748</v>
      </c>
    </row>
    <row r="808" spans="41:46" x14ac:dyDescent="0.2">
      <c r="AO808" s="106" t="str">
        <f t="shared" si="120"/>
        <v>RDYWESTMINSTER MEMORIAL HOSPITAL</v>
      </c>
      <c r="AP808" s="37" t="s">
        <v>12122</v>
      </c>
      <c r="AQ808" s="37" t="s">
        <v>12123</v>
      </c>
      <c r="AR808" s="37" t="s">
        <v>12122</v>
      </c>
      <c r="AS808" s="37" t="s">
        <v>12123</v>
      </c>
      <c r="AT808" s="37" t="s">
        <v>1748</v>
      </c>
    </row>
    <row r="809" spans="41:46" x14ac:dyDescent="0.2">
      <c r="AO809" s="106" t="str">
        <f t="shared" si="120"/>
        <v>RDYYEATMAN HOSPITAL</v>
      </c>
      <c r="AP809" s="37" t="s">
        <v>12124</v>
      </c>
      <c r="AQ809" s="37" t="s">
        <v>12125</v>
      </c>
      <c r="AR809" s="37" t="s">
        <v>12124</v>
      </c>
      <c r="AS809" s="37" t="s">
        <v>12125</v>
      </c>
      <c r="AT809" s="37" t="s">
        <v>1748</v>
      </c>
    </row>
    <row r="810" spans="41:46" x14ac:dyDescent="0.2">
      <c r="AO810" s="106" t="str">
        <f t="shared" si="120"/>
        <v>RDYWAREHAM COMMUNITY HOSPITAL</v>
      </c>
      <c r="AP810" s="37" t="s">
        <v>12126</v>
      </c>
      <c r="AQ810" s="37" t="s">
        <v>12127</v>
      </c>
      <c r="AR810" s="37" t="s">
        <v>12126</v>
      </c>
      <c r="AS810" s="37" t="s">
        <v>12127</v>
      </c>
      <c r="AT810" s="37" t="s">
        <v>1748</v>
      </c>
    </row>
    <row r="811" spans="41:46" x14ac:dyDescent="0.2">
      <c r="AO811" s="106" t="str">
        <f t="shared" si="120"/>
        <v>RDYVICTORIA HOSPITAL W'BORNE</v>
      </c>
      <c r="AP811" s="37" t="s">
        <v>12128</v>
      </c>
      <c r="AQ811" s="37" t="s">
        <v>12129</v>
      </c>
      <c r="AR811" s="37" t="s">
        <v>12128</v>
      </c>
      <c r="AS811" s="37" t="s">
        <v>12129</v>
      </c>
      <c r="AT811" s="37" t="s">
        <v>1748</v>
      </c>
    </row>
    <row r="812" spans="41:46" x14ac:dyDescent="0.2">
      <c r="AO812" s="106" t="str">
        <f t="shared" si="120"/>
        <v>RDYSWANAGE COMMUNTIY HOSPITAL</v>
      </c>
      <c r="AP812" s="37" t="s">
        <v>12130</v>
      </c>
      <c r="AQ812" s="37" t="s">
        <v>12131</v>
      </c>
      <c r="AR812" s="37" t="s">
        <v>12130</v>
      </c>
      <c r="AS812" s="37" t="s">
        <v>12131</v>
      </c>
      <c r="AT812" s="37" t="s">
        <v>1748</v>
      </c>
    </row>
    <row r="813" spans="41:46" x14ac:dyDescent="0.2">
      <c r="AO813" s="106" t="str">
        <f t="shared" si="120"/>
        <v>RDYST LEONARDS COMMUNITY HOSPITAL</v>
      </c>
      <c r="AP813" s="37" t="s">
        <v>12132</v>
      </c>
      <c r="AQ813" s="37" t="s">
        <v>12133</v>
      </c>
      <c r="AR813" s="37" t="s">
        <v>12132</v>
      </c>
      <c r="AS813" s="37" t="s">
        <v>12133</v>
      </c>
      <c r="AT813" s="37" t="s">
        <v>1748</v>
      </c>
    </row>
    <row r="814" spans="41:46" x14ac:dyDescent="0.2">
      <c r="AO814" s="106" t="str">
        <f t="shared" si="120"/>
        <v>RDYBLANDFORD HEALTH</v>
      </c>
      <c r="AP814" s="37" t="s">
        <v>12134</v>
      </c>
      <c r="AQ814" s="37" t="s">
        <v>12135</v>
      </c>
      <c r="AR814" s="37" t="s">
        <v>12134</v>
      </c>
      <c r="AS814" s="37" t="s">
        <v>12135</v>
      </c>
      <c r="AT814" s="37" t="s">
        <v>1748</v>
      </c>
    </row>
    <row r="815" spans="41:46" x14ac:dyDescent="0.2">
      <c r="AO815" s="106" t="str">
        <f t="shared" si="120"/>
        <v>RDYWEYMOUTH MIU</v>
      </c>
      <c r="AP815" s="37" t="s">
        <v>12136</v>
      </c>
      <c r="AQ815" s="37" t="s">
        <v>12137</v>
      </c>
      <c r="AR815" s="37" t="s">
        <v>12136</v>
      </c>
      <c r="AS815" s="37" t="s">
        <v>12137</v>
      </c>
      <c r="AT815" s="37" t="s">
        <v>1748</v>
      </c>
    </row>
    <row r="816" spans="41:46" x14ac:dyDescent="0.2">
      <c r="AO816" s="106" t="str">
        <f t="shared" si="120"/>
        <v>RDYBOURNEMOUTH HOSPITAL</v>
      </c>
      <c r="AP816" s="37" t="s">
        <v>12138</v>
      </c>
      <c r="AQ816" s="37" t="s">
        <v>12139</v>
      </c>
      <c r="AR816" s="37" t="s">
        <v>12138</v>
      </c>
      <c r="AS816" s="37" t="s">
        <v>12139</v>
      </c>
      <c r="AT816" s="37" t="s">
        <v>1748</v>
      </c>
    </row>
    <row r="817" spans="41:46" x14ac:dyDescent="0.2">
      <c r="AO817" s="106" t="str">
        <f t="shared" si="120"/>
        <v>RDYFLAGHEAD UNIT</v>
      </c>
      <c r="AP817" s="37" t="s">
        <v>12140</v>
      </c>
      <c r="AQ817" s="37" t="s">
        <v>12141</v>
      </c>
      <c r="AR817" s="37" t="s">
        <v>12140</v>
      </c>
      <c r="AS817" s="37" t="s">
        <v>12141</v>
      </c>
      <c r="AT817" s="37" t="s">
        <v>1748</v>
      </c>
    </row>
    <row r="818" spans="41:46" x14ac:dyDescent="0.2">
      <c r="AO818" s="106" t="str">
        <f t="shared" si="120"/>
        <v>RDYDORSET COUNTY HOSPITAL</v>
      </c>
      <c r="AP818" s="37" t="s">
        <v>12142</v>
      </c>
      <c r="AQ818" s="37" t="s">
        <v>12143</v>
      </c>
      <c r="AR818" s="37" t="s">
        <v>12142</v>
      </c>
      <c r="AS818" s="37" t="s">
        <v>12143</v>
      </c>
      <c r="AT818" s="37" t="s">
        <v>1748</v>
      </c>
    </row>
    <row r="819" spans="41:46" x14ac:dyDescent="0.2">
      <c r="AO819" s="106" t="str">
        <f t="shared" si="120"/>
        <v>RDYLADDERS YAC</v>
      </c>
      <c r="AP819" s="37" t="s">
        <v>12144</v>
      </c>
      <c r="AQ819" s="37" t="s">
        <v>12145</v>
      </c>
      <c r="AR819" s="37" t="s">
        <v>12144</v>
      </c>
      <c r="AS819" s="37" t="s">
        <v>12145</v>
      </c>
      <c r="AT819" s="37" t="s">
        <v>1748</v>
      </c>
    </row>
    <row r="820" spans="41:46" x14ac:dyDescent="0.2">
      <c r="AO820" s="106" t="str">
        <f t="shared" si="120"/>
        <v>RDYTHE JUNCTION</v>
      </c>
      <c r="AP820" s="37" t="s">
        <v>12146</v>
      </c>
      <c r="AQ820" s="37" t="s">
        <v>12147</v>
      </c>
      <c r="AR820" s="37" t="s">
        <v>12146</v>
      </c>
      <c r="AS820" s="37" t="s">
        <v>12147</v>
      </c>
      <c r="AT820" s="37" t="s">
        <v>1748</v>
      </c>
    </row>
    <row r="821" spans="41:46" x14ac:dyDescent="0.2">
      <c r="AO821" s="106" t="str">
        <f t="shared" si="120"/>
        <v>RDYSUSSED</v>
      </c>
      <c r="AP821" s="37" t="s">
        <v>12148</v>
      </c>
      <c r="AQ821" s="37" t="s">
        <v>12149</v>
      </c>
      <c r="AR821" s="37" t="s">
        <v>12148</v>
      </c>
      <c r="AS821" s="37" t="s">
        <v>12149</v>
      </c>
      <c r="AT821" s="37" t="s">
        <v>1748</v>
      </c>
    </row>
    <row r="822" spans="41:46" x14ac:dyDescent="0.2">
      <c r="AO822" s="106" t="str">
        <f t="shared" si="120"/>
        <v>RDYFOREST HOLME (PALLIATIVE CARE)</v>
      </c>
      <c r="AP822" s="37" t="s">
        <v>12150</v>
      </c>
      <c r="AQ822" s="37" t="s">
        <v>12151</v>
      </c>
      <c r="AR822" s="37" t="s">
        <v>12150</v>
      </c>
      <c r="AS822" s="37" t="s">
        <v>12151</v>
      </c>
      <c r="AT822" s="37" t="s">
        <v>1748</v>
      </c>
    </row>
    <row r="823" spans="41:46" x14ac:dyDescent="0.2">
      <c r="AO823" s="106" t="str">
        <f t="shared" si="120"/>
        <v>RDYUNIT 4 PARK PLACE</v>
      </c>
      <c r="AP823" s="37" t="s">
        <v>12152</v>
      </c>
      <c r="AQ823" s="37" t="s">
        <v>12153</v>
      </c>
      <c r="AR823" s="37" t="s">
        <v>12152</v>
      </c>
      <c r="AS823" s="37" t="s">
        <v>12153</v>
      </c>
      <c r="AT823" s="37" t="s">
        <v>1748</v>
      </c>
    </row>
    <row r="824" spans="41:46" x14ac:dyDescent="0.2">
      <c r="AO824" s="106" t="str">
        <f t="shared" si="120"/>
        <v>RDYADULT MH - FORSTON UNIT AE</v>
      </c>
      <c r="AP824" s="37" t="s">
        <v>12154</v>
      </c>
      <c r="AQ824" s="37" t="s">
        <v>12155</v>
      </c>
      <c r="AR824" s="37" t="s">
        <v>12154</v>
      </c>
      <c r="AS824" s="37" t="s">
        <v>12155</v>
      </c>
      <c r="AT824" s="37" t="s">
        <v>1748</v>
      </c>
    </row>
    <row r="825" spans="41:46" x14ac:dyDescent="0.2">
      <c r="AO825" s="106" t="str">
        <f t="shared" si="120"/>
        <v>RDYDORCHESTER MINTERNE WARD</v>
      </c>
      <c r="AP825" s="37" t="s">
        <v>12156</v>
      </c>
      <c r="AQ825" s="37" t="s">
        <v>12157</v>
      </c>
      <c r="AR825" s="37" t="s">
        <v>12156</v>
      </c>
      <c r="AS825" s="37" t="s">
        <v>12157</v>
      </c>
      <c r="AT825" s="37" t="s">
        <v>1748</v>
      </c>
    </row>
    <row r="826" spans="41:46" x14ac:dyDescent="0.2">
      <c r="AO826" s="106" t="str">
        <f t="shared" si="120"/>
        <v>RDYPORTLAND CASTLETOWN WARD</v>
      </c>
      <c r="AP826" s="37" t="s">
        <v>12158</v>
      </c>
      <c r="AQ826" s="37" t="s">
        <v>12159</v>
      </c>
      <c r="AR826" s="37" t="s">
        <v>12158</v>
      </c>
      <c r="AS826" s="37" t="s">
        <v>12159</v>
      </c>
      <c r="AT826" s="37" t="s">
        <v>1748</v>
      </c>
    </row>
    <row r="827" spans="41:46" x14ac:dyDescent="0.2">
      <c r="AO827" s="106" t="str">
        <f t="shared" si="120"/>
        <v>RDYCONTRACEPTION &amp; SHS</v>
      </c>
      <c r="AP827" s="37" t="s">
        <v>12160</v>
      </c>
      <c r="AQ827" s="37" t="s">
        <v>12161</v>
      </c>
      <c r="AR827" s="37" t="s">
        <v>12160</v>
      </c>
      <c r="AS827" s="37" t="s">
        <v>12161</v>
      </c>
      <c r="AT827" s="37" t="s">
        <v>1748</v>
      </c>
    </row>
    <row r="828" spans="41:46" x14ac:dyDescent="0.2">
      <c r="AO828" s="106" t="str">
        <f t="shared" si="120"/>
        <v>RDYBLANDFORD DERMATOLOGY</v>
      </c>
      <c r="AP828" s="37" t="s">
        <v>12162</v>
      </c>
      <c r="AQ828" s="37" t="s">
        <v>12163</v>
      </c>
      <c r="AR828" s="37" t="s">
        <v>12162</v>
      </c>
      <c r="AS828" s="37" t="s">
        <v>12163</v>
      </c>
      <c r="AT828" s="37" t="s">
        <v>1748</v>
      </c>
    </row>
    <row r="829" spans="41:46" x14ac:dyDescent="0.2">
      <c r="AO829" s="106" t="str">
        <f t="shared" si="120"/>
        <v>RDYBRIDPORT DERMATOLOGY</v>
      </c>
      <c r="AP829" s="37" t="s">
        <v>12164</v>
      </c>
      <c r="AQ829" s="37" t="s">
        <v>12165</v>
      </c>
      <c r="AR829" s="37" t="s">
        <v>12164</v>
      </c>
      <c r="AS829" s="37" t="s">
        <v>12165</v>
      </c>
      <c r="AT829" s="37" t="s">
        <v>1748</v>
      </c>
    </row>
    <row r="830" spans="41:46" x14ac:dyDescent="0.2">
      <c r="AO830" s="106" t="str">
        <f t="shared" si="120"/>
        <v>RDYSHERBORNE DERMATOLOGY</v>
      </c>
      <c r="AP830" s="37" t="s">
        <v>12166</v>
      </c>
      <c r="AQ830" s="37" t="s">
        <v>12167</v>
      </c>
      <c r="AR830" s="37" t="s">
        <v>12166</v>
      </c>
      <c r="AS830" s="37" t="s">
        <v>12167</v>
      </c>
      <c r="AT830" s="37" t="s">
        <v>1748</v>
      </c>
    </row>
    <row r="831" spans="41:46" x14ac:dyDescent="0.2">
      <c r="AO831" s="106" t="str">
        <f t="shared" si="120"/>
        <v>RDYLANGDON WARD B'PORT</v>
      </c>
      <c r="AP831" s="37" t="s">
        <v>12168</v>
      </c>
      <c r="AQ831" s="37" t="s">
        <v>12169</v>
      </c>
      <c r="AR831" s="37" t="s">
        <v>12168</v>
      </c>
      <c r="AS831" s="37" t="s">
        <v>12169</v>
      </c>
      <c r="AT831" s="37" t="s">
        <v>1748</v>
      </c>
    </row>
    <row r="832" spans="41:46" x14ac:dyDescent="0.2">
      <c r="AO832" s="106" t="str">
        <f t="shared" si="120"/>
        <v>RDYS'BURY ELDERLY CARE CONS</v>
      </c>
      <c r="AP832" s="37" t="s">
        <v>12170</v>
      </c>
      <c r="AQ832" s="37" t="s">
        <v>12171</v>
      </c>
      <c r="AR832" s="37" t="s">
        <v>12170</v>
      </c>
      <c r="AS832" s="37" t="s">
        <v>12171</v>
      </c>
      <c r="AT832" s="37" t="s">
        <v>1748</v>
      </c>
    </row>
    <row r="833" spans="41:46" x14ac:dyDescent="0.2">
      <c r="AO833" s="106" t="str">
        <f t="shared" si="120"/>
        <v>RDYSHERBORNE COM HOSPITAL</v>
      </c>
      <c r="AP833" s="37" t="s">
        <v>8871</v>
      </c>
      <c r="AQ833" s="37" t="s">
        <v>8872</v>
      </c>
      <c r="AR833" s="37" t="s">
        <v>8871</v>
      </c>
      <c r="AS833" s="37" t="s">
        <v>8872</v>
      </c>
      <c r="AT833" s="37" t="s">
        <v>1748</v>
      </c>
    </row>
    <row r="834" spans="41:46" x14ac:dyDescent="0.2">
      <c r="AO834" s="106" t="str">
        <f t="shared" si="120"/>
        <v>RDYWEYMOUTH CHALBURY ELDERLY</v>
      </c>
      <c r="AP834" s="37" t="s">
        <v>8873</v>
      </c>
      <c r="AQ834" s="37" t="s">
        <v>8874</v>
      </c>
      <c r="AR834" s="37" t="s">
        <v>8873</v>
      </c>
      <c r="AS834" s="37" t="s">
        <v>8874</v>
      </c>
      <c r="AT834" s="37" t="s">
        <v>1748</v>
      </c>
    </row>
    <row r="835" spans="41:46" x14ac:dyDescent="0.2">
      <c r="AO835" s="106" t="str">
        <f t="shared" si="120"/>
        <v>RDYBLANDFORD ENT</v>
      </c>
      <c r="AP835" s="37" t="s">
        <v>8875</v>
      </c>
      <c r="AQ835" s="37" t="s">
        <v>8876</v>
      </c>
      <c r="AR835" s="37" t="s">
        <v>8875</v>
      </c>
      <c r="AS835" s="37" t="s">
        <v>8876</v>
      </c>
      <c r="AT835" s="37" t="s">
        <v>1748</v>
      </c>
    </row>
    <row r="836" spans="41:46" x14ac:dyDescent="0.2">
      <c r="AO836" s="106" t="str">
        <f t="shared" ref="AO836:AO899" si="121">AT836&amp;AQ836</f>
        <v>RDYBLANDFORD TARRANT WARD</v>
      </c>
      <c r="AP836" s="37" t="s">
        <v>8877</v>
      </c>
      <c r="AQ836" s="37" t="s">
        <v>8878</v>
      </c>
      <c r="AR836" s="37" t="s">
        <v>8877</v>
      </c>
      <c r="AS836" s="37" t="s">
        <v>8878</v>
      </c>
      <c r="AT836" s="37" t="s">
        <v>1748</v>
      </c>
    </row>
    <row r="837" spans="41:46" x14ac:dyDescent="0.2">
      <c r="AO837" s="106" t="str">
        <f t="shared" si="121"/>
        <v>RDYSHAFTESBURY SHASTON WARD</v>
      </c>
      <c r="AP837" s="37" t="s">
        <v>8879</v>
      </c>
      <c r="AQ837" s="37" t="s">
        <v>8880</v>
      </c>
      <c r="AR837" s="37" t="s">
        <v>8879</v>
      </c>
      <c r="AS837" s="37" t="s">
        <v>8880</v>
      </c>
      <c r="AT837" s="37" t="s">
        <v>1748</v>
      </c>
    </row>
    <row r="838" spans="41:46" x14ac:dyDescent="0.2">
      <c r="AO838" s="106" t="str">
        <f t="shared" si="121"/>
        <v>RDYSHERBORNE WILLOWS UNIT</v>
      </c>
      <c r="AP838" s="37" t="s">
        <v>8881</v>
      </c>
      <c r="AQ838" s="37" t="s">
        <v>8882</v>
      </c>
      <c r="AR838" s="37" t="s">
        <v>8881</v>
      </c>
      <c r="AS838" s="37" t="s">
        <v>8882</v>
      </c>
      <c r="AT838" s="37" t="s">
        <v>1748</v>
      </c>
    </row>
    <row r="839" spans="41:46" x14ac:dyDescent="0.2">
      <c r="AO839" s="106" t="str">
        <f t="shared" si="121"/>
        <v>RDYPORTLAND MIU</v>
      </c>
      <c r="AP839" s="37" t="s">
        <v>8883</v>
      </c>
      <c r="AQ839" s="37" t="s">
        <v>8884</v>
      </c>
      <c r="AR839" s="37" t="s">
        <v>8883</v>
      </c>
      <c r="AS839" s="37" t="s">
        <v>8884</v>
      </c>
      <c r="AT839" s="37" t="s">
        <v>1748</v>
      </c>
    </row>
    <row r="840" spans="41:46" x14ac:dyDescent="0.2">
      <c r="AO840" s="106" t="str">
        <f t="shared" si="121"/>
        <v>RDYBRIDPORT MIU</v>
      </c>
      <c r="AP840" s="37" t="s">
        <v>8885</v>
      </c>
      <c r="AQ840" s="37" t="s">
        <v>8886</v>
      </c>
      <c r="AR840" s="37" t="s">
        <v>8885</v>
      </c>
      <c r="AS840" s="37" t="s">
        <v>8886</v>
      </c>
      <c r="AT840" s="37" t="s">
        <v>1748</v>
      </c>
    </row>
    <row r="841" spans="41:46" x14ac:dyDescent="0.2">
      <c r="AO841" s="106" t="str">
        <f t="shared" si="121"/>
        <v>RDYBLANDFORD MIU</v>
      </c>
      <c r="AP841" s="37" t="s">
        <v>8887</v>
      </c>
      <c r="AQ841" s="37" t="s">
        <v>8888</v>
      </c>
      <c r="AR841" s="37" t="s">
        <v>8887</v>
      </c>
      <c r="AS841" s="37" t="s">
        <v>8888</v>
      </c>
      <c r="AT841" s="37" t="s">
        <v>1748</v>
      </c>
    </row>
    <row r="842" spans="41:46" x14ac:dyDescent="0.2">
      <c r="AO842" s="106" t="str">
        <f t="shared" si="121"/>
        <v>RDYSHAFTESBURY MIU</v>
      </c>
      <c r="AP842" s="37" t="s">
        <v>8889</v>
      </c>
      <c r="AQ842" s="37" t="s">
        <v>8890</v>
      </c>
      <c r="AR842" s="37" t="s">
        <v>8889</v>
      </c>
      <c r="AS842" s="37" t="s">
        <v>8890</v>
      </c>
      <c r="AT842" s="37" t="s">
        <v>1748</v>
      </c>
    </row>
    <row r="843" spans="41:46" x14ac:dyDescent="0.2">
      <c r="AO843" s="106" t="str">
        <f t="shared" si="121"/>
        <v>RDYSHERBORNE MIU</v>
      </c>
      <c r="AP843" s="37" t="s">
        <v>8891</v>
      </c>
      <c r="AQ843" s="37" t="s">
        <v>8892</v>
      </c>
      <c r="AR843" s="37" t="s">
        <v>8891</v>
      </c>
      <c r="AS843" s="37" t="s">
        <v>8892</v>
      </c>
      <c r="AT843" s="37" t="s">
        <v>1748</v>
      </c>
    </row>
    <row r="844" spans="41:46" x14ac:dyDescent="0.2">
      <c r="AO844" s="106" t="str">
        <f t="shared" si="121"/>
        <v>RDYWESTHAVEN RADIPOLE WARD</v>
      </c>
      <c r="AP844" s="37" t="s">
        <v>8893</v>
      </c>
      <c r="AQ844" s="37" t="s">
        <v>8894</v>
      </c>
      <c r="AR844" s="37" t="s">
        <v>8893</v>
      </c>
      <c r="AS844" s="37" t="s">
        <v>8894</v>
      </c>
      <c r="AT844" s="37" t="s">
        <v>1748</v>
      </c>
    </row>
    <row r="845" spans="41:46" x14ac:dyDescent="0.2">
      <c r="AO845" s="106" t="str">
        <f t="shared" si="121"/>
        <v>RDYBRIDPORT RHEUMATOLOGY</v>
      </c>
      <c r="AP845" s="37" t="s">
        <v>8895</v>
      </c>
      <c r="AQ845" s="37" t="s">
        <v>8896</v>
      </c>
      <c r="AR845" s="37" t="s">
        <v>8895</v>
      </c>
      <c r="AS845" s="37" t="s">
        <v>8896</v>
      </c>
      <c r="AT845" s="37" t="s">
        <v>1748</v>
      </c>
    </row>
    <row r="846" spans="41:46" x14ac:dyDescent="0.2">
      <c r="AO846" s="106" t="str">
        <f t="shared" si="121"/>
        <v>RDYST LEONARD'S FAYREWOOD</v>
      </c>
      <c r="AP846" s="37" t="s">
        <v>8897</v>
      </c>
      <c r="AQ846" s="37" t="s">
        <v>8898</v>
      </c>
      <c r="AR846" s="37" t="s">
        <v>8897</v>
      </c>
      <c r="AS846" s="37" t="s">
        <v>8898</v>
      </c>
      <c r="AT846" s="37" t="s">
        <v>1748</v>
      </c>
    </row>
    <row r="847" spans="41:46" x14ac:dyDescent="0.2">
      <c r="AO847" s="106" t="str">
        <f t="shared" si="121"/>
        <v>RDYSWANAGE STANLEY PURSER</v>
      </c>
      <c r="AP847" s="37" t="s">
        <v>8899</v>
      </c>
      <c r="AQ847" s="37" t="s">
        <v>8900</v>
      </c>
      <c r="AR847" s="37" t="s">
        <v>8899</v>
      </c>
      <c r="AS847" s="37" t="s">
        <v>8900</v>
      </c>
      <c r="AT847" s="37" t="s">
        <v>1748</v>
      </c>
    </row>
    <row r="848" spans="41:46" x14ac:dyDescent="0.2">
      <c r="AO848" s="106" t="str">
        <f t="shared" si="121"/>
        <v>RDYUPAC</v>
      </c>
      <c r="AP848" s="37" t="s">
        <v>8901</v>
      </c>
      <c r="AQ848" s="37" t="s">
        <v>8902</v>
      </c>
      <c r="AR848" s="37" t="s">
        <v>8901</v>
      </c>
      <c r="AS848" s="37" t="s">
        <v>8902</v>
      </c>
      <c r="AT848" s="37" t="s">
        <v>1748</v>
      </c>
    </row>
    <row r="849" spans="41:46" x14ac:dyDescent="0.2">
      <c r="AO849" s="106" t="str">
        <f t="shared" si="121"/>
        <v>RDYPSYCHOLOGICAL THERAPIES HAMBLE</v>
      </c>
      <c r="AP849" s="37" t="s">
        <v>8903</v>
      </c>
      <c r="AQ849" s="37" t="s">
        <v>8904</v>
      </c>
      <c r="AR849" s="37" t="s">
        <v>8903</v>
      </c>
      <c r="AS849" s="37" t="s">
        <v>8904</v>
      </c>
      <c r="AT849" s="37" t="s">
        <v>1748</v>
      </c>
    </row>
    <row r="850" spans="41:46" x14ac:dyDescent="0.2">
      <c r="AO850" s="106" t="str">
        <f t="shared" si="121"/>
        <v>RDYBLANDFORD BETTY HIGHWOOD</v>
      </c>
      <c r="AP850" s="37" t="s">
        <v>8905</v>
      </c>
      <c r="AQ850" s="37" t="s">
        <v>8906</v>
      </c>
      <c r="AR850" s="37" t="s">
        <v>8905</v>
      </c>
      <c r="AS850" s="37" t="s">
        <v>8906</v>
      </c>
      <c r="AT850" s="37" t="s">
        <v>1748</v>
      </c>
    </row>
    <row r="851" spans="41:46" x14ac:dyDescent="0.2">
      <c r="AO851" s="106" t="str">
        <f t="shared" si="121"/>
        <v>RDYBLANDFORD THEATRE</v>
      </c>
      <c r="AP851" s="37" t="s">
        <v>8907</v>
      </c>
      <c r="AQ851" s="37" t="s">
        <v>8908</v>
      </c>
      <c r="AR851" s="37" t="s">
        <v>8907</v>
      </c>
      <c r="AS851" s="37" t="s">
        <v>8908</v>
      </c>
      <c r="AT851" s="37" t="s">
        <v>1748</v>
      </c>
    </row>
    <row r="852" spans="41:46" x14ac:dyDescent="0.2">
      <c r="AO852" s="106" t="str">
        <f t="shared" si="121"/>
        <v>RDYBRIDPORT HOSPITAL THEATRE</v>
      </c>
      <c r="AP852" s="37" t="s">
        <v>8909</v>
      </c>
      <c r="AQ852" s="37" t="s">
        <v>8910</v>
      </c>
      <c r="AR852" s="37" t="s">
        <v>8909</v>
      </c>
      <c r="AS852" s="37" t="s">
        <v>8910</v>
      </c>
      <c r="AT852" s="37" t="s">
        <v>1748</v>
      </c>
    </row>
    <row r="853" spans="41:46" x14ac:dyDescent="0.2">
      <c r="AO853" s="106" t="str">
        <f t="shared" si="121"/>
        <v>RDYBRIDPORT HOSPITAL WARDS</v>
      </c>
      <c r="AP853" s="37" t="s">
        <v>8911</v>
      </c>
      <c r="AQ853" s="37" t="s">
        <v>8912</v>
      </c>
      <c r="AR853" s="37" t="s">
        <v>8911</v>
      </c>
      <c r="AS853" s="37" t="s">
        <v>8912</v>
      </c>
      <c r="AT853" s="37" t="s">
        <v>1748</v>
      </c>
    </row>
    <row r="854" spans="41:46" x14ac:dyDescent="0.2">
      <c r="AO854" s="106" t="str">
        <f t="shared" si="121"/>
        <v>RDYBRIDPORT HUGHES UNIT</v>
      </c>
      <c r="AP854" s="37" t="s">
        <v>8913</v>
      </c>
      <c r="AQ854" s="37" t="s">
        <v>8914</v>
      </c>
      <c r="AR854" s="37" t="s">
        <v>8913</v>
      </c>
      <c r="AS854" s="37" t="s">
        <v>8914</v>
      </c>
      <c r="AT854" s="37" t="s">
        <v>1748</v>
      </c>
    </row>
    <row r="855" spans="41:46" x14ac:dyDescent="0.2">
      <c r="AO855" s="106" t="str">
        <f t="shared" si="121"/>
        <v>RDYWEYMOUTH LINDEN UNIT</v>
      </c>
      <c r="AP855" s="37" t="s">
        <v>8915</v>
      </c>
      <c r="AQ855" s="37" t="s">
        <v>8916</v>
      </c>
      <c r="AR855" s="37" t="s">
        <v>8915</v>
      </c>
      <c r="AS855" s="37" t="s">
        <v>8916</v>
      </c>
      <c r="AT855" s="37" t="s">
        <v>1748</v>
      </c>
    </row>
    <row r="856" spans="41:46" x14ac:dyDescent="0.2">
      <c r="AO856" s="106" t="str">
        <f t="shared" si="121"/>
        <v>RDYSWANAGE HOSPITAL MIU</v>
      </c>
      <c r="AP856" s="37" t="s">
        <v>8917</v>
      </c>
      <c r="AQ856" s="37" t="s">
        <v>8918</v>
      </c>
      <c r="AR856" s="37" t="s">
        <v>8917</v>
      </c>
      <c r="AS856" s="37" t="s">
        <v>8918</v>
      </c>
      <c r="AT856" s="37" t="s">
        <v>1748</v>
      </c>
    </row>
    <row r="857" spans="41:46" x14ac:dyDescent="0.2">
      <c r="AO857" s="106" t="str">
        <f t="shared" si="121"/>
        <v>RDYSWANAGE HOSPITAL THEATRE</v>
      </c>
      <c r="AP857" s="37" t="s">
        <v>8919</v>
      </c>
      <c r="AQ857" s="37" t="s">
        <v>8920</v>
      </c>
      <c r="AR857" s="37" t="s">
        <v>8919</v>
      </c>
      <c r="AS857" s="37" t="s">
        <v>8920</v>
      </c>
      <c r="AT857" s="37" t="s">
        <v>1748</v>
      </c>
    </row>
    <row r="858" spans="41:46" x14ac:dyDescent="0.2">
      <c r="AO858" s="106" t="str">
        <f t="shared" si="121"/>
        <v>RDYWIMBORNE HOSPITAL THEATRE</v>
      </c>
      <c r="AP858" s="37" t="s">
        <v>8921</v>
      </c>
      <c r="AQ858" s="37" t="s">
        <v>8922</v>
      </c>
      <c r="AR858" s="37" t="s">
        <v>8921</v>
      </c>
      <c r="AS858" s="37" t="s">
        <v>8922</v>
      </c>
      <c r="AT858" s="37" t="s">
        <v>1748</v>
      </c>
    </row>
    <row r="859" spans="41:46" x14ac:dyDescent="0.2">
      <c r="AO859" s="106" t="str">
        <f t="shared" si="121"/>
        <v>RDYWIMBORNE HANHAM WARD</v>
      </c>
      <c r="AP859" s="37" t="s">
        <v>8923</v>
      </c>
      <c r="AQ859" s="37" t="s">
        <v>8924</v>
      </c>
      <c r="AR859" s="37" t="s">
        <v>8923</v>
      </c>
      <c r="AS859" s="37" t="s">
        <v>8924</v>
      </c>
      <c r="AT859" s="37" t="s">
        <v>1748</v>
      </c>
    </row>
    <row r="860" spans="41:46" x14ac:dyDescent="0.2">
      <c r="AO860" s="106" t="str">
        <f t="shared" si="121"/>
        <v>RDYTREADS</v>
      </c>
      <c r="AP860" s="37" t="s">
        <v>8925</v>
      </c>
      <c r="AQ860" s="37" t="s">
        <v>8926</v>
      </c>
      <c r="AR860" s="37" t="s">
        <v>8925</v>
      </c>
      <c r="AS860" s="37" t="s">
        <v>8926</v>
      </c>
      <c r="AT860" s="37" t="s">
        <v>1748</v>
      </c>
    </row>
    <row r="861" spans="41:46" x14ac:dyDescent="0.2">
      <c r="AO861" s="106" t="str">
        <f t="shared" si="121"/>
        <v>RDYIN-REACH DORCHESTER</v>
      </c>
      <c r="AP861" s="37" t="s">
        <v>8927</v>
      </c>
      <c r="AQ861" s="37" t="s">
        <v>8928</v>
      </c>
      <c r="AR861" s="37" t="s">
        <v>8927</v>
      </c>
      <c r="AS861" s="37" t="s">
        <v>8928</v>
      </c>
      <c r="AT861" s="37" t="s">
        <v>1748</v>
      </c>
    </row>
    <row r="862" spans="41:46" x14ac:dyDescent="0.2">
      <c r="AO862" s="106" t="str">
        <f t="shared" si="121"/>
        <v>RDYIN-REACH GUYS MARSH</v>
      </c>
      <c r="AP862" s="37" t="s">
        <v>8929</v>
      </c>
      <c r="AQ862" s="37" t="s">
        <v>8930</v>
      </c>
      <c r="AR862" s="37" t="s">
        <v>8929</v>
      </c>
      <c r="AS862" s="37" t="s">
        <v>8930</v>
      </c>
      <c r="AT862" s="37" t="s">
        <v>1748</v>
      </c>
    </row>
    <row r="863" spans="41:46" x14ac:dyDescent="0.2">
      <c r="AO863" s="106" t="str">
        <f t="shared" si="121"/>
        <v>RDYIN-REACH VERNE</v>
      </c>
      <c r="AP863" s="37" t="s">
        <v>8931</v>
      </c>
      <c r="AQ863" s="37" t="s">
        <v>8932</v>
      </c>
      <c r="AR863" s="37" t="s">
        <v>8931</v>
      </c>
      <c r="AS863" s="37" t="s">
        <v>8932</v>
      </c>
      <c r="AT863" s="37" t="s">
        <v>1748</v>
      </c>
    </row>
    <row r="864" spans="41:46" x14ac:dyDescent="0.2">
      <c r="AO864" s="106" t="str">
        <f t="shared" si="121"/>
        <v>RDYIN-REACH PORTLAND</v>
      </c>
      <c r="AP864" s="37" t="s">
        <v>8933</v>
      </c>
      <c r="AQ864" s="37" t="s">
        <v>8934</v>
      </c>
      <c r="AR864" s="37" t="s">
        <v>8933</v>
      </c>
      <c r="AS864" s="37" t="s">
        <v>8934</v>
      </c>
      <c r="AT864" s="37" t="s">
        <v>1748</v>
      </c>
    </row>
    <row r="865" spans="41:46" x14ac:dyDescent="0.2">
      <c r="AO865" s="106" t="str">
        <f t="shared" si="121"/>
        <v>RDYCAFMHS COMMUNITY HUB, WIMBORNE</v>
      </c>
      <c r="AP865" s="37" t="s">
        <v>8935</v>
      </c>
      <c r="AQ865" s="37" t="s">
        <v>8936</v>
      </c>
      <c r="AR865" s="37" t="s">
        <v>8935</v>
      </c>
      <c r="AS865" s="37" t="s">
        <v>8936</v>
      </c>
      <c r="AT865" s="37" t="s">
        <v>1748</v>
      </c>
    </row>
    <row r="866" spans="41:46" x14ac:dyDescent="0.2">
      <c r="AO866" s="106" t="str">
        <f t="shared" si="121"/>
        <v>RDYTHE EXCHANGE STURMINSTER NEWTON</v>
      </c>
      <c r="AP866" s="37" t="s">
        <v>8937</v>
      </c>
      <c r="AQ866" s="37" t="s">
        <v>8938</v>
      </c>
      <c r="AR866" s="37" t="s">
        <v>8937</v>
      </c>
      <c r="AS866" s="37" t="s">
        <v>8938</v>
      </c>
      <c r="AT866" s="37" t="s">
        <v>1748</v>
      </c>
    </row>
    <row r="867" spans="41:46" x14ac:dyDescent="0.2">
      <c r="AO867" s="106" t="str">
        <f t="shared" si="121"/>
        <v>RDYCHAT</v>
      </c>
      <c r="AP867" s="37" t="s">
        <v>8939</v>
      </c>
      <c r="AQ867" s="37" t="s">
        <v>8940</v>
      </c>
      <c r="AR867" s="37" t="s">
        <v>8939</v>
      </c>
      <c r="AS867" s="37" t="s">
        <v>8940</v>
      </c>
      <c r="AT867" s="37" t="s">
        <v>1748</v>
      </c>
    </row>
    <row r="868" spans="41:46" x14ac:dyDescent="0.2">
      <c r="AO868" s="106" t="str">
        <f t="shared" si="121"/>
        <v>RDYWESSEX HEALTH</v>
      </c>
      <c r="AP868" s="37" t="s">
        <v>8941</v>
      </c>
      <c r="AQ868" s="37" t="s">
        <v>8942</v>
      </c>
      <c r="AR868" s="37" t="s">
        <v>8941</v>
      </c>
      <c r="AS868" s="37" t="s">
        <v>8942</v>
      </c>
      <c r="AT868" s="37" t="s">
        <v>1748</v>
      </c>
    </row>
    <row r="869" spans="41:46" x14ac:dyDescent="0.2">
      <c r="AO869" s="106" t="str">
        <f t="shared" si="121"/>
        <v>RDYTHE GLENDENNING UNIT</v>
      </c>
      <c r="AP869" s="37" t="s">
        <v>8943</v>
      </c>
      <c r="AQ869" s="37" t="s">
        <v>8944</v>
      </c>
      <c r="AR869" s="37" t="s">
        <v>8943</v>
      </c>
      <c r="AS869" s="37" t="s">
        <v>8944</v>
      </c>
      <c r="AT869" s="37" t="s">
        <v>1748</v>
      </c>
    </row>
    <row r="870" spans="41:46" x14ac:dyDescent="0.2">
      <c r="AO870" s="106" t="str">
        <f t="shared" si="121"/>
        <v>RDZMacmillan Unit - RDZ01</v>
      </c>
      <c r="AP870" s="37" t="s">
        <v>973</v>
      </c>
      <c r="AQ870" s="37" t="s">
        <v>974</v>
      </c>
      <c r="AR870" s="37" t="s">
        <v>973</v>
      </c>
      <c r="AS870" s="37" t="s">
        <v>975</v>
      </c>
      <c r="AT870" s="37" t="s">
        <v>556</v>
      </c>
    </row>
    <row r="871" spans="41:46" x14ac:dyDescent="0.2">
      <c r="AO871" s="106" t="str">
        <f t="shared" si="121"/>
        <v>RDZChristchurch Hospital - RDZ05</v>
      </c>
      <c r="AP871" s="37" t="s">
        <v>970</v>
      </c>
      <c r="AQ871" s="37" t="s">
        <v>971</v>
      </c>
      <c r="AR871" s="37" t="s">
        <v>970</v>
      </c>
      <c r="AS871" s="37" t="s">
        <v>972</v>
      </c>
      <c r="AT871" s="37" t="s">
        <v>556</v>
      </c>
    </row>
    <row r="872" spans="41:46" x14ac:dyDescent="0.2">
      <c r="AO872" s="106" t="str">
        <f t="shared" si="121"/>
        <v>RDZRoyal Bournemouth General Hospital - RDZ20</v>
      </c>
      <c r="AP872" s="37" t="s">
        <v>976</v>
      </c>
      <c r="AQ872" s="37" t="s">
        <v>977</v>
      </c>
      <c r="AR872" s="37" t="s">
        <v>976</v>
      </c>
      <c r="AS872" s="37" t="s">
        <v>978</v>
      </c>
      <c r="AT872" s="37" t="s">
        <v>556</v>
      </c>
    </row>
    <row r="873" spans="41:46" x14ac:dyDescent="0.2">
      <c r="AO873" s="106" t="str">
        <f t="shared" si="121"/>
        <v>RE9Boker Lane Health Centre - RE901</v>
      </c>
      <c r="AP873" s="37" t="s">
        <v>979</v>
      </c>
      <c r="AQ873" s="37" t="s">
        <v>980</v>
      </c>
      <c r="AR873" s="37" t="s">
        <v>979</v>
      </c>
      <c r="AS873" s="37" t="s">
        <v>981</v>
      </c>
      <c r="AT873" s="37" t="s">
        <v>557</v>
      </c>
    </row>
    <row r="874" spans="41:46" x14ac:dyDescent="0.2">
      <c r="AO874" s="106" t="str">
        <f t="shared" si="121"/>
        <v>RE9Boldon Lane Clinic - RE902</v>
      </c>
      <c r="AP874" s="37" t="s">
        <v>982</v>
      </c>
      <c r="AQ874" s="37" t="s">
        <v>983</v>
      </c>
      <c r="AR874" s="37" t="s">
        <v>982</v>
      </c>
      <c r="AS874" s="37" t="s">
        <v>984</v>
      </c>
      <c r="AT874" s="37" t="s">
        <v>557</v>
      </c>
    </row>
    <row r="875" spans="41:46" x14ac:dyDescent="0.2">
      <c r="AO875" s="106" t="str">
        <f t="shared" si="121"/>
        <v>RE9Hebburn Health Centre - RE903</v>
      </c>
      <c r="AP875" s="37" t="s">
        <v>991</v>
      </c>
      <c r="AQ875" s="37" t="s">
        <v>992</v>
      </c>
      <c r="AR875" s="37" t="s">
        <v>991</v>
      </c>
      <c r="AS875" s="37" t="s">
        <v>993</v>
      </c>
      <c r="AT875" s="37" t="s">
        <v>557</v>
      </c>
    </row>
    <row r="876" spans="41:46" x14ac:dyDescent="0.2">
      <c r="AO876" s="106" t="str">
        <f t="shared" si="121"/>
        <v>RE9Marsden Road Health Centre - RE905</v>
      </c>
      <c r="AP876" s="37" t="s">
        <v>994</v>
      </c>
      <c r="AQ876" s="37" t="s">
        <v>995</v>
      </c>
      <c r="AR876" s="37" t="s">
        <v>994</v>
      </c>
      <c r="AS876" s="37" t="s">
        <v>340</v>
      </c>
      <c r="AT876" s="37" t="s">
        <v>557</v>
      </c>
    </row>
    <row r="877" spans="41:46" x14ac:dyDescent="0.2">
      <c r="AO877" s="106" t="str">
        <f t="shared" si="121"/>
        <v>RE9Monkton Hall Hospital - RE906</v>
      </c>
      <c r="AP877" s="37" t="s">
        <v>341</v>
      </c>
      <c r="AQ877" s="37" t="s">
        <v>342</v>
      </c>
      <c r="AR877" s="37" t="s">
        <v>341</v>
      </c>
      <c r="AS877" s="37" t="s">
        <v>343</v>
      </c>
      <c r="AT877" s="37" t="s">
        <v>557</v>
      </c>
    </row>
    <row r="878" spans="41:46" x14ac:dyDescent="0.2">
      <c r="AO878" s="106" t="str">
        <f t="shared" si="121"/>
        <v>RE9St Clair's Hospice - RE907</v>
      </c>
      <c r="AP878" s="37" t="s">
        <v>3205</v>
      </c>
      <c r="AQ878" s="37" t="s">
        <v>3206</v>
      </c>
      <c r="AR878" s="37" t="s">
        <v>3205</v>
      </c>
      <c r="AS878" s="37" t="s">
        <v>3207</v>
      </c>
      <c r="AT878" s="37" t="s">
        <v>557</v>
      </c>
    </row>
    <row r="879" spans="41:46" x14ac:dyDescent="0.2">
      <c r="AO879" s="106" t="str">
        <f t="shared" si="121"/>
        <v>RE9Stanhope Parade Health Centre - RE908</v>
      </c>
      <c r="AP879" s="37" t="s">
        <v>3211</v>
      </c>
      <c r="AQ879" s="37" t="s">
        <v>43</v>
      </c>
      <c r="AR879" s="37" t="s">
        <v>3211</v>
      </c>
      <c r="AS879" s="37" t="s">
        <v>44</v>
      </c>
      <c r="AT879" s="37" t="s">
        <v>557</v>
      </c>
    </row>
    <row r="880" spans="41:46" x14ac:dyDescent="0.2">
      <c r="AO880" s="106" t="str">
        <f t="shared" si="121"/>
        <v>RE9Cleveland Vocational Training Scheme - RE909</v>
      </c>
      <c r="AP880" s="37" t="s">
        <v>985</v>
      </c>
      <c r="AQ880" s="37" t="s">
        <v>986</v>
      </c>
      <c r="AR880" s="37" t="s">
        <v>985</v>
      </c>
      <c r="AS880" s="37" t="s">
        <v>987</v>
      </c>
      <c r="AT880" s="37" t="s">
        <v>557</v>
      </c>
    </row>
    <row r="881" spans="41:46" x14ac:dyDescent="0.2">
      <c r="AO881" s="106" t="str">
        <f t="shared" si="121"/>
        <v>RE9Post Graduate Institute For Medicine and Dentistry - RE910</v>
      </c>
      <c r="AP881" s="37" t="s">
        <v>346</v>
      </c>
      <c r="AQ881" s="37" t="s">
        <v>347</v>
      </c>
      <c r="AR881" s="37" t="s">
        <v>346</v>
      </c>
      <c r="AS881" s="37" t="s">
        <v>348</v>
      </c>
      <c r="AT881" s="37" t="s">
        <v>557</v>
      </c>
    </row>
    <row r="882" spans="41:46" x14ac:dyDescent="0.2">
      <c r="AO882" s="106" t="str">
        <f t="shared" si="121"/>
        <v>RE9Westoe Road - RE911</v>
      </c>
      <c r="AP882" s="37" t="s">
        <v>45</v>
      </c>
      <c r="AQ882" s="37" t="s">
        <v>46</v>
      </c>
      <c r="AR882" s="37" t="s">
        <v>45</v>
      </c>
      <c r="AS882" s="37" t="s">
        <v>47</v>
      </c>
      <c r="AT882" s="37" t="s">
        <v>557</v>
      </c>
    </row>
    <row r="883" spans="41:46" x14ac:dyDescent="0.2">
      <c r="AO883" s="106" t="str">
        <f t="shared" si="121"/>
        <v>RE9Glasgow Road Clinic - RE912</v>
      </c>
      <c r="AP883" s="37" t="s">
        <v>988</v>
      </c>
      <c r="AQ883" s="37" t="s">
        <v>989</v>
      </c>
      <c r="AR883" s="37" t="s">
        <v>988</v>
      </c>
      <c r="AS883" s="37" t="s">
        <v>990</v>
      </c>
      <c r="AT883" s="37" t="s">
        <v>557</v>
      </c>
    </row>
    <row r="884" spans="41:46" x14ac:dyDescent="0.2">
      <c r="AO884" s="106" t="str">
        <f t="shared" si="121"/>
        <v>RE9South Tyneside PCT HQ - RE913</v>
      </c>
      <c r="AP884" s="37" t="s">
        <v>354</v>
      </c>
      <c r="AQ884" s="37" t="s">
        <v>3203</v>
      </c>
      <c r="AR884" s="37" t="s">
        <v>354</v>
      </c>
      <c r="AS884" s="37" t="s">
        <v>3204</v>
      </c>
      <c r="AT884" s="37" t="s">
        <v>557</v>
      </c>
    </row>
    <row r="885" spans="41:46" x14ac:dyDescent="0.2">
      <c r="AO885" s="106" t="str">
        <f t="shared" si="121"/>
        <v>RE9St Nicholas Hospital - RE914</v>
      </c>
      <c r="AP885" s="37" t="s">
        <v>3208</v>
      </c>
      <c r="AQ885" s="37" t="s">
        <v>3209</v>
      </c>
      <c r="AR885" s="37" t="s">
        <v>3208</v>
      </c>
      <c r="AS885" s="37" t="s">
        <v>3210</v>
      </c>
      <c r="AT885" s="37" t="s">
        <v>557</v>
      </c>
    </row>
    <row r="886" spans="41:46" x14ac:dyDescent="0.2">
      <c r="AO886" s="106" t="str">
        <f t="shared" si="121"/>
        <v>RE9South Tyneside District Hospital - RE9GA</v>
      </c>
      <c r="AP886" s="37" t="s">
        <v>351</v>
      </c>
      <c r="AQ886" s="37" t="s">
        <v>352</v>
      </c>
      <c r="AR886" s="37" t="s">
        <v>351</v>
      </c>
      <c r="AS886" s="37" t="s">
        <v>353</v>
      </c>
      <c r="AT886" s="37" t="s">
        <v>557</v>
      </c>
    </row>
    <row r="887" spans="41:46" x14ac:dyDescent="0.2">
      <c r="AO887" s="106" t="str">
        <f t="shared" si="121"/>
        <v>RE9Primrose Hill Hospital - RE9GC</v>
      </c>
      <c r="AP887" s="37" t="s">
        <v>349</v>
      </c>
      <c r="AQ887" s="37" t="s">
        <v>350</v>
      </c>
      <c r="AR887" s="37" t="s">
        <v>349</v>
      </c>
      <c r="AS887" s="37" t="s">
        <v>2610</v>
      </c>
      <c r="AT887" s="37" t="s">
        <v>557</v>
      </c>
    </row>
    <row r="888" spans="41:46" x14ac:dyDescent="0.2">
      <c r="AO888" s="106" t="str">
        <f t="shared" si="121"/>
        <v>RE9Palmer Community Hospital - RE9GF</v>
      </c>
      <c r="AP888" s="37" t="s">
        <v>344</v>
      </c>
      <c r="AQ888" s="37" t="s">
        <v>345</v>
      </c>
      <c r="AR888" s="37" t="s">
        <v>344</v>
      </c>
      <c r="AS888" s="37" t="s">
        <v>2609</v>
      </c>
      <c r="AT888" s="37" t="s">
        <v>557</v>
      </c>
    </row>
    <row r="889" spans="41:46" x14ac:dyDescent="0.2">
      <c r="AO889" s="106" t="str">
        <f t="shared" si="121"/>
        <v>REFWest Cornwall Hospital (Penzance) - REF01</v>
      </c>
      <c r="AP889" s="37" t="s">
        <v>54</v>
      </c>
      <c r="AQ889" s="37" t="s">
        <v>55</v>
      </c>
      <c r="AR889" s="37" t="s">
        <v>54</v>
      </c>
      <c r="AS889" s="37" t="s">
        <v>2488</v>
      </c>
      <c r="AT889" s="37" t="s">
        <v>558</v>
      </c>
    </row>
    <row r="890" spans="41:46" x14ac:dyDescent="0.2">
      <c r="AO890" s="106" t="str">
        <f t="shared" si="121"/>
        <v>REFSt Michael's Hospital - REF02</v>
      </c>
      <c r="AP890" s="37" t="s">
        <v>50</v>
      </c>
      <c r="AQ890" s="37" t="s">
        <v>51</v>
      </c>
      <c r="AR890" s="37" t="s">
        <v>50</v>
      </c>
      <c r="AS890" s="37" t="s">
        <v>2494</v>
      </c>
      <c r="AT890" s="37" t="s">
        <v>558</v>
      </c>
    </row>
    <row r="891" spans="41:46" x14ac:dyDescent="0.2">
      <c r="AO891" s="106" t="str">
        <f t="shared" si="121"/>
        <v>REFRoyal Cornwall Hospital (Treliske) - REF12</v>
      </c>
      <c r="AP891" s="37" t="s">
        <v>48</v>
      </c>
      <c r="AQ891" s="37" t="s">
        <v>49</v>
      </c>
      <c r="AR891" s="37" t="s">
        <v>48</v>
      </c>
      <c r="AS891" s="37" t="s">
        <v>2486</v>
      </c>
      <c r="AT891" s="37" t="s">
        <v>558</v>
      </c>
    </row>
    <row r="892" spans="41:46" x14ac:dyDescent="0.2">
      <c r="AO892" s="106" t="str">
        <f t="shared" si="121"/>
        <v>REFStratton Hospital - REF90</v>
      </c>
      <c r="AP892" s="37" t="s">
        <v>52</v>
      </c>
      <c r="AQ892" s="37" t="s">
        <v>53</v>
      </c>
      <c r="AR892" s="37" t="s">
        <v>52</v>
      </c>
      <c r="AS892" s="37" t="s">
        <v>2487</v>
      </c>
      <c r="AT892" s="37" t="s">
        <v>558</v>
      </c>
    </row>
    <row r="893" spans="41:46" x14ac:dyDescent="0.2">
      <c r="AO893" s="106" t="str">
        <f t="shared" si="121"/>
        <v>REMWalton Hospital - REM20</v>
      </c>
      <c r="AP893" s="37" t="s">
        <v>171</v>
      </c>
      <c r="AQ893" s="37" t="s">
        <v>172</v>
      </c>
      <c r="AR893" s="37" t="s">
        <v>171</v>
      </c>
      <c r="AS893" s="37" t="s">
        <v>3625</v>
      </c>
      <c r="AT893" s="37" t="s">
        <v>600</v>
      </c>
    </row>
    <row r="894" spans="41:46" x14ac:dyDescent="0.2">
      <c r="AO894" s="106" t="str">
        <f t="shared" si="121"/>
        <v>REMUniversity Hospital Aintree - REM21</v>
      </c>
      <c r="AP894" s="37" t="s">
        <v>3644</v>
      </c>
      <c r="AQ894" s="37" t="s">
        <v>3645</v>
      </c>
      <c r="AR894" s="37" t="s">
        <v>3644</v>
      </c>
      <c r="AS894" s="37" t="s">
        <v>3646</v>
      </c>
      <c r="AT894" s="37" t="s">
        <v>600</v>
      </c>
    </row>
    <row r="895" spans="41:46" x14ac:dyDescent="0.2">
      <c r="AO895" s="106" t="str">
        <f t="shared" si="121"/>
        <v>REMSt. Catherine's Hospital - REM34</v>
      </c>
      <c r="AP895" s="37" t="s">
        <v>56</v>
      </c>
      <c r="AQ895" s="37" t="s">
        <v>57</v>
      </c>
      <c r="AR895" s="37" t="s">
        <v>56</v>
      </c>
      <c r="AS895" s="37" t="s">
        <v>58</v>
      </c>
      <c r="AT895" s="37" t="s">
        <v>600</v>
      </c>
    </row>
    <row r="896" spans="41:46" x14ac:dyDescent="0.2">
      <c r="AO896" s="106" t="str">
        <f t="shared" si="121"/>
        <v>REMVictoria Central Hospital - REM35</v>
      </c>
      <c r="AP896" s="37" t="s">
        <v>59</v>
      </c>
      <c r="AQ896" s="37" t="s">
        <v>170</v>
      </c>
      <c r="AR896" s="37" t="s">
        <v>59</v>
      </c>
      <c r="AS896" s="37" t="s">
        <v>443</v>
      </c>
      <c r="AT896" s="37" t="s">
        <v>600</v>
      </c>
    </row>
    <row r="897" spans="41:46" x14ac:dyDescent="0.2">
      <c r="AO897" s="106" t="str">
        <f t="shared" si="121"/>
        <v>RENThe Clatterbridge Cancer Centre - REN20</v>
      </c>
      <c r="AP897" s="55" t="s">
        <v>742</v>
      </c>
      <c r="AQ897" s="37" t="s">
        <v>743</v>
      </c>
      <c r="AR897" s="55" t="s">
        <v>742</v>
      </c>
      <c r="AS897" s="55" t="s">
        <v>744</v>
      </c>
      <c r="AT897" s="37" t="s">
        <v>832</v>
      </c>
    </row>
    <row r="898" spans="41:46" x14ac:dyDescent="0.2">
      <c r="AO898" s="106" t="str">
        <f t="shared" si="121"/>
        <v>RENClatterbridge Cancer Centre Liverpool - REN21</v>
      </c>
      <c r="AP898" s="55" t="s">
        <v>745</v>
      </c>
      <c r="AQ898" s="37" t="s">
        <v>746</v>
      </c>
      <c r="AR898" s="55" t="s">
        <v>745</v>
      </c>
      <c r="AS898" s="55" t="s">
        <v>747</v>
      </c>
      <c r="AT898" s="37" t="s">
        <v>832</v>
      </c>
    </row>
    <row r="899" spans="41:46" x14ac:dyDescent="0.2">
      <c r="AO899" s="106" t="str">
        <f t="shared" si="121"/>
        <v>REPLiverpool Womens Hospital - REP01</v>
      </c>
      <c r="AP899" s="37" t="s">
        <v>173</v>
      </c>
      <c r="AQ899" s="37" t="s">
        <v>174</v>
      </c>
      <c r="AR899" s="37" t="s">
        <v>173</v>
      </c>
      <c r="AS899" s="37" t="s">
        <v>175</v>
      </c>
      <c r="AT899" s="37" t="s">
        <v>601</v>
      </c>
    </row>
    <row r="900" spans="41:46" x14ac:dyDescent="0.2">
      <c r="AO900" s="106" t="str">
        <f t="shared" ref="AO900:AO963" si="122">AT900&amp;AQ900</f>
        <v>RETThe Walton Centre For Neurology and Neurosurgery NHS Trust - RET20</v>
      </c>
      <c r="AP900" s="37" t="s">
        <v>176</v>
      </c>
      <c r="AQ900" s="37" t="s">
        <v>177</v>
      </c>
      <c r="AR900" s="37" t="s">
        <v>176</v>
      </c>
      <c r="AS900" s="37" t="s">
        <v>69</v>
      </c>
      <c r="AT900" s="37" t="s">
        <v>602</v>
      </c>
    </row>
    <row r="901" spans="41:46" x14ac:dyDescent="0.2">
      <c r="AO901" s="106" t="str">
        <f t="shared" si="122"/>
        <v>RF4King George Hospital - RF4DG</v>
      </c>
      <c r="AP901" s="37" t="s">
        <v>73</v>
      </c>
      <c r="AQ901" s="37" t="s">
        <v>74</v>
      </c>
      <c r="AR901" s="37" t="s">
        <v>73</v>
      </c>
      <c r="AS901" s="37" t="s">
        <v>75</v>
      </c>
      <c r="AT901" s="37" t="s">
        <v>603</v>
      </c>
    </row>
    <row r="902" spans="41:46" x14ac:dyDescent="0.2">
      <c r="AO902" s="106" t="str">
        <f t="shared" si="122"/>
        <v>RF4Harold Wood Hospital - RF4HA</v>
      </c>
      <c r="AP902" s="37" t="s">
        <v>70</v>
      </c>
      <c r="AQ902" s="37" t="s">
        <v>71</v>
      </c>
      <c r="AR902" s="37" t="s">
        <v>70</v>
      </c>
      <c r="AS902" s="37" t="s">
        <v>72</v>
      </c>
      <c r="AT902" s="37" t="s">
        <v>603</v>
      </c>
    </row>
    <row r="903" spans="41:46" x14ac:dyDescent="0.2">
      <c r="AO903" s="106" t="str">
        <f t="shared" si="122"/>
        <v>RF4Oldchurch Hospital - RF4OC</v>
      </c>
      <c r="AP903" s="37" t="s">
        <v>76</v>
      </c>
      <c r="AQ903" s="37" t="s">
        <v>77</v>
      </c>
      <c r="AR903" s="37" t="s">
        <v>76</v>
      </c>
      <c r="AS903" s="37" t="s">
        <v>78</v>
      </c>
      <c r="AT903" s="37" t="s">
        <v>603</v>
      </c>
    </row>
    <row r="904" spans="41:46" x14ac:dyDescent="0.2">
      <c r="AO904" s="106" t="str">
        <f t="shared" si="122"/>
        <v>RF4Queen's Hospital - RF4QH</v>
      </c>
      <c r="AP904" s="37" t="s">
        <v>79</v>
      </c>
      <c r="AQ904" s="37" t="s">
        <v>80</v>
      </c>
      <c r="AR904" s="37" t="s">
        <v>79</v>
      </c>
      <c r="AS904" s="37" t="s">
        <v>81</v>
      </c>
      <c r="AT904" s="37" t="s">
        <v>603</v>
      </c>
    </row>
    <row r="905" spans="41:46" x14ac:dyDescent="0.2">
      <c r="AO905" s="106" t="str">
        <f t="shared" si="122"/>
        <v>RFFBarnsley Hospital NHS Foundation Trust HQ - RFFAA</v>
      </c>
      <c r="AP905" s="37" t="s">
        <v>82</v>
      </c>
      <c r="AQ905" s="37" t="s">
        <v>83</v>
      </c>
      <c r="AR905" s="37" t="s">
        <v>82</v>
      </c>
      <c r="AS905" s="37" t="s">
        <v>84</v>
      </c>
      <c r="AT905" s="37" t="s">
        <v>604</v>
      </c>
    </row>
    <row r="906" spans="41:46" x14ac:dyDescent="0.2">
      <c r="AO906" s="106" t="str">
        <f t="shared" si="122"/>
        <v>RFRBarnsley Hospitals - RFRAA</v>
      </c>
      <c r="AP906" s="37" t="s">
        <v>85</v>
      </c>
      <c r="AQ906" s="37" t="s">
        <v>86</v>
      </c>
      <c r="AR906" s="37" t="s">
        <v>85</v>
      </c>
      <c r="AS906" s="37" t="s">
        <v>87</v>
      </c>
      <c r="AT906" s="37" t="s">
        <v>605</v>
      </c>
    </row>
    <row r="907" spans="41:46" x14ac:dyDescent="0.2">
      <c r="AO907" s="106" t="str">
        <f t="shared" si="122"/>
        <v>RFRRotherham District General Hospital - RFRPA</v>
      </c>
      <c r="AP907" s="37" t="s">
        <v>88</v>
      </c>
      <c r="AQ907" s="37" t="s">
        <v>355</v>
      </c>
      <c r="AR907" s="37" t="s">
        <v>88</v>
      </c>
      <c r="AS907" s="37" t="s">
        <v>356</v>
      </c>
      <c r="AT907" s="37" t="s">
        <v>605</v>
      </c>
    </row>
    <row r="908" spans="41:46" x14ac:dyDescent="0.2">
      <c r="AO908" s="106" t="str">
        <f t="shared" si="122"/>
        <v>RFSWhitworth Hospital - RFSAB</v>
      </c>
      <c r="AP908" s="37" t="s">
        <v>368</v>
      </c>
      <c r="AQ908" s="37" t="s">
        <v>369</v>
      </c>
      <c r="AR908" s="37" t="s">
        <v>368</v>
      </c>
      <c r="AS908" s="37" t="s">
        <v>3626</v>
      </c>
      <c r="AT908" s="37" t="s">
        <v>606</v>
      </c>
    </row>
    <row r="909" spans="41:46" x14ac:dyDescent="0.2">
      <c r="AO909" s="106" t="str">
        <f t="shared" si="122"/>
        <v>RGDLEEDS GENERAL INFIRMARY</v>
      </c>
      <c r="AP909" s="37" t="s">
        <v>8945</v>
      </c>
      <c r="AQ909" s="37" t="s">
        <v>8946</v>
      </c>
      <c r="AR909" s="37" t="s">
        <v>8945</v>
      </c>
      <c r="AS909" s="37" t="s">
        <v>8946</v>
      </c>
      <c r="AT909" s="37" t="s">
        <v>1738</v>
      </c>
    </row>
    <row r="910" spans="41:46" x14ac:dyDescent="0.2">
      <c r="AO910" s="106" t="str">
        <f t="shared" si="122"/>
        <v>RGDTHE MOUNT</v>
      </c>
      <c r="AP910" s="37" t="s">
        <v>8947</v>
      </c>
      <c r="AQ910" s="37" t="s">
        <v>8615</v>
      </c>
      <c r="AR910" s="37" t="s">
        <v>8947</v>
      </c>
      <c r="AS910" s="37" t="s">
        <v>8615</v>
      </c>
      <c r="AT910" s="37" t="s">
        <v>1738</v>
      </c>
    </row>
    <row r="911" spans="41:46" x14ac:dyDescent="0.2">
      <c r="AO911" s="106" t="str">
        <f t="shared" si="122"/>
        <v>RGDWHARFEDALE GENERAL HOSPITAL</v>
      </c>
      <c r="AP911" s="37" t="s">
        <v>8948</v>
      </c>
      <c r="AQ911" s="37" t="s">
        <v>8949</v>
      </c>
      <c r="AR911" s="37" t="s">
        <v>8948</v>
      </c>
      <c r="AS911" s="37" t="s">
        <v>8949</v>
      </c>
      <c r="AT911" s="37" t="s">
        <v>1738</v>
      </c>
    </row>
    <row r="912" spans="41:46" x14ac:dyDescent="0.2">
      <c r="AO912" s="106" t="str">
        <f t="shared" si="122"/>
        <v>RGDPONTEFRACT GENERAL INFIRMARY</v>
      </c>
      <c r="AP912" s="37" t="s">
        <v>8950</v>
      </c>
      <c r="AQ912" s="37" t="s">
        <v>8951</v>
      </c>
      <c r="AR912" s="37" t="s">
        <v>8950</v>
      </c>
      <c r="AS912" s="37" t="s">
        <v>8951</v>
      </c>
      <c r="AT912" s="37" t="s">
        <v>1738</v>
      </c>
    </row>
    <row r="913" spans="41:46" x14ac:dyDescent="0.2">
      <c r="AO913" s="106" t="str">
        <f t="shared" si="122"/>
        <v>RGDASKET CROFT</v>
      </c>
      <c r="AP913" s="37" t="s">
        <v>8952</v>
      </c>
      <c r="AQ913" s="37" t="s">
        <v>8953</v>
      </c>
      <c r="AR913" s="37" t="s">
        <v>8952</v>
      </c>
      <c r="AS913" s="37" t="s">
        <v>8953</v>
      </c>
      <c r="AT913" s="37" t="s">
        <v>1738</v>
      </c>
    </row>
    <row r="914" spans="41:46" x14ac:dyDescent="0.2">
      <c r="AO914" s="106" t="str">
        <f t="shared" si="122"/>
        <v>RGDST JAMES'S UNIVERSITY HOSPITAL</v>
      </c>
      <c r="AP914" s="37" t="s">
        <v>8954</v>
      </c>
      <c r="AQ914" s="37" t="s">
        <v>8955</v>
      </c>
      <c r="AR914" s="37" t="s">
        <v>8954</v>
      </c>
      <c r="AS914" s="37" t="s">
        <v>8955</v>
      </c>
      <c r="AT914" s="37" t="s">
        <v>1738</v>
      </c>
    </row>
    <row r="915" spans="41:46" x14ac:dyDescent="0.2">
      <c r="AO915" s="106" t="str">
        <f t="shared" si="122"/>
        <v>RGDST MARY'S HOSPITAL</v>
      </c>
      <c r="AP915" s="37" t="s">
        <v>8956</v>
      </c>
      <c r="AQ915" s="37" t="s">
        <v>7498</v>
      </c>
      <c r="AR915" s="37" t="s">
        <v>8956</v>
      </c>
      <c r="AS915" s="37" t="s">
        <v>7498</v>
      </c>
      <c r="AT915" s="37" t="s">
        <v>1738</v>
      </c>
    </row>
    <row r="916" spans="41:46" x14ac:dyDescent="0.2">
      <c r="AO916" s="106" t="str">
        <f t="shared" si="122"/>
        <v>RGDCHAPEL ALLERTON HOSPITAL</v>
      </c>
      <c r="AP916" s="37" t="s">
        <v>8957</v>
      </c>
      <c r="AQ916" s="37" t="s">
        <v>8958</v>
      </c>
      <c r="AR916" s="37" t="s">
        <v>8957</v>
      </c>
      <c r="AS916" s="37" t="s">
        <v>8958</v>
      </c>
      <c r="AT916" s="37" t="s">
        <v>1738</v>
      </c>
    </row>
    <row r="917" spans="41:46" x14ac:dyDescent="0.2">
      <c r="AO917" s="106" t="str">
        <f t="shared" si="122"/>
        <v>RGDCROOKED ACRES</v>
      </c>
      <c r="AP917" s="37" t="s">
        <v>8959</v>
      </c>
      <c r="AQ917" s="37" t="s">
        <v>8960</v>
      </c>
      <c r="AR917" s="37" t="s">
        <v>8959</v>
      </c>
      <c r="AS917" s="37" t="s">
        <v>8960</v>
      </c>
      <c r="AT917" s="37" t="s">
        <v>1738</v>
      </c>
    </row>
    <row r="918" spans="41:46" x14ac:dyDescent="0.2">
      <c r="AO918" s="106" t="str">
        <f t="shared" si="122"/>
        <v>RGDTHE OVAL</v>
      </c>
      <c r="AP918" s="37" t="s">
        <v>8961</v>
      </c>
      <c r="AQ918" s="37" t="s">
        <v>8962</v>
      </c>
      <c r="AR918" s="37" t="s">
        <v>8961</v>
      </c>
      <c r="AS918" s="37" t="s">
        <v>8962</v>
      </c>
      <c r="AT918" s="37" t="s">
        <v>1738</v>
      </c>
    </row>
    <row r="919" spans="41:46" x14ac:dyDescent="0.2">
      <c r="AO919" s="106" t="str">
        <f t="shared" si="122"/>
        <v>RGDCHILD AND FAMILY PSYCHIATRIC UNIT</v>
      </c>
      <c r="AP919" s="37" t="s">
        <v>8963</v>
      </c>
      <c r="AQ919" s="37" t="s">
        <v>8964</v>
      </c>
      <c r="AR919" s="37" t="s">
        <v>8963</v>
      </c>
      <c r="AS919" s="37" t="s">
        <v>8964</v>
      </c>
      <c r="AT919" s="37" t="s">
        <v>1738</v>
      </c>
    </row>
    <row r="920" spans="41:46" x14ac:dyDescent="0.2">
      <c r="AO920" s="106" t="str">
        <f t="shared" si="122"/>
        <v>RGDLABURNUM COTTAGE</v>
      </c>
      <c r="AP920" s="37" t="s">
        <v>8965</v>
      </c>
      <c r="AQ920" s="37" t="s">
        <v>8966</v>
      </c>
      <c r="AR920" s="37" t="s">
        <v>8965</v>
      </c>
      <c r="AS920" s="37" t="s">
        <v>8966</v>
      </c>
      <c r="AT920" s="37" t="s">
        <v>1738</v>
      </c>
    </row>
    <row r="921" spans="41:46" x14ac:dyDescent="0.2">
      <c r="AO921" s="106" t="str">
        <f t="shared" si="122"/>
        <v>RGDTHE BEECHES</v>
      </c>
      <c r="AP921" s="37" t="s">
        <v>8967</v>
      </c>
      <c r="AQ921" s="37" t="s">
        <v>8968</v>
      </c>
      <c r="AR921" s="37" t="s">
        <v>8967</v>
      </c>
      <c r="AS921" s="37" t="s">
        <v>8968</v>
      </c>
      <c r="AT921" s="37" t="s">
        <v>1738</v>
      </c>
    </row>
    <row r="922" spans="41:46" x14ac:dyDescent="0.2">
      <c r="AO922" s="106" t="str">
        <f t="shared" si="122"/>
        <v>RGDYORK TOWERS</v>
      </c>
      <c r="AP922" s="37" t="s">
        <v>8969</v>
      </c>
      <c r="AQ922" s="37" t="s">
        <v>8970</v>
      </c>
      <c r="AR922" s="37" t="s">
        <v>8969</v>
      </c>
      <c r="AS922" s="37" t="s">
        <v>8970</v>
      </c>
      <c r="AT922" s="37" t="s">
        <v>1738</v>
      </c>
    </row>
    <row r="923" spans="41:46" x14ac:dyDescent="0.2">
      <c r="AO923" s="106" t="str">
        <f t="shared" si="122"/>
        <v>RGDMILLSIDE CUE</v>
      </c>
      <c r="AP923" s="37" t="s">
        <v>8971</v>
      </c>
      <c r="AQ923" s="37" t="s">
        <v>8972</v>
      </c>
      <c r="AR923" s="37" t="s">
        <v>8971</v>
      </c>
      <c r="AS923" s="37" t="s">
        <v>8972</v>
      </c>
      <c r="AT923" s="37" t="s">
        <v>1738</v>
      </c>
    </row>
    <row r="924" spans="41:46" x14ac:dyDescent="0.2">
      <c r="AO924" s="106" t="str">
        <f t="shared" si="122"/>
        <v>RGDST GEORGE'S CRYPT</v>
      </c>
      <c r="AP924" s="37" t="s">
        <v>8973</v>
      </c>
      <c r="AQ924" s="37" t="s">
        <v>8974</v>
      </c>
      <c r="AR924" s="37" t="s">
        <v>8973</v>
      </c>
      <c r="AS924" s="37" t="s">
        <v>8974</v>
      </c>
      <c r="AT924" s="37" t="s">
        <v>1738</v>
      </c>
    </row>
    <row r="925" spans="41:46" x14ac:dyDescent="0.2">
      <c r="AO925" s="106" t="str">
        <f t="shared" si="122"/>
        <v>RGDARMLEY GRANGE</v>
      </c>
      <c r="AP925" s="37" t="s">
        <v>8975</v>
      </c>
      <c r="AQ925" s="37" t="s">
        <v>8976</v>
      </c>
      <c r="AR925" s="37" t="s">
        <v>8975</v>
      </c>
      <c r="AS925" s="37" t="s">
        <v>8976</v>
      </c>
      <c r="AT925" s="37" t="s">
        <v>1738</v>
      </c>
    </row>
    <row r="926" spans="41:46" x14ac:dyDescent="0.2">
      <c r="AO926" s="106" t="str">
        <f t="shared" si="122"/>
        <v>RGDALPHA HOSPITAL BURY</v>
      </c>
      <c r="AP926" s="37" t="s">
        <v>8977</v>
      </c>
      <c r="AQ926" s="37" t="s">
        <v>8978</v>
      </c>
      <c r="AR926" s="37" t="s">
        <v>8977</v>
      </c>
      <c r="AS926" s="37" t="s">
        <v>8978</v>
      </c>
      <c r="AT926" s="37" t="s">
        <v>1738</v>
      </c>
    </row>
    <row r="927" spans="41:46" x14ac:dyDescent="0.2">
      <c r="AO927" s="106" t="str">
        <f t="shared" si="122"/>
        <v>RGDCYGNET HOSPITAL WYKE</v>
      </c>
      <c r="AP927" s="37" t="s">
        <v>8979</v>
      </c>
      <c r="AQ927" s="37" t="s">
        <v>8980</v>
      </c>
      <c r="AR927" s="37" t="s">
        <v>8979</v>
      </c>
      <c r="AS927" s="37" t="s">
        <v>8980</v>
      </c>
      <c r="AT927" s="37" t="s">
        <v>1738</v>
      </c>
    </row>
    <row r="928" spans="41:46" x14ac:dyDescent="0.2">
      <c r="AO928" s="106" t="str">
        <f t="shared" si="122"/>
        <v>RGDCYGNET HOSPITAL BIERLEY</v>
      </c>
      <c r="AP928" s="37" t="s">
        <v>8981</v>
      </c>
      <c r="AQ928" s="37" t="s">
        <v>8982</v>
      </c>
      <c r="AR928" s="37" t="s">
        <v>8981</v>
      </c>
      <c r="AS928" s="37" t="s">
        <v>8982</v>
      </c>
      <c r="AT928" s="37" t="s">
        <v>1738</v>
      </c>
    </row>
    <row r="929" spans="41:46" x14ac:dyDescent="0.2">
      <c r="AO929" s="106" t="str">
        <f t="shared" si="122"/>
        <v>RGDPERSONALITY DISORDERS UNIT</v>
      </c>
      <c r="AP929" s="37" t="s">
        <v>8983</v>
      </c>
      <c r="AQ929" s="37" t="s">
        <v>8984</v>
      </c>
      <c r="AR929" s="37" t="s">
        <v>8983</v>
      </c>
      <c r="AS929" s="37" t="s">
        <v>8984</v>
      </c>
      <c r="AT929" s="37" t="s">
        <v>1738</v>
      </c>
    </row>
    <row r="930" spans="41:46" x14ac:dyDescent="0.2">
      <c r="AO930" s="106" t="str">
        <f t="shared" si="122"/>
        <v>RGDMAWCROFT GRANGE</v>
      </c>
      <c r="AP930" s="37" t="s">
        <v>8985</v>
      </c>
      <c r="AQ930" s="37" t="s">
        <v>8986</v>
      </c>
      <c r="AR930" s="37" t="s">
        <v>8985</v>
      </c>
      <c r="AS930" s="37" t="s">
        <v>8986</v>
      </c>
      <c r="AT930" s="37" t="s">
        <v>1738</v>
      </c>
    </row>
    <row r="931" spans="41:46" x14ac:dyDescent="0.2">
      <c r="AO931" s="106" t="str">
        <f t="shared" si="122"/>
        <v>RGDJOSEPH'S WELL</v>
      </c>
      <c r="AP931" s="37" t="s">
        <v>8987</v>
      </c>
      <c r="AQ931" s="37" t="s">
        <v>8988</v>
      </c>
      <c r="AR931" s="37" t="s">
        <v>8987</v>
      </c>
      <c r="AS931" s="37" t="s">
        <v>8988</v>
      </c>
      <c r="AT931" s="37" t="s">
        <v>1738</v>
      </c>
    </row>
    <row r="932" spans="41:46" x14ac:dyDescent="0.2">
      <c r="AO932" s="106" t="str">
        <f t="shared" si="122"/>
        <v>RGDTEMPLARS CROFT</v>
      </c>
      <c r="AP932" s="37" t="s">
        <v>8989</v>
      </c>
      <c r="AQ932" s="37" t="s">
        <v>8990</v>
      </c>
      <c r="AR932" s="37" t="s">
        <v>8989</v>
      </c>
      <c r="AS932" s="37" t="s">
        <v>8990</v>
      </c>
      <c r="AT932" s="37" t="s">
        <v>1738</v>
      </c>
    </row>
    <row r="933" spans="41:46" x14ac:dyDescent="0.2">
      <c r="AO933" s="106" t="str">
        <f t="shared" si="122"/>
        <v>RGDSEACROFT HOSPTIAL WARD J</v>
      </c>
      <c r="AP933" s="37" t="s">
        <v>8991</v>
      </c>
      <c r="AQ933" s="37" t="s">
        <v>8992</v>
      </c>
      <c r="AR933" s="37" t="s">
        <v>8991</v>
      </c>
      <c r="AS933" s="37" t="s">
        <v>8992</v>
      </c>
      <c r="AT933" s="37" t="s">
        <v>1738</v>
      </c>
    </row>
    <row r="934" spans="41:46" x14ac:dyDescent="0.2">
      <c r="AO934" s="106" t="str">
        <f t="shared" si="122"/>
        <v>RGDNEWTON LODGE SECURE UNIT</v>
      </c>
      <c r="AP934" s="37" t="s">
        <v>8993</v>
      </c>
      <c r="AQ934" s="37" t="s">
        <v>8994</v>
      </c>
      <c r="AR934" s="37" t="s">
        <v>8993</v>
      </c>
      <c r="AS934" s="37" t="s">
        <v>8994</v>
      </c>
      <c r="AT934" s="37" t="s">
        <v>1738</v>
      </c>
    </row>
    <row r="935" spans="41:46" x14ac:dyDescent="0.2">
      <c r="AO935" s="106" t="str">
        <f t="shared" si="122"/>
        <v>RGDFARSLEY</v>
      </c>
      <c r="AP935" s="37" t="s">
        <v>8995</v>
      </c>
      <c r="AQ935" s="37" t="s">
        <v>8996</v>
      </c>
      <c r="AR935" s="37" t="s">
        <v>8995</v>
      </c>
      <c r="AS935" s="37" t="s">
        <v>8996</v>
      </c>
      <c r="AT935" s="37" t="s">
        <v>1738</v>
      </c>
    </row>
    <row r="936" spans="41:46" x14ac:dyDescent="0.2">
      <c r="AO936" s="106" t="str">
        <f t="shared" si="122"/>
        <v>RGDSEACROFT ONE STOP SHOP</v>
      </c>
      <c r="AP936" s="37" t="s">
        <v>8997</v>
      </c>
      <c r="AQ936" s="37" t="s">
        <v>8998</v>
      </c>
      <c r="AR936" s="37" t="s">
        <v>8997</v>
      </c>
      <c r="AS936" s="37" t="s">
        <v>8998</v>
      </c>
      <c r="AT936" s="37" t="s">
        <v>1738</v>
      </c>
    </row>
    <row r="937" spans="41:46" x14ac:dyDescent="0.2">
      <c r="AO937" s="106" t="str">
        <f t="shared" si="122"/>
        <v>RGDRIPON COMMUNITY HOSPITAL</v>
      </c>
      <c r="AP937" s="37" t="s">
        <v>8999</v>
      </c>
      <c r="AQ937" s="37" t="s">
        <v>9000</v>
      </c>
      <c r="AR937" s="37" t="s">
        <v>8999</v>
      </c>
      <c r="AS937" s="37" t="s">
        <v>9000</v>
      </c>
      <c r="AT937" s="37" t="s">
        <v>1738</v>
      </c>
    </row>
    <row r="938" spans="41:46" x14ac:dyDescent="0.2">
      <c r="AO938" s="106" t="str">
        <f t="shared" si="122"/>
        <v>RGDPARKSIDE LODGE</v>
      </c>
      <c r="AP938" s="37" t="s">
        <v>9001</v>
      </c>
      <c r="AQ938" s="37" t="s">
        <v>9002</v>
      </c>
      <c r="AR938" s="37" t="s">
        <v>9001</v>
      </c>
      <c r="AS938" s="37" t="s">
        <v>9002</v>
      </c>
      <c r="AT938" s="37" t="s">
        <v>1738</v>
      </c>
    </row>
    <row r="939" spans="41:46" x14ac:dyDescent="0.2">
      <c r="AO939" s="106" t="str">
        <f t="shared" si="122"/>
        <v>RGDPARKSIDE GREEN</v>
      </c>
      <c r="AP939" s="37" t="s">
        <v>9003</v>
      </c>
      <c r="AQ939" s="37" t="s">
        <v>9004</v>
      </c>
      <c r="AR939" s="37" t="s">
        <v>9003</v>
      </c>
      <c r="AS939" s="37" t="s">
        <v>9004</v>
      </c>
      <c r="AT939" s="37" t="s">
        <v>1738</v>
      </c>
    </row>
    <row r="940" spans="41:46" x14ac:dyDescent="0.2">
      <c r="AO940" s="106" t="str">
        <f t="shared" si="122"/>
        <v>RGDNSCAP</v>
      </c>
      <c r="AP940" s="37" t="s">
        <v>9005</v>
      </c>
      <c r="AQ940" s="37" t="s">
        <v>9006</v>
      </c>
      <c r="AR940" s="37" t="s">
        <v>9005</v>
      </c>
      <c r="AS940" s="37" t="s">
        <v>9006</v>
      </c>
      <c r="AT940" s="37" t="s">
        <v>1738</v>
      </c>
    </row>
    <row r="941" spans="41:46" x14ac:dyDescent="0.2">
      <c r="AO941" s="106" t="str">
        <f t="shared" si="122"/>
        <v>RGDACOMB GARTH</v>
      </c>
      <c r="AP941" s="37" t="s">
        <v>9007</v>
      </c>
      <c r="AQ941" s="37" t="s">
        <v>9008</v>
      </c>
      <c r="AR941" s="37" t="s">
        <v>9007</v>
      </c>
      <c r="AS941" s="37" t="s">
        <v>9008</v>
      </c>
      <c r="AT941" s="37" t="s">
        <v>1738</v>
      </c>
    </row>
    <row r="942" spans="41:46" x14ac:dyDescent="0.2">
      <c r="AO942" s="106" t="str">
        <f t="shared" si="122"/>
        <v>RGDOAK RISE</v>
      </c>
      <c r="AP942" s="37" t="s">
        <v>9009</v>
      </c>
      <c r="AQ942" s="37" t="s">
        <v>9010</v>
      </c>
      <c r="AR942" s="37" t="s">
        <v>9009</v>
      </c>
      <c r="AS942" s="37" t="s">
        <v>9010</v>
      </c>
      <c r="AT942" s="37" t="s">
        <v>1738</v>
      </c>
    </row>
    <row r="943" spans="41:46" x14ac:dyDescent="0.2">
      <c r="AO943" s="106" t="str">
        <f t="shared" si="122"/>
        <v>RGDBOOTHAM PARK HOSPITAL</v>
      </c>
      <c r="AP943" s="37" t="s">
        <v>9011</v>
      </c>
      <c r="AQ943" s="37" t="s">
        <v>9012</v>
      </c>
      <c r="AR943" s="37" t="s">
        <v>9011</v>
      </c>
      <c r="AS943" s="37" t="s">
        <v>9012</v>
      </c>
      <c r="AT943" s="37" t="s">
        <v>1738</v>
      </c>
    </row>
    <row r="944" spans="41:46" x14ac:dyDescent="0.2">
      <c r="AO944" s="106" t="str">
        <f t="shared" si="122"/>
        <v>RGDFIELD VIEW</v>
      </c>
      <c r="AP944" s="37" t="s">
        <v>9013</v>
      </c>
      <c r="AQ944" s="37" t="s">
        <v>9014</v>
      </c>
      <c r="AR944" s="37" t="s">
        <v>9013</v>
      </c>
      <c r="AS944" s="37" t="s">
        <v>9014</v>
      </c>
      <c r="AT944" s="37" t="s">
        <v>1738</v>
      </c>
    </row>
    <row r="945" spans="41:46" x14ac:dyDescent="0.2">
      <c r="AO945" s="106" t="str">
        <f t="shared" si="122"/>
        <v>RGDLIME TREES</v>
      </c>
      <c r="AP945" s="37" t="s">
        <v>9015</v>
      </c>
      <c r="AQ945" s="37" t="s">
        <v>9016</v>
      </c>
      <c r="AR945" s="37" t="s">
        <v>9015</v>
      </c>
      <c r="AS945" s="37" t="s">
        <v>9016</v>
      </c>
      <c r="AT945" s="37" t="s">
        <v>1738</v>
      </c>
    </row>
    <row r="946" spans="41:46" x14ac:dyDescent="0.2">
      <c r="AO946" s="106" t="str">
        <f t="shared" si="122"/>
        <v>RGDCYGNET HOSPITAL BECKTON</v>
      </c>
      <c r="AP946" s="37" t="s">
        <v>9017</v>
      </c>
      <c r="AQ946" s="37" t="s">
        <v>9018</v>
      </c>
      <c r="AR946" s="37" t="s">
        <v>9017</v>
      </c>
      <c r="AS946" s="37" t="s">
        <v>9018</v>
      </c>
      <c r="AT946" s="37" t="s">
        <v>1738</v>
      </c>
    </row>
    <row r="947" spans="41:46" x14ac:dyDescent="0.2">
      <c r="AO947" s="106" t="str">
        <f t="shared" si="122"/>
        <v>RGDMH IN-REACH (ASKHAM)</v>
      </c>
      <c r="AP947" s="37" t="s">
        <v>9019</v>
      </c>
      <c r="AQ947" s="37" t="s">
        <v>9020</v>
      </c>
      <c r="AR947" s="37" t="s">
        <v>9019</v>
      </c>
      <c r="AS947" s="37" t="s">
        <v>9020</v>
      </c>
      <c r="AT947" s="37" t="s">
        <v>1738</v>
      </c>
    </row>
    <row r="948" spans="41:46" x14ac:dyDescent="0.2">
      <c r="AO948" s="106" t="str">
        <f t="shared" si="122"/>
        <v>RGDMH IN-REACH (NORTHALLERTON)</v>
      </c>
      <c r="AP948" s="37" t="s">
        <v>9021</v>
      </c>
      <c r="AQ948" s="37" t="s">
        <v>9022</v>
      </c>
      <c r="AR948" s="37" t="s">
        <v>9021</v>
      </c>
      <c r="AS948" s="37" t="s">
        <v>9022</v>
      </c>
      <c r="AT948" s="37" t="s">
        <v>1738</v>
      </c>
    </row>
    <row r="949" spans="41:46" x14ac:dyDescent="0.2">
      <c r="AO949" s="106" t="str">
        <f t="shared" si="122"/>
        <v>RGDRYEDALE COUNSELLING</v>
      </c>
      <c r="AP949" s="37" t="s">
        <v>9023</v>
      </c>
      <c r="AQ949" s="37" t="s">
        <v>9024</v>
      </c>
      <c r="AR949" s="37" t="s">
        <v>9023</v>
      </c>
      <c r="AS949" s="37" t="s">
        <v>9024</v>
      </c>
      <c r="AT949" s="37" t="s">
        <v>1738</v>
      </c>
    </row>
    <row r="950" spans="41:46" x14ac:dyDescent="0.2">
      <c r="AO950" s="106" t="str">
        <f t="shared" si="122"/>
        <v>RGDWHITE HORSE VIEW</v>
      </c>
      <c r="AP950" s="37" t="s">
        <v>9025</v>
      </c>
      <c r="AQ950" s="37" t="s">
        <v>9026</v>
      </c>
      <c r="AR950" s="37" t="s">
        <v>9025</v>
      </c>
      <c r="AS950" s="37" t="s">
        <v>9026</v>
      </c>
      <c r="AT950" s="37" t="s">
        <v>1738</v>
      </c>
    </row>
    <row r="951" spans="41:46" x14ac:dyDescent="0.2">
      <c r="AO951" s="106" t="str">
        <f t="shared" si="122"/>
        <v>RGDMEADOWFIELDS CUE</v>
      </c>
      <c r="AP951" s="37" t="s">
        <v>9027</v>
      </c>
      <c r="AQ951" s="37" t="s">
        <v>9028</v>
      </c>
      <c r="AR951" s="37" t="s">
        <v>9027</v>
      </c>
      <c r="AS951" s="37" t="s">
        <v>9028</v>
      </c>
      <c r="AT951" s="37" t="s">
        <v>1738</v>
      </c>
    </row>
    <row r="952" spans="41:46" x14ac:dyDescent="0.2">
      <c r="AO952" s="106" t="str">
        <f t="shared" si="122"/>
        <v>RGDMILL LODGE COMMUNITY UNIT</v>
      </c>
      <c r="AP952" s="37" t="s">
        <v>9029</v>
      </c>
      <c r="AQ952" s="37" t="s">
        <v>9030</v>
      </c>
      <c r="AR952" s="37" t="s">
        <v>9029</v>
      </c>
      <c r="AS952" s="37" t="s">
        <v>9030</v>
      </c>
      <c r="AT952" s="37" t="s">
        <v>1738</v>
      </c>
    </row>
    <row r="953" spans="41:46" x14ac:dyDescent="0.2">
      <c r="AO953" s="106" t="str">
        <f t="shared" si="122"/>
        <v>RGDRED ROOFS</v>
      </c>
      <c r="AP953" s="37" t="s">
        <v>9031</v>
      </c>
      <c r="AQ953" s="37" t="s">
        <v>9032</v>
      </c>
      <c r="AR953" s="37" t="s">
        <v>9031</v>
      </c>
      <c r="AS953" s="37" t="s">
        <v>9032</v>
      </c>
      <c r="AT953" s="37" t="s">
        <v>1738</v>
      </c>
    </row>
    <row r="954" spans="41:46" x14ac:dyDescent="0.2">
      <c r="AO954" s="106" t="str">
        <f t="shared" si="122"/>
        <v>RGDST. ANDREW'S COUNSELLING &amp; PSYCHOTHERAPY UNIT</v>
      </c>
      <c r="AP954" s="37" t="s">
        <v>9033</v>
      </c>
      <c r="AQ954" s="37" t="s">
        <v>9034</v>
      </c>
      <c r="AR954" s="37" t="s">
        <v>9033</v>
      </c>
      <c r="AS954" s="37" t="s">
        <v>9034</v>
      </c>
      <c r="AT954" s="37" t="s">
        <v>1738</v>
      </c>
    </row>
    <row r="955" spans="41:46" x14ac:dyDescent="0.2">
      <c r="AO955" s="106" t="str">
        <f t="shared" si="122"/>
        <v>RGDSELBY WAR MEMORIAL HOSPITAL</v>
      </c>
      <c r="AP955" s="37" t="s">
        <v>9035</v>
      </c>
      <c r="AQ955" s="37" t="s">
        <v>9036</v>
      </c>
      <c r="AR955" s="37" t="s">
        <v>9035</v>
      </c>
      <c r="AS955" s="37" t="s">
        <v>9036</v>
      </c>
      <c r="AT955" s="37" t="s">
        <v>1738</v>
      </c>
    </row>
    <row r="956" spans="41:46" x14ac:dyDescent="0.2">
      <c r="AO956" s="106" t="str">
        <f t="shared" si="122"/>
        <v>RGDYORK DISTRICT HOSPITAL</v>
      </c>
      <c r="AP956" s="37" t="s">
        <v>9037</v>
      </c>
      <c r="AQ956" s="37" t="s">
        <v>9038</v>
      </c>
      <c r="AR956" s="37" t="s">
        <v>9037</v>
      </c>
      <c r="AS956" s="37" t="s">
        <v>9038</v>
      </c>
      <c r="AT956" s="37" t="s">
        <v>1738</v>
      </c>
    </row>
    <row r="957" spans="41:46" x14ac:dyDescent="0.2">
      <c r="AO957" s="106" t="str">
        <f t="shared" si="122"/>
        <v>RGDRUTSON HOSPITAL</v>
      </c>
      <c r="AP957" s="37" t="s">
        <v>9039</v>
      </c>
      <c r="AQ957" s="37" t="s">
        <v>9040</v>
      </c>
      <c r="AR957" s="37" t="s">
        <v>9039</v>
      </c>
      <c r="AS957" s="37" t="s">
        <v>9040</v>
      </c>
      <c r="AT957" s="37" t="s">
        <v>1738</v>
      </c>
    </row>
    <row r="958" spans="41:46" x14ac:dyDescent="0.2">
      <c r="AO958" s="106" t="str">
        <f t="shared" si="122"/>
        <v>RGDWHITBY HOSPITAL</v>
      </c>
      <c r="AP958" s="37" t="s">
        <v>9041</v>
      </c>
      <c r="AQ958" s="37" t="s">
        <v>9042</v>
      </c>
      <c r="AR958" s="37" t="s">
        <v>9041</v>
      </c>
      <c r="AS958" s="37" t="s">
        <v>9042</v>
      </c>
      <c r="AT958" s="37" t="s">
        <v>1738</v>
      </c>
    </row>
    <row r="959" spans="41:46" x14ac:dyDescent="0.2">
      <c r="AO959" s="106" t="str">
        <f t="shared" si="122"/>
        <v>RGDCATTERICK GARRISON</v>
      </c>
      <c r="AP959" s="37" t="s">
        <v>9043</v>
      </c>
      <c r="AQ959" s="37" t="s">
        <v>9044</v>
      </c>
      <c r="AR959" s="37" t="s">
        <v>9043</v>
      </c>
      <c r="AS959" s="37" t="s">
        <v>9044</v>
      </c>
      <c r="AT959" s="37" t="s">
        <v>1738</v>
      </c>
    </row>
    <row r="960" spans="41:46" x14ac:dyDescent="0.2">
      <c r="AO960" s="106" t="str">
        <f t="shared" si="122"/>
        <v>RH5MAGNOLIA</v>
      </c>
      <c r="AP960" s="37" t="s">
        <v>9045</v>
      </c>
      <c r="AQ960" s="37" t="s">
        <v>9046</v>
      </c>
      <c r="AR960" s="37" t="s">
        <v>9045</v>
      </c>
      <c r="AS960" s="37" t="s">
        <v>9046</v>
      </c>
      <c r="AT960" s="37" t="s">
        <v>1750</v>
      </c>
    </row>
    <row r="961" spans="41:46" x14ac:dyDescent="0.2">
      <c r="AO961" s="106" t="str">
        <f t="shared" si="122"/>
        <v>RH5THE TOWER BISHOPS LYDEARD</v>
      </c>
      <c r="AP961" s="37" t="s">
        <v>9047</v>
      </c>
      <c r="AQ961" s="37" t="s">
        <v>9048</v>
      </c>
      <c r="AR961" s="37" t="s">
        <v>9047</v>
      </c>
      <c r="AS961" s="37" t="s">
        <v>9048</v>
      </c>
      <c r="AT961" s="37" t="s">
        <v>1750</v>
      </c>
    </row>
    <row r="962" spans="41:46" x14ac:dyDescent="0.2">
      <c r="AO962" s="106" t="str">
        <f t="shared" si="122"/>
        <v>RH5RYDON</v>
      </c>
      <c r="AP962" s="37" t="s">
        <v>9049</v>
      </c>
      <c r="AQ962" s="37" t="s">
        <v>9050</v>
      </c>
      <c r="AR962" s="37" t="s">
        <v>9049</v>
      </c>
      <c r="AS962" s="37" t="s">
        <v>9050</v>
      </c>
      <c r="AT962" s="37" t="s">
        <v>1750</v>
      </c>
    </row>
    <row r="963" spans="41:46" x14ac:dyDescent="0.2">
      <c r="AO963" s="106" t="str">
        <f t="shared" si="122"/>
        <v>RH5THE TOWER WIVELISCOMBE</v>
      </c>
      <c r="AP963" s="37" t="s">
        <v>9051</v>
      </c>
      <c r="AQ963" s="37" t="s">
        <v>9052</v>
      </c>
      <c r="AR963" s="37" t="s">
        <v>9051</v>
      </c>
      <c r="AS963" s="37" t="s">
        <v>9052</v>
      </c>
      <c r="AT963" s="37" t="s">
        <v>1750</v>
      </c>
    </row>
    <row r="964" spans="41:46" x14ac:dyDescent="0.2">
      <c r="AO964" s="106" t="str">
        <f t="shared" ref="AO964:AO1027" si="123">AT964&amp;AQ964</f>
        <v>RH5PYRLAND</v>
      </c>
      <c r="AP964" s="37" t="s">
        <v>9053</v>
      </c>
      <c r="AQ964" s="37" t="s">
        <v>9054</v>
      </c>
      <c r="AR964" s="37" t="s">
        <v>9053</v>
      </c>
      <c r="AS964" s="37" t="s">
        <v>9054</v>
      </c>
      <c r="AT964" s="37" t="s">
        <v>1750</v>
      </c>
    </row>
    <row r="965" spans="41:46" x14ac:dyDescent="0.2">
      <c r="AO965" s="106" t="str">
        <f t="shared" si="123"/>
        <v>RH5ROWAN</v>
      </c>
      <c r="AP965" s="37" t="s">
        <v>9055</v>
      </c>
      <c r="AQ965" s="37" t="s">
        <v>9056</v>
      </c>
      <c r="AR965" s="37" t="s">
        <v>9055</v>
      </c>
      <c r="AS965" s="37" t="s">
        <v>9056</v>
      </c>
      <c r="AT965" s="37" t="s">
        <v>1750</v>
      </c>
    </row>
    <row r="966" spans="41:46" x14ac:dyDescent="0.2">
      <c r="AO966" s="106" t="str">
        <f t="shared" si="123"/>
        <v>RH5HOLFORD</v>
      </c>
      <c r="AP966" s="37" t="s">
        <v>9057</v>
      </c>
      <c r="AQ966" s="37" t="s">
        <v>9058</v>
      </c>
      <c r="AR966" s="37" t="s">
        <v>9057</v>
      </c>
      <c r="AS966" s="37" t="s">
        <v>9058</v>
      </c>
      <c r="AT966" s="37" t="s">
        <v>1750</v>
      </c>
    </row>
    <row r="967" spans="41:46" x14ac:dyDescent="0.2">
      <c r="AO967" s="106" t="str">
        <f t="shared" si="123"/>
        <v>RH5THE BRIDGE</v>
      </c>
      <c r="AP967" s="37" t="s">
        <v>9059</v>
      </c>
      <c r="AQ967" s="37" t="s">
        <v>9060</v>
      </c>
      <c r="AR967" s="37" t="s">
        <v>9059</v>
      </c>
      <c r="AS967" s="37" t="s">
        <v>9060</v>
      </c>
      <c r="AT967" s="37" t="s">
        <v>1750</v>
      </c>
    </row>
    <row r="968" spans="41:46" x14ac:dyDescent="0.2">
      <c r="AO968" s="106" t="str">
        <f t="shared" si="123"/>
        <v>RH5RIDLEY DAY HOSPITAL</v>
      </c>
      <c r="AP968" s="37" t="s">
        <v>9061</v>
      </c>
      <c r="AQ968" s="37" t="s">
        <v>9062</v>
      </c>
      <c r="AR968" s="37" t="s">
        <v>9061</v>
      </c>
      <c r="AS968" s="37" t="s">
        <v>9062</v>
      </c>
      <c r="AT968" s="37" t="s">
        <v>1750</v>
      </c>
    </row>
    <row r="969" spans="41:46" x14ac:dyDescent="0.2">
      <c r="AO969" s="106" t="str">
        <f t="shared" si="123"/>
        <v>RH5BLACK SWAN</v>
      </c>
      <c r="AP969" s="37" t="s">
        <v>9063</v>
      </c>
      <c r="AQ969" s="37" t="s">
        <v>9064</v>
      </c>
      <c r="AR969" s="37" t="s">
        <v>9063</v>
      </c>
      <c r="AS969" s="37" t="s">
        <v>9064</v>
      </c>
      <c r="AT969" s="37" t="s">
        <v>1750</v>
      </c>
    </row>
    <row r="970" spans="41:46" x14ac:dyDescent="0.2">
      <c r="AO970" s="106" t="str">
        <f t="shared" si="123"/>
        <v>RH5WYVERN LINK</v>
      </c>
      <c r="AP970" s="37" t="s">
        <v>9065</v>
      </c>
      <c r="AQ970" s="37" t="s">
        <v>9066</v>
      </c>
      <c r="AR970" s="37" t="s">
        <v>9065</v>
      </c>
      <c r="AS970" s="37" t="s">
        <v>9066</v>
      </c>
      <c r="AT970" s="37" t="s">
        <v>1750</v>
      </c>
    </row>
    <row r="971" spans="41:46" x14ac:dyDescent="0.2">
      <c r="AO971" s="106" t="str">
        <f t="shared" si="123"/>
        <v>RH5CEDAR LODGE</v>
      </c>
      <c r="AP971" s="37" t="s">
        <v>9067</v>
      </c>
      <c r="AQ971" s="37" t="s">
        <v>9068</v>
      </c>
      <c r="AR971" s="37" t="s">
        <v>9067</v>
      </c>
      <c r="AS971" s="37" t="s">
        <v>9068</v>
      </c>
      <c r="AT971" s="37" t="s">
        <v>1750</v>
      </c>
    </row>
    <row r="972" spans="41:46" x14ac:dyDescent="0.2">
      <c r="AO972" s="106" t="str">
        <f t="shared" si="123"/>
        <v>RH5CHEDDON LODGE</v>
      </c>
      <c r="AP972" s="37" t="s">
        <v>9069</v>
      </c>
      <c r="AQ972" s="37" t="s">
        <v>9070</v>
      </c>
      <c r="AR972" s="37" t="s">
        <v>9069</v>
      </c>
      <c r="AS972" s="37" t="s">
        <v>9070</v>
      </c>
      <c r="AT972" s="37" t="s">
        <v>1750</v>
      </c>
    </row>
    <row r="973" spans="41:46" x14ac:dyDescent="0.2">
      <c r="AO973" s="106" t="str">
        <f t="shared" si="123"/>
        <v>RH5INTERSTEP CYBERCAFE</v>
      </c>
      <c r="AP973" s="37" t="s">
        <v>9071</v>
      </c>
      <c r="AQ973" s="37" t="s">
        <v>9072</v>
      </c>
      <c r="AR973" s="37" t="s">
        <v>9071</v>
      </c>
      <c r="AS973" s="37" t="s">
        <v>9072</v>
      </c>
      <c r="AT973" s="37" t="s">
        <v>1750</v>
      </c>
    </row>
    <row r="974" spans="41:46" x14ac:dyDescent="0.2">
      <c r="AO974" s="106" t="str">
        <f t="shared" si="123"/>
        <v>RH5WILLOWBANK DAY HOSPITAL</v>
      </c>
      <c r="AP974" s="37" t="s">
        <v>9073</v>
      </c>
      <c r="AQ974" s="37" t="s">
        <v>9074</v>
      </c>
      <c r="AR974" s="37" t="s">
        <v>9073</v>
      </c>
      <c r="AS974" s="37" t="s">
        <v>9074</v>
      </c>
      <c r="AT974" s="37" t="s">
        <v>1750</v>
      </c>
    </row>
    <row r="975" spans="41:46" x14ac:dyDescent="0.2">
      <c r="AO975" s="106" t="str">
        <f t="shared" si="123"/>
        <v>RH5BURTONS ORCHARD</v>
      </c>
      <c r="AP975" s="37" t="s">
        <v>9075</v>
      </c>
      <c r="AQ975" s="37" t="s">
        <v>9076</v>
      </c>
      <c r="AR975" s="37" t="s">
        <v>9075</v>
      </c>
      <c r="AS975" s="37" t="s">
        <v>9076</v>
      </c>
      <c r="AT975" s="37" t="s">
        <v>1750</v>
      </c>
    </row>
    <row r="976" spans="41:46" x14ac:dyDescent="0.2">
      <c r="AO976" s="106" t="str">
        <f t="shared" si="123"/>
        <v>RH5TAUNTON ADULT</v>
      </c>
      <c r="AP976" s="37" t="s">
        <v>9077</v>
      </c>
      <c r="AQ976" s="37" t="s">
        <v>9078</v>
      </c>
      <c r="AR976" s="37" t="s">
        <v>9077</v>
      </c>
      <c r="AS976" s="37" t="s">
        <v>9078</v>
      </c>
      <c r="AT976" s="37" t="s">
        <v>1750</v>
      </c>
    </row>
    <row r="977" spans="41:46" x14ac:dyDescent="0.2">
      <c r="AO977" s="106" t="str">
        <f t="shared" si="123"/>
        <v>RH5OLDER PERSONS (CRANLEIGH)</v>
      </c>
      <c r="AP977" s="37" t="s">
        <v>9079</v>
      </c>
      <c r="AQ977" s="37" t="s">
        <v>9080</v>
      </c>
      <c r="AR977" s="37" t="s">
        <v>9079</v>
      </c>
      <c r="AS977" s="37" t="s">
        <v>9080</v>
      </c>
      <c r="AT977" s="37" t="s">
        <v>1750</v>
      </c>
    </row>
    <row r="978" spans="41:46" x14ac:dyDescent="0.2">
      <c r="AO978" s="106" t="str">
        <f t="shared" si="123"/>
        <v>RH5BARNFIELD UNIT (MINEHEAD DAY HOSPITAL)</v>
      </c>
      <c r="AP978" s="37" t="s">
        <v>9081</v>
      </c>
      <c r="AQ978" s="37" t="s">
        <v>9082</v>
      </c>
      <c r="AR978" s="37" t="s">
        <v>9081</v>
      </c>
      <c r="AS978" s="37" t="s">
        <v>9082</v>
      </c>
      <c r="AT978" s="37" t="s">
        <v>1750</v>
      </c>
    </row>
    <row r="979" spans="41:46" x14ac:dyDescent="0.2">
      <c r="AO979" s="106" t="str">
        <f t="shared" si="123"/>
        <v>RH5WELLINGTON &amp; DISTRICT COTTAGE HOSPITAL</v>
      </c>
      <c r="AP979" s="37" t="s">
        <v>9083</v>
      </c>
      <c r="AQ979" s="37" t="s">
        <v>9084</v>
      </c>
      <c r="AR979" s="37" t="s">
        <v>9083</v>
      </c>
      <c r="AS979" s="37" t="s">
        <v>9084</v>
      </c>
      <c r="AT979" s="37" t="s">
        <v>1750</v>
      </c>
    </row>
    <row r="980" spans="41:46" x14ac:dyDescent="0.2">
      <c r="AO980" s="106" t="str">
        <f t="shared" si="123"/>
        <v>RH5CHARD HOSPITAL</v>
      </c>
      <c r="AP980" s="37" t="s">
        <v>9085</v>
      </c>
      <c r="AQ980" s="37" t="s">
        <v>9086</v>
      </c>
      <c r="AR980" s="37" t="s">
        <v>9085</v>
      </c>
      <c r="AS980" s="37" t="s">
        <v>9086</v>
      </c>
      <c r="AT980" s="37" t="s">
        <v>1750</v>
      </c>
    </row>
    <row r="981" spans="41:46" x14ac:dyDescent="0.2">
      <c r="AO981" s="106" t="str">
        <f t="shared" si="123"/>
        <v>RH5BRIDGWATER HOSPITAL</v>
      </c>
      <c r="AP981" s="37" t="s">
        <v>9087</v>
      </c>
      <c r="AQ981" s="37" t="s">
        <v>9088</v>
      </c>
      <c r="AR981" s="37" t="s">
        <v>9087</v>
      </c>
      <c r="AS981" s="37" t="s">
        <v>9088</v>
      </c>
      <c r="AT981" s="37" t="s">
        <v>1750</v>
      </c>
    </row>
    <row r="982" spans="41:46" x14ac:dyDescent="0.2">
      <c r="AO982" s="106" t="str">
        <f t="shared" si="123"/>
        <v>RH5BURNHAM ON SEA WAR MEMORIAL HOSPITAL</v>
      </c>
      <c r="AP982" s="37" t="s">
        <v>9089</v>
      </c>
      <c r="AQ982" s="37" t="s">
        <v>9090</v>
      </c>
      <c r="AR982" s="37" t="s">
        <v>9089</v>
      </c>
      <c r="AS982" s="37" t="s">
        <v>9090</v>
      </c>
      <c r="AT982" s="37" t="s">
        <v>1750</v>
      </c>
    </row>
    <row r="983" spans="41:46" x14ac:dyDescent="0.2">
      <c r="AO983" s="106" t="str">
        <f t="shared" si="123"/>
        <v>RH5MINEHEAD COMMUNITY HOSPITAL</v>
      </c>
      <c r="AP983" s="37" t="s">
        <v>9091</v>
      </c>
      <c r="AQ983" s="37" t="s">
        <v>9092</v>
      </c>
      <c r="AR983" s="37" t="s">
        <v>9091</v>
      </c>
      <c r="AS983" s="37" t="s">
        <v>9092</v>
      </c>
      <c r="AT983" s="37" t="s">
        <v>1750</v>
      </c>
    </row>
    <row r="984" spans="41:46" x14ac:dyDescent="0.2">
      <c r="AO984" s="106" t="str">
        <f t="shared" si="123"/>
        <v>RH5WILLITON HOSPITAL</v>
      </c>
      <c r="AP984" s="37" t="s">
        <v>9093</v>
      </c>
      <c r="AQ984" s="37" t="s">
        <v>9094</v>
      </c>
      <c r="AR984" s="37" t="s">
        <v>9093</v>
      </c>
      <c r="AS984" s="37" t="s">
        <v>9094</v>
      </c>
      <c r="AT984" s="37" t="s">
        <v>1750</v>
      </c>
    </row>
    <row r="985" spans="41:46" x14ac:dyDescent="0.2">
      <c r="AO985" s="106" t="str">
        <f t="shared" si="123"/>
        <v>RH5SHEPTON MALLET COMMUNITY HOSPITAL</v>
      </c>
      <c r="AP985" s="37" t="s">
        <v>9095</v>
      </c>
      <c r="AQ985" s="37" t="s">
        <v>9096</v>
      </c>
      <c r="AR985" s="37" t="s">
        <v>9095</v>
      </c>
      <c r="AS985" s="37" t="s">
        <v>9096</v>
      </c>
      <c r="AT985" s="37" t="s">
        <v>1750</v>
      </c>
    </row>
    <row r="986" spans="41:46" x14ac:dyDescent="0.2">
      <c r="AO986" s="106" t="str">
        <f t="shared" si="123"/>
        <v>RH5WEST MENDIP COMMUNITY HOSPITAL</v>
      </c>
      <c r="AP986" s="37" t="s">
        <v>9097</v>
      </c>
      <c r="AQ986" s="37" t="s">
        <v>9098</v>
      </c>
      <c r="AR986" s="37" t="s">
        <v>9097</v>
      </c>
      <c r="AS986" s="37" t="s">
        <v>9098</v>
      </c>
      <c r="AT986" s="37" t="s">
        <v>1750</v>
      </c>
    </row>
    <row r="987" spans="41:46" x14ac:dyDescent="0.2">
      <c r="AO987" s="106" t="str">
        <f t="shared" si="123"/>
        <v>RH5CREWKERNE HOSPITAL</v>
      </c>
      <c r="AP987" s="37" t="s">
        <v>9099</v>
      </c>
      <c r="AQ987" s="37" t="s">
        <v>9100</v>
      </c>
      <c r="AR987" s="37" t="s">
        <v>9099</v>
      </c>
      <c r="AS987" s="37" t="s">
        <v>9100</v>
      </c>
      <c r="AT987" s="37" t="s">
        <v>1750</v>
      </c>
    </row>
    <row r="988" spans="41:46" x14ac:dyDescent="0.2">
      <c r="AO988" s="106" t="str">
        <f t="shared" si="123"/>
        <v>RH5SOUTH PETHERTON HOSPITAL</v>
      </c>
      <c r="AP988" s="37" t="s">
        <v>9101</v>
      </c>
      <c r="AQ988" s="37" t="s">
        <v>9102</v>
      </c>
      <c r="AR988" s="37" t="s">
        <v>9101</v>
      </c>
      <c r="AS988" s="37" t="s">
        <v>9102</v>
      </c>
      <c r="AT988" s="37" t="s">
        <v>1750</v>
      </c>
    </row>
    <row r="989" spans="41:46" x14ac:dyDescent="0.2">
      <c r="AO989" s="106" t="str">
        <f t="shared" si="123"/>
        <v>RH5WINCANTON COMMUNITY HOSPITAL</v>
      </c>
      <c r="AP989" s="37" t="s">
        <v>9103</v>
      </c>
      <c r="AQ989" s="37" t="s">
        <v>9104</v>
      </c>
      <c r="AR989" s="37" t="s">
        <v>9103</v>
      </c>
      <c r="AS989" s="37" t="s">
        <v>9104</v>
      </c>
      <c r="AT989" s="37" t="s">
        <v>1750</v>
      </c>
    </row>
    <row r="990" spans="41:46" x14ac:dyDescent="0.2">
      <c r="AO990" s="106" t="str">
        <f t="shared" si="123"/>
        <v>RH5DENE BARTON COMMUNITY UNIT</v>
      </c>
      <c r="AP990" s="37" t="s">
        <v>9105</v>
      </c>
      <c r="AQ990" s="37" t="s">
        <v>9106</v>
      </c>
      <c r="AR990" s="37" t="s">
        <v>9105</v>
      </c>
      <c r="AS990" s="37" t="s">
        <v>9106</v>
      </c>
      <c r="AT990" s="37" t="s">
        <v>1750</v>
      </c>
    </row>
    <row r="991" spans="41:46" x14ac:dyDescent="0.2">
      <c r="AO991" s="106" t="str">
        <f t="shared" si="123"/>
        <v>RH5FROME COMMUNITY HOSPITAL</v>
      </c>
      <c r="AP991" s="37" t="s">
        <v>9107</v>
      </c>
      <c r="AQ991" s="37" t="s">
        <v>9108</v>
      </c>
      <c r="AR991" s="37" t="s">
        <v>9107</v>
      </c>
      <c r="AS991" s="37" t="s">
        <v>9108</v>
      </c>
      <c r="AT991" s="37" t="s">
        <v>1750</v>
      </c>
    </row>
    <row r="992" spans="41:46" x14ac:dyDescent="0.2">
      <c r="AO992" s="106" t="str">
        <f t="shared" si="123"/>
        <v>RH5THE LODGE (EVERGREEN)</v>
      </c>
      <c r="AP992" s="37" t="s">
        <v>9109</v>
      </c>
      <c r="AQ992" s="37" t="s">
        <v>9110</v>
      </c>
      <c r="AR992" s="37" t="s">
        <v>9109</v>
      </c>
      <c r="AS992" s="37" t="s">
        <v>9110</v>
      </c>
      <c r="AT992" s="37" t="s">
        <v>1750</v>
      </c>
    </row>
    <row r="993" spans="41:46" x14ac:dyDescent="0.2">
      <c r="AO993" s="106" t="str">
        <f t="shared" si="123"/>
        <v>RH5GLASTONBURY PCDS</v>
      </c>
      <c r="AP993" s="37" t="s">
        <v>9111</v>
      </c>
      <c r="AQ993" s="37" t="s">
        <v>9112</v>
      </c>
      <c r="AR993" s="37" t="s">
        <v>9111</v>
      </c>
      <c r="AS993" s="37" t="s">
        <v>9112</v>
      </c>
      <c r="AT993" s="37" t="s">
        <v>1750</v>
      </c>
    </row>
    <row r="994" spans="41:46" x14ac:dyDescent="0.2">
      <c r="AO994" s="106" t="str">
        <f t="shared" si="123"/>
        <v>RH5ST ANDREWS</v>
      </c>
      <c r="AP994" s="37" t="s">
        <v>9113</v>
      </c>
      <c r="AQ994" s="37" t="s">
        <v>9114</v>
      </c>
      <c r="AR994" s="37" t="s">
        <v>9113</v>
      </c>
      <c r="AS994" s="37" t="s">
        <v>9114</v>
      </c>
      <c r="AT994" s="37" t="s">
        <v>1750</v>
      </c>
    </row>
    <row r="995" spans="41:46" x14ac:dyDescent="0.2">
      <c r="AO995" s="106" t="str">
        <f t="shared" si="123"/>
        <v>RH5BRIDGWATER COMMUNITY HOSPITAL</v>
      </c>
      <c r="AP995" s="37" t="s">
        <v>9115</v>
      </c>
      <c r="AQ995" s="37" t="s">
        <v>9116</v>
      </c>
      <c r="AR995" s="37" t="s">
        <v>9115</v>
      </c>
      <c r="AS995" s="37" t="s">
        <v>9116</v>
      </c>
      <c r="AT995" s="37" t="s">
        <v>1750</v>
      </c>
    </row>
    <row r="996" spans="41:46" x14ac:dyDescent="0.2">
      <c r="AO996" s="106" t="str">
        <f t="shared" si="123"/>
        <v>RH5WOODLANDS</v>
      </c>
      <c r="AP996" s="37" t="s">
        <v>9117</v>
      </c>
      <c r="AQ996" s="37" t="s">
        <v>7650</v>
      </c>
      <c r="AR996" s="37" t="s">
        <v>9117</v>
      </c>
      <c r="AS996" s="37" t="s">
        <v>7650</v>
      </c>
      <c r="AT996" s="37" t="s">
        <v>1750</v>
      </c>
    </row>
    <row r="997" spans="41:46" x14ac:dyDescent="0.2">
      <c r="AO997" s="106" t="str">
        <f t="shared" si="123"/>
        <v>RH8Tiverton and District Hospital - RH853</v>
      </c>
      <c r="AP997" s="37" t="s">
        <v>3535</v>
      </c>
      <c r="AQ997" s="37" t="s">
        <v>3536</v>
      </c>
      <c r="AR997" s="37" t="s">
        <v>3535</v>
      </c>
      <c r="AS997" s="37" t="s">
        <v>2491</v>
      </c>
      <c r="AT997" s="37" t="s">
        <v>613</v>
      </c>
    </row>
    <row r="998" spans="41:46" x14ac:dyDescent="0.2">
      <c r="AO998" s="106" t="str">
        <f t="shared" si="123"/>
        <v>RH8Axminster Hospital - RH857</v>
      </c>
      <c r="AP998" s="37" t="s">
        <v>34</v>
      </c>
      <c r="AQ998" s="37" t="s">
        <v>35</v>
      </c>
      <c r="AR998" s="37" t="s">
        <v>34</v>
      </c>
      <c r="AS998" s="37" t="s">
        <v>2489</v>
      </c>
      <c r="AT998" s="37" t="s">
        <v>613</v>
      </c>
    </row>
    <row r="999" spans="41:46" x14ac:dyDescent="0.2">
      <c r="AO999" s="106" t="str">
        <f t="shared" si="123"/>
        <v>RH8Exmouth Hospital - RH858</v>
      </c>
      <c r="AP999" s="37" t="s">
        <v>39</v>
      </c>
      <c r="AQ999" s="37" t="s">
        <v>40</v>
      </c>
      <c r="AR999" s="37" t="s">
        <v>39</v>
      </c>
      <c r="AS999" s="37" t="s">
        <v>2490</v>
      </c>
      <c r="AT999" s="37" t="s">
        <v>613</v>
      </c>
    </row>
    <row r="1000" spans="41:46" x14ac:dyDescent="0.2">
      <c r="AO1000" s="106" t="str">
        <f t="shared" si="123"/>
        <v>RH8Victoria Hospital (Sidmouth) - RH859</v>
      </c>
      <c r="AP1000" s="37" t="s">
        <v>3540</v>
      </c>
      <c r="AQ1000" s="37" t="s">
        <v>3541</v>
      </c>
      <c r="AR1000" s="37" t="s">
        <v>3540</v>
      </c>
      <c r="AS1000" s="37" t="s">
        <v>3542</v>
      </c>
      <c r="AT1000" s="37" t="s">
        <v>613</v>
      </c>
    </row>
    <row r="1001" spans="41:46" x14ac:dyDescent="0.2">
      <c r="AO1001" s="106" t="str">
        <f t="shared" si="123"/>
        <v>RH8Torbay District General Hospital - RH878</v>
      </c>
      <c r="AP1001" s="37" t="s">
        <v>3537</v>
      </c>
      <c r="AQ1001" s="37" t="s">
        <v>3538</v>
      </c>
      <c r="AR1001" s="37" t="s">
        <v>3537</v>
      </c>
      <c r="AS1001" s="37" t="s">
        <v>3539</v>
      </c>
      <c r="AT1001" s="37" t="s">
        <v>613</v>
      </c>
    </row>
    <row r="1002" spans="41:46" x14ac:dyDescent="0.2">
      <c r="AO1002" s="106" t="str">
        <f t="shared" si="123"/>
        <v>RH8North Devon District Hospital - RH880</v>
      </c>
      <c r="AP1002" s="37" t="s">
        <v>3527</v>
      </c>
      <c r="AQ1002" s="37" t="s">
        <v>3528</v>
      </c>
      <c r="AR1002" s="37" t="s">
        <v>3527</v>
      </c>
      <c r="AS1002" s="37" t="s">
        <v>2499</v>
      </c>
      <c r="AT1002" s="37" t="s">
        <v>613</v>
      </c>
    </row>
    <row r="1003" spans="41:46" x14ac:dyDescent="0.2">
      <c r="AO1003" s="106" t="str">
        <f t="shared" si="123"/>
        <v>RH8Exeter Nuffield Hospital - RH884</v>
      </c>
      <c r="AP1003" s="37" t="s">
        <v>36</v>
      </c>
      <c r="AQ1003" s="37" t="s">
        <v>37</v>
      </c>
      <c r="AR1003" s="37" t="s">
        <v>36</v>
      </c>
      <c r="AS1003" s="37" t="s">
        <v>38</v>
      </c>
      <c r="AT1003" s="37" t="s">
        <v>613</v>
      </c>
    </row>
    <row r="1004" spans="41:46" x14ac:dyDescent="0.2">
      <c r="AO1004" s="106" t="str">
        <f t="shared" si="123"/>
        <v>RHARAMPTON HOSPITAL</v>
      </c>
      <c r="AP1004" s="37" t="s">
        <v>9118</v>
      </c>
      <c r="AQ1004" s="37" t="s">
        <v>9119</v>
      </c>
      <c r="AR1004" s="37" t="s">
        <v>9118</v>
      </c>
      <c r="AS1004" s="37" t="s">
        <v>9119</v>
      </c>
      <c r="AT1004" s="37" t="s">
        <v>1770</v>
      </c>
    </row>
    <row r="1005" spans="41:46" x14ac:dyDescent="0.2">
      <c r="AO1005" s="106" t="str">
        <f t="shared" si="123"/>
        <v>RHACOUNTY HEALTH PARTNERSHIPS</v>
      </c>
      <c r="AP1005" s="37" t="s">
        <v>9120</v>
      </c>
      <c r="AQ1005" s="37" t="s">
        <v>9121</v>
      </c>
      <c r="AR1005" s="37" t="s">
        <v>9120</v>
      </c>
      <c r="AS1005" s="37" t="s">
        <v>9121</v>
      </c>
      <c r="AT1005" s="37" t="s">
        <v>1770</v>
      </c>
    </row>
    <row r="1006" spans="41:46" x14ac:dyDescent="0.2">
      <c r="AO1006" s="106" t="str">
        <f t="shared" si="123"/>
        <v>RHAHARWORTH &amp; BIRCOTES</v>
      </c>
      <c r="AP1006" s="37" t="s">
        <v>9122</v>
      </c>
      <c r="AQ1006" s="37" t="s">
        <v>9123</v>
      </c>
      <c r="AR1006" s="37" t="s">
        <v>9122</v>
      </c>
      <c r="AS1006" s="37" t="s">
        <v>9123</v>
      </c>
      <c r="AT1006" s="37" t="s">
        <v>1770</v>
      </c>
    </row>
    <row r="1007" spans="41:46" x14ac:dyDescent="0.2">
      <c r="AO1007" s="106" t="str">
        <f t="shared" si="123"/>
        <v>RHARETFORD CENTRAL</v>
      </c>
      <c r="AP1007" s="37" t="s">
        <v>9124</v>
      </c>
      <c r="AQ1007" s="37" t="s">
        <v>9125</v>
      </c>
      <c r="AR1007" s="37" t="s">
        <v>9124</v>
      </c>
      <c r="AS1007" s="37" t="s">
        <v>9125</v>
      </c>
      <c r="AT1007" s="37" t="s">
        <v>1770</v>
      </c>
    </row>
    <row r="1008" spans="41:46" x14ac:dyDescent="0.2">
      <c r="AO1008" s="106" t="str">
        <f t="shared" si="123"/>
        <v>RHASHERWOOD WEST (RAINWORTH)</v>
      </c>
      <c r="AP1008" s="37" t="s">
        <v>9126</v>
      </c>
      <c r="AQ1008" s="37" t="s">
        <v>9127</v>
      </c>
      <c r="AR1008" s="37" t="s">
        <v>9126</v>
      </c>
      <c r="AS1008" s="37" t="s">
        <v>9127</v>
      </c>
      <c r="AT1008" s="37" t="s">
        <v>1770</v>
      </c>
    </row>
    <row r="1009" spans="41:46" x14ac:dyDescent="0.2">
      <c r="AO1009" s="106" t="str">
        <f t="shared" si="123"/>
        <v>RHANOOK &amp; CRANNY</v>
      </c>
      <c r="AP1009" s="37" t="s">
        <v>9128</v>
      </c>
      <c r="AQ1009" s="37" t="s">
        <v>9129</v>
      </c>
      <c r="AR1009" s="37" t="s">
        <v>9128</v>
      </c>
      <c r="AS1009" s="37" t="s">
        <v>9129</v>
      </c>
      <c r="AT1009" s="37" t="s">
        <v>1770</v>
      </c>
    </row>
    <row r="1010" spans="41:46" x14ac:dyDescent="0.2">
      <c r="AO1010" s="106" t="str">
        <f t="shared" si="123"/>
        <v>RHABASSETLAW HOSPITAL</v>
      </c>
      <c r="AP1010" s="37" t="s">
        <v>9130</v>
      </c>
      <c r="AQ1010" s="37" t="s">
        <v>9131</v>
      </c>
      <c r="AR1010" s="37" t="s">
        <v>9130</v>
      </c>
      <c r="AS1010" s="37" t="s">
        <v>9131</v>
      </c>
      <c r="AT1010" s="37" t="s">
        <v>1770</v>
      </c>
    </row>
    <row r="1011" spans="41:46" x14ac:dyDescent="0.2">
      <c r="AO1011" s="106" t="str">
        <f t="shared" si="123"/>
        <v>RHARETFORD HOSPITAL</v>
      </c>
      <c r="AP1011" s="37" t="s">
        <v>9132</v>
      </c>
      <c r="AQ1011" s="37" t="s">
        <v>9133</v>
      </c>
      <c r="AR1011" s="37" t="s">
        <v>9132</v>
      </c>
      <c r="AS1011" s="37" t="s">
        <v>9133</v>
      </c>
      <c r="AT1011" s="37" t="s">
        <v>1770</v>
      </c>
    </row>
    <row r="1012" spans="41:46" x14ac:dyDescent="0.2">
      <c r="AO1012" s="106" t="str">
        <f t="shared" si="123"/>
        <v>RHACOMMUNITY IN-REACH</v>
      </c>
      <c r="AP1012" s="37" t="s">
        <v>9134</v>
      </c>
      <c r="AQ1012" s="37" t="s">
        <v>9135</v>
      </c>
      <c r="AR1012" s="37" t="s">
        <v>9134</v>
      </c>
      <c r="AS1012" s="37" t="s">
        <v>9135</v>
      </c>
      <c r="AT1012" s="37" t="s">
        <v>1770</v>
      </c>
    </row>
    <row r="1013" spans="41:46" x14ac:dyDescent="0.2">
      <c r="AO1013" s="106" t="str">
        <f t="shared" si="123"/>
        <v>RHAARNOLD LODGE REGIONAL SECURE UNIT</v>
      </c>
      <c r="AP1013" s="37" t="s">
        <v>9136</v>
      </c>
      <c r="AQ1013" s="37" t="s">
        <v>9137</v>
      </c>
      <c r="AR1013" s="37" t="s">
        <v>9136</v>
      </c>
      <c r="AS1013" s="37" t="s">
        <v>9137</v>
      </c>
      <c r="AT1013" s="37" t="s">
        <v>1770</v>
      </c>
    </row>
    <row r="1014" spans="41:46" x14ac:dyDescent="0.2">
      <c r="AO1014" s="106" t="str">
        <f t="shared" si="123"/>
        <v>RHACHILD &amp; FAMILY THERAPY UNIT (NEWARK &amp; SHERWOOD)</v>
      </c>
      <c r="AP1014" s="37" t="s">
        <v>9138</v>
      </c>
      <c r="AQ1014" s="37" t="s">
        <v>9139</v>
      </c>
      <c r="AR1014" s="37" t="s">
        <v>9138</v>
      </c>
      <c r="AS1014" s="37" t="s">
        <v>9139</v>
      </c>
      <c r="AT1014" s="37" t="s">
        <v>1770</v>
      </c>
    </row>
    <row r="1015" spans="41:46" x14ac:dyDescent="0.2">
      <c r="AO1015" s="106" t="str">
        <f t="shared" si="123"/>
        <v>RHAMANSFIELD COMMUNITY HOSPITAL</v>
      </c>
      <c r="AP1015" s="37" t="s">
        <v>9140</v>
      </c>
      <c r="AQ1015" s="37" t="s">
        <v>9141</v>
      </c>
      <c r="AR1015" s="37" t="s">
        <v>9140</v>
      </c>
      <c r="AS1015" s="37" t="s">
        <v>9141</v>
      </c>
      <c r="AT1015" s="37" t="s">
        <v>1770</v>
      </c>
    </row>
    <row r="1016" spans="41:46" x14ac:dyDescent="0.2">
      <c r="AO1016" s="106" t="str">
        <f t="shared" si="123"/>
        <v>RHAMILLBROOK MENTAL HEALTH UNIT</v>
      </c>
      <c r="AP1016" s="37" t="s">
        <v>9142</v>
      </c>
      <c r="AQ1016" s="37" t="s">
        <v>9143</v>
      </c>
      <c r="AR1016" s="37" t="s">
        <v>9142</v>
      </c>
      <c r="AS1016" s="37" t="s">
        <v>9143</v>
      </c>
      <c r="AT1016" s="37" t="s">
        <v>1770</v>
      </c>
    </row>
    <row r="1017" spans="41:46" x14ac:dyDescent="0.2">
      <c r="AO1017" s="106" t="str">
        <f t="shared" si="123"/>
        <v>RHAHEATHERDENE</v>
      </c>
      <c r="AP1017" s="37" t="s">
        <v>9144</v>
      </c>
      <c r="AQ1017" s="37" t="s">
        <v>9145</v>
      </c>
      <c r="AR1017" s="37" t="s">
        <v>9144</v>
      </c>
      <c r="AS1017" s="37" t="s">
        <v>9145</v>
      </c>
      <c r="AT1017" s="37" t="s">
        <v>1770</v>
      </c>
    </row>
    <row r="1018" spans="41:46" x14ac:dyDescent="0.2">
      <c r="AO1018" s="106" t="str">
        <f t="shared" si="123"/>
        <v>RHABRIDEWELL CUSTODY SUITE</v>
      </c>
      <c r="AP1018" s="37" t="s">
        <v>9146</v>
      </c>
      <c r="AQ1018" s="37" t="s">
        <v>9147</v>
      </c>
      <c r="AR1018" s="37" t="s">
        <v>9146</v>
      </c>
      <c r="AS1018" s="37" t="s">
        <v>9147</v>
      </c>
      <c r="AT1018" s="37" t="s">
        <v>1770</v>
      </c>
    </row>
    <row r="1019" spans="41:46" x14ac:dyDescent="0.2">
      <c r="AO1019" s="106" t="str">
        <f t="shared" si="123"/>
        <v>RHAGEDLING COMM LRNG DISAB SERV</v>
      </c>
      <c r="AP1019" s="37" t="s">
        <v>9148</v>
      </c>
      <c r="AQ1019" s="37" t="s">
        <v>9149</v>
      </c>
      <c r="AR1019" s="37" t="s">
        <v>9148</v>
      </c>
      <c r="AS1019" s="37" t="s">
        <v>9149</v>
      </c>
      <c r="AT1019" s="37" t="s">
        <v>1770</v>
      </c>
    </row>
    <row r="1020" spans="41:46" x14ac:dyDescent="0.2">
      <c r="AO1020" s="106" t="str">
        <f t="shared" si="123"/>
        <v>RHATHE JOINT</v>
      </c>
      <c r="AP1020" s="37" t="s">
        <v>9150</v>
      </c>
      <c r="AQ1020" s="37" t="s">
        <v>9151</v>
      </c>
      <c r="AR1020" s="37" t="s">
        <v>9150</v>
      </c>
      <c r="AS1020" s="37" t="s">
        <v>9151</v>
      </c>
      <c r="AT1020" s="37" t="s">
        <v>1770</v>
      </c>
    </row>
    <row r="1021" spans="41:46" x14ac:dyDescent="0.2">
      <c r="AO1021" s="106" t="str">
        <f t="shared" si="123"/>
        <v>RHAASHFIELD/MANSFIELD CLDT</v>
      </c>
      <c r="AP1021" s="37" t="s">
        <v>9152</v>
      </c>
      <c r="AQ1021" s="37" t="s">
        <v>9153</v>
      </c>
      <c r="AR1021" s="37" t="s">
        <v>9152</v>
      </c>
      <c r="AS1021" s="37" t="s">
        <v>9153</v>
      </c>
      <c r="AT1021" s="37" t="s">
        <v>1770</v>
      </c>
    </row>
    <row r="1022" spans="41:46" x14ac:dyDescent="0.2">
      <c r="AO1022" s="106" t="str">
        <f t="shared" si="123"/>
        <v>RHATHE FOREST</v>
      </c>
      <c r="AP1022" s="37" t="s">
        <v>9154</v>
      </c>
      <c r="AQ1022" s="37" t="s">
        <v>9155</v>
      </c>
      <c r="AR1022" s="37" t="s">
        <v>9154</v>
      </c>
      <c r="AS1022" s="37" t="s">
        <v>9155</v>
      </c>
      <c r="AT1022" s="37" t="s">
        <v>1770</v>
      </c>
    </row>
    <row r="1023" spans="41:46" x14ac:dyDescent="0.2">
      <c r="AO1023" s="106" t="str">
        <f t="shared" si="123"/>
        <v>RHABARNBY GATE</v>
      </c>
      <c r="AP1023" s="37" t="s">
        <v>9156</v>
      </c>
      <c r="AQ1023" s="37" t="s">
        <v>9157</v>
      </c>
      <c r="AR1023" s="37" t="s">
        <v>9156</v>
      </c>
      <c r="AS1023" s="37" t="s">
        <v>9157</v>
      </c>
      <c r="AT1023" s="37" t="s">
        <v>1770</v>
      </c>
    </row>
    <row r="1024" spans="41:46" x14ac:dyDescent="0.2">
      <c r="AO1024" s="106" t="str">
        <f t="shared" si="123"/>
        <v>RHANORTH GATE</v>
      </c>
      <c r="AP1024" s="37" t="s">
        <v>9158</v>
      </c>
      <c r="AQ1024" s="37" t="s">
        <v>9159</v>
      </c>
      <c r="AR1024" s="37" t="s">
        <v>9158</v>
      </c>
      <c r="AS1024" s="37" t="s">
        <v>9159</v>
      </c>
      <c r="AT1024" s="37" t="s">
        <v>1770</v>
      </c>
    </row>
    <row r="1025" spans="41:46" x14ac:dyDescent="0.2">
      <c r="AO1025" s="106" t="str">
        <f t="shared" si="123"/>
        <v>RHAMINERS WELFARE ANNEXE</v>
      </c>
      <c r="AP1025" s="37" t="s">
        <v>9160</v>
      </c>
      <c r="AQ1025" s="37" t="s">
        <v>9161</v>
      </c>
      <c r="AR1025" s="37" t="s">
        <v>9160</v>
      </c>
      <c r="AS1025" s="37" t="s">
        <v>9161</v>
      </c>
      <c r="AT1025" s="37" t="s">
        <v>1770</v>
      </c>
    </row>
    <row r="1026" spans="41:46" x14ac:dyDescent="0.2">
      <c r="AO1026" s="106" t="str">
        <f t="shared" si="123"/>
        <v>RHAWAX CAFE</v>
      </c>
      <c r="AP1026" s="37" t="s">
        <v>9162</v>
      </c>
      <c r="AQ1026" s="37" t="s">
        <v>9163</v>
      </c>
      <c r="AR1026" s="37" t="s">
        <v>9162</v>
      </c>
      <c r="AS1026" s="37" t="s">
        <v>9163</v>
      </c>
      <c r="AT1026" s="37" t="s">
        <v>1770</v>
      </c>
    </row>
    <row r="1027" spans="41:46" x14ac:dyDescent="0.2">
      <c r="AO1027" s="106" t="str">
        <f t="shared" si="123"/>
        <v>RHAOPEN DOOR</v>
      </c>
      <c r="AP1027" s="37" t="s">
        <v>9164</v>
      </c>
      <c r="AQ1027" s="37" t="s">
        <v>9165</v>
      </c>
      <c r="AR1027" s="37" t="s">
        <v>9164</v>
      </c>
      <c r="AS1027" s="37" t="s">
        <v>9165</v>
      </c>
      <c r="AT1027" s="37" t="s">
        <v>1770</v>
      </c>
    </row>
    <row r="1028" spans="41:46" x14ac:dyDescent="0.2">
      <c r="AO1028" s="106" t="str">
        <f t="shared" ref="AO1028:AO1091" si="124">AT1028&amp;AQ1028</f>
        <v>RHARED ART CAFE</v>
      </c>
      <c r="AP1028" s="37" t="s">
        <v>9166</v>
      </c>
      <c r="AQ1028" s="37" t="s">
        <v>9167</v>
      </c>
      <c r="AR1028" s="37" t="s">
        <v>9166</v>
      </c>
      <c r="AS1028" s="37" t="s">
        <v>9167</v>
      </c>
      <c r="AT1028" s="37" t="s">
        <v>1770</v>
      </c>
    </row>
    <row r="1029" spans="41:46" x14ac:dyDescent="0.2">
      <c r="AO1029" s="106" t="str">
        <f t="shared" si="124"/>
        <v>RHATHE MALTINGS</v>
      </c>
      <c r="AP1029" s="37" t="s">
        <v>9168</v>
      </c>
      <c r="AQ1029" s="37" t="s">
        <v>9169</v>
      </c>
      <c r="AR1029" s="37" t="s">
        <v>9168</v>
      </c>
      <c r="AS1029" s="37" t="s">
        <v>9169</v>
      </c>
      <c r="AT1029" s="37" t="s">
        <v>1770</v>
      </c>
    </row>
    <row r="1030" spans="41:46" x14ac:dyDescent="0.2">
      <c r="AO1030" s="106" t="str">
        <f t="shared" si="124"/>
        <v>RHAAPAS</v>
      </c>
      <c r="AP1030" s="37" t="s">
        <v>9170</v>
      </c>
      <c r="AQ1030" s="37" t="s">
        <v>9171</v>
      </c>
      <c r="AR1030" s="37" t="s">
        <v>9170</v>
      </c>
      <c r="AS1030" s="37" t="s">
        <v>9171</v>
      </c>
      <c r="AT1030" s="37" t="s">
        <v>1770</v>
      </c>
    </row>
    <row r="1031" spans="41:46" x14ac:dyDescent="0.2">
      <c r="AO1031" s="106" t="str">
        <f t="shared" si="124"/>
        <v>RHAPLATFORM ONE</v>
      </c>
      <c r="AP1031" s="37" t="s">
        <v>9172</v>
      </c>
      <c r="AQ1031" s="37" t="s">
        <v>9173</v>
      </c>
      <c r="AR1031" s="37" t="s">
        <v>9172</v>
      </c>
      <c r="AS1031" s="37" t="s">
        <v>9173</v>
      </c>
      <c r="AT1031" s="37" t="s">
        <v>1770</v>
      </c>
    </row>
    <row r="1032" spans="41:46" x14ac:dyDescent="0.2">
      <c r="AO1032" s="106" t="str">
        <f t="shared" si="124"/>
        <v>RHAMEDENBANKS</v>
      </c>
      <c r="AP1032" s="37" t="s">
        <v>9174</v>
      </c>
      <c r="AQ1032" s="37" t="s">
        <v>9175</v>
      </c>
      <c r="AR1032" s="37" t="s">
        <v>9174</v>
      </c>
      <c r="AS1032" s="37" t="s">
        <v>9175</v>
      </c>
      <c r="AT1032" s="37" t="s">
        <v>1770</v>
      </c>
    </row>
    <row r="1033" spans="41:46" x14ac:dyDescent="0.2">
      <c r="AO1033" s="106" t="str">
        <f t="shared" si="124"/>
        <v>RHADERWENT UNIT</v>
      </c>
      <c r="AP1033" s="37" t="s">
        <v>9176</v>
      </c>
      <c r="AQ1033" s="37" t="s">
        <v>9177</v>
      </c>
      <c r="AR1033" s="37" t="s">
        <v>9176</v>
      </c>
      <c r="AS1033" s="37" t="s">
        <v>9177</v>
      </c>
      <c r="AT1033" s="37" t="s">
        <v>1770</v>
      </c>
    </row>
    <row r="1034" spans="41:46" x14ac:dyDescent="0.2">
      <c r="AO1034" s="106" t="str">
        <f t="shared" si="124"/>
        <v>RHAASHFIELD COMMUNITY HOSPITAL</v>
      </c>
      <c r="AP1034" s="37" t="s">
        <v>9178</v>
      </c>
      <c r="AQ1034" s="37" t="s">
        <v>9179</v>
      </c>
      <c r="AR1034" s="37" t="s">
        <v>9178</v>
      </c>
      <c r="AS1034" s="37" t="s">
        <v>9179</v>
      </c>
      <c r="AT1034" s="37" t="s">
        <v>1770</v>
      </c>
    </row>
    <row r="1035" spans="41:46" x14ac:dyDescent="0.2">
      <c r="AO1035" s="106" t="str">
        <f t="shared" si="124"/>
        <v>RHACEDARS REHABILITATION UNIT</v>
      </c>
      <c r="AP1035" s="37" t="s">
        <v>9180</v>
      </c>
      <c r="AQ1035" s="37" t="s">
        <v>9181</v>
      </c>
      <c r="AR1035" s="37" t="s">
        <v>9180</v>
      </c>
      <c r="AS1035" s="37" t="s">
        <v>9181</v>
      </c>
      <c r="AT1035" s="37" t="s">
        <v>1770</v>
      </c>
    </row>
    <row r="1036" spans="41:46" x14ac:dyDescent="0.2">
      <c r="AO1036" s="106" t="str">
        <f t="shared" si="124"/>
        <v>RHAASHFIELD HEALTH VILLAGE</v>
      </c>
      <c r="AP1036" s="37" t="s">
        <v>9182</v>
      </c>
      <c r="AQ1036" s="37" t="s">
        <v>9183</v>
      </c>
      <c r="AR1036" s="37" t="s">
        <v>9182</v>
      </c>
      <c r="AS1036" s="37" t="s">
        <v>9183</v>
      </c>
      <c r="AT1036" s="37" t="s">
        <v>1770</v>
      </c>
    </row>
    <row r="1037" spans="41:46" x14ac:dyDescent="0.2">
      <c r="AO1037" s="106" t="str">
        <f t="shared" si="124"/>
        <v>RHAHEATHCOAT BUILDINGS</v>
      </c>
      <c r="AP1037" s="37" t="s">
        <v>9184</v>
      </c>
      <c r="AQ1037" s="37" t="s">
        <v>9185</v>
      </c>
      <c r="AR1037" s="37" t="s">
        <v>9184</v>
      </c>
      <c r="AS1037" s="37" t="s">
        <v>9185</v>
      </c>
      <c r="AT1037" s="37" t="s">
        <v>1770</v>
      </c>
    </row>
    <row r="1038" spans="41:46" x14ac:dyDescent="0.2">
      <c r="AO1038" s="106" t="str">
        <f t="shared" si="124"/>
        <v>RHATHE OLD HALL</v>
      </c>
      <c r="AP1038" s="37" t="s">
        <v>9186</v>
      </c>
      <c r="AQ1038" s="37" t="s">
        <v>9187</v>
      </c>
      <c r="AR1038" s="37" t="s">
        <v>9186</v>
      </c>
      <c r="AS1038" s="37" t="s">
        <v>9187</v>
      </c>
      <c r="AT1038" s="37" t="s">
        <v>1770</v>
      </c>
    </row>
    <row r="1039" spans="41:46" x14ac:dyDescent="0.2">
      <c r="AO1039" s="106" t="str">
        <f t="shared" si="124"/>
        <v>RHAHEALTH POINT</v>
      </c>
      <c r="AP1039" s="37" t="s">
        <v>9188</v>
      </c>
      <c r="AQ1039" s="37" t="s">
        <v>9189</v>
      </c>
      <c r="AR1039" s="37" t="s">
        <v>9188</v>
      </c>
      <c r="AS1039" s="37" t="s">
        <v>9189</v>
      </c>
      <c r="AT1039" s="37" t="s">
        <v>1770</v>
      </c>
    </row>
    <row r="1040" spans="41:46" x14ac:dyDescent="0.2">
      <c r="AO1040" s="106" t="str">
        <f t="shared" si="124"/>
        <v>RHAFOUR SEASONS - ARNOLD</v>
      </c>
      <c r="AP1040" s="37" t="s">
        <v>9190</v>
      </c>
      <c r="AQ1040" s="37" t="s">
        <v>9191</v>
      </c>
      <c r="AR1040" s="37" t="s">
        <v>9190</v>
      </c>
      <c r="AS1040" s="37" t="s">
        <v>9191</v>
      </c>
      <c r="AT1040" s="37" t="s">
        <v>1770</v>
      </c>
    </row>
    <row r="1041" spans="41:46" x14ac:dyDescent="0.2">
      <c r="AO1041" s="106" t="str">
        <f t="shared" si="124"/>
        <v>RHAPOW!</v>
      </c>
      <c r="AP1041" s="37" t="s">
        <v>9192</v>
      </c>
      <c r="AQ1041" s="37" t="s">
        <v>9193</v>
      </c>
      <c r="AR1041" s="37" t="s">
        <v>9192</v>
      </c>
      <c r="AS1041" s="37" t="s">
        <v>9193</v>
      </c>
      <c r="AT1041" s="37" t="s">
        <v>1770</v>
      </c>
    </row>
    <row r="1042" spans="41:46" x14ac:dyDescent="0.2">
      <c r="AO1042" s="106" t="str">
        <f t="shared" si="124"/>
        <v>RHAST. MICHAELS VIEW RH</v>
      </c>
      <c r="AP1042" s="37" t="s">
        <v>9194</v>
      </c>
      <c r="AQ1042" s="37" t="s">
        <v>9195</v>
      </c>
      <c r="AR1042" s="37" t="s">
        <v>9194</v>
      </c>
      <c r="AS1042" s="37" t="s">
        <v>9195</v>
      </c>
      <c r="AT1042" s="37" t="s">
        <v>1770</v>
      </c>
    </row>
    <row r="1043" spans="41:46" x14ac:dyDescent="0.2">
      <c r="AO1043" s="106" t="str">
        <f t="shared" si="124"/>
        <v>RHATHE STABLES</v>
      </c>
      <c r="AP1043" s="37" t="s">
        <v>9196</v>
      </c>
      <c r="AQ1043" s="37" t="s">
        <v>9197</v>
      </c>
      <c r="AR1043" s="37" t="s">
        <v>9196</v>
      </c>
      <c r="AS1043" s="37" t="s">
        <v>9197</v>
      </c>
      <c r="AT1043" s="37" t="s">
        <v>1770</v>
      </c>
    </row>
    <row r="1044" spans="41:46" x14ac:dyDescent="0.2">
      <c r="AO1044" s="106" t="str">
        <f t="shared" si="124"/>
        <v>RHAMIND</v>
      </c>
      <c r="AP1044" s="37" t="s">
        <v>9198</v>
      </c>
      <c r="AQ1044" s="37" t="s">
        <v>9199</v>
      </c>
      <c r="AR1044" s="37" t="s">
        <v>9198</v>
      </c>
      <c r="AS1044" s="37" t="s">
        <v>9199</v>
      </c>
      <c r="AT1044" s="37" t="s">
        <v>1770</v>
      </c>
    </row>
    <row r="1045" spans="41:46" x14ac:dyDescent="0.2">
      <c r="AO1045" s="106" t="str">
        <f t="shared" si="124"/>
        <v>RHASTAUNTON LODGE</v>
      </c>
      <c r="AP1045" s="37" t="s">
        <v>9200</v>
      </c>
      <c r="AQ1045" s="37" t="s">
        <v>9201</v>
      </c>
      <c r="AR1045" s="37" t="s">
        <v>9200</v>
      </c>
      <c r="AS1045" s="37" t="s">
        <v>9201</v>
      </c>
      <c r="AT1045" s="37" t="s">
        <v>1770</v>
      </c>
    </row>
    <row r="1046" spans="41:46" x14ac:dyDescent="0.2">
      <c r="AO1046" s="106" t="str">
        <f t="shared" si="124"/>
        <v>RHATHE NEWLANDS</v>
      </c>
      <c r="AP1046" s="37" t="s">
        <v>9202</v>
      </c>
      <c r="AQ1046" s="37" t="s">
        <v>9203</v>
      </c>
      <c r="AR1046" s="37" t="s">
        <v>9202</v>
      </c>
      <c r="AS1046" s="37" t="s">
        <v>9203</v>
      </c>
      <c r="AT1046" s="37" t="s">
        <v>1770</v>
      </c>
    </row>
    <row r="1047" spans="41:46" x14ac:dyDescent="0.2">
      <c r="AO1047" s="106" t="str">
        <f t="shared" si="124"/>
        <v>RHAKINGS MILL HOSPITAL</v>
      </c>
      <c r="AP1047" s="37" t="s">
        <v>9204</v>
      </c>
      <c r="AQ1047" s="37" t="s">
        <v>9205</v>
      </c>
      <c r="AR1047" s="37" t="s">
        <v>9204</v>
      </c>
      <c r="AS1047" s="37" t="s">
        <v>9205</v>
      </c>
      <c r="AT1047" s="37" t="s">
        <v>1770</v>
      </c>
    </row>
    <row r="1048" spans="41:46" x14ac:dyDescent="0.2">
      <c r="AO1048" s="106" t="str">
        <f t="shared" si="124"/>
        <v>RHANEWARK HOSPITAL</v>
      </c>
      <c r="AP1048" s="37" t="s">
        <v>9206</v>
      </c>
      <c r="AQ1048" s="37" t="s">
        <v>9207</v>
      </c>
      <c r="AR1048" s="37" t="s">
        <v>9206</v>
      </c>
      <c r="AS1048" s="37" t="s">
        <v>9207</v>
      </c>
      <c r="AT1048" s="37" t="s">
        <v>1770</v>
      </c>
    </row>
    <row r="1049" spans="41:46" x14ac:dyDescent="0.2">
      <c r="AO1049" s="106" t="str">
        <f t="shared" si="124"/>
        <v>RHABURDEN CRESCENT</v>
      </c>
      <c r="AP1049" s="37" t="s">
        <v>9208</v>
      </c>
      <c r="AQ1049" s="37" t="s">
        <v>9209</v>
      </c>
      <c r="AR1049" s="37" t="s">
        <v>9208</v>
      </c>
      <c r="AS1049" s="37" t="s">
        <v>9209</v>
      </c>
      <c r="AT1049" s="37" t="s">
        <v>1770</v>
      </c>
    </row>
    <row r="1050" spans="41:46" x14ac:dyDescent="0.2">
      <c r="AO1050" s="106" t="str">
        <f t="shared" si="124"/>
        <v>RHAREES ROW</v>
      </c>
      <c r="AP1050" s="37" t="s">
        <v>9210</v>
      </c>
      <c r="AQ1050" s="37" t="s">
        <v>9211</v>
      </c>
      <c r="AR1050" s="37" t="s">
        <v>9210</v>
      </c>
      <c r="AS1050" s="37" t="s">
        <v>9211</v>
      </c>
      <c r="AT1050" s="37" t="s">
        <v>1770</v>
      </c>
    </row>
    <row r="1051" spans="41:46" x14ac:dyDescent="0.2">
      <c r="AO1051" s="106" t="str">
        <f t="shared" si="124"/>
        <v>RHATHE PASTURES</v>
      </c>
      <c r="AP1051" s="37" t="s">
        <v>9212</v>
      </c>
      <c r="AQ1051" s="37" t="s">
        <v>9213</v>
      </c>
      <c r="AR1051" s="37" t="s">
        <v>9212</v>
      </c>
      <c r="AS1051" s="37" t="s">
        <v>9213</v>
      </c>
      <c r="AT1051" s="37" t="s">
        <v>1770</v>
      </c>
    </row>
    <row r="1052" spans="41:46" x14ac:dyDescent="0.2">
      <c r="AO1052" s="106" t="str">
        <f t="shared" si="124"/>
        <v>RHANOTTINGHAM CITY HOSPITAL</v>
      </c>
      <c r="AP1052" s="37" t="s">
        <v>9214</v>
      </c>
      <c r="AQ1052" s="37" t="s">
        <v>9215</v>
      </c>
      <c r="AR1052" s="37" t="s">
        <v>9214</v>
      </c>
      <c r="AS1052" s="37" t="s">
        <v>9215</v>
      </c>
      <c r="AT1052" s="37" t="s">
        <v>1770</v>
      </c>
    </row>
    <row r="1053" spans="41:46" x14ac:dyDescent="0.2">
      <c r="AO1053" s="106" t="str">
        <f t="shared" si="124"/>
        <v>RHAST. FRANCIS UNIT</v>
      </c>
      <c r="AP1053" s="37" t="s">
        <v>9216</v>
      </c>
      <c r="AQ1053" s="37" t="s">
        <v>9217</v>
      </c>
      <c r="AR1053" s="37" t="s">
        <v>9216</v>
      </c>
      <c r="AS1053" s="37" t="s">
        <v>9217</v>
      </c>
      <c r="AT1053" s="37" t="s">
        <v>1770</v>
      </c>
    </row>
    <row r="1054" spans="41:46" x14ac:dyDescent="0.2">
      <c r="AO1054" s="106" t="str">
        <f t="shared" si="124"/>
        <v>RHABULWELL RIVERSIDE</v>
      </c>
      <c r="AP1054" s="37" t="s">
        <v>9218</v>
      </c>
      <c r="AQ1054" s="37" t="s">
        <v>9219</v>
      </c>
      <c r="AR1054" s="37" t="s">
        <v>9218</v>
      </c>
      <c r="AS1054" s="37" t="s">
        <v>9219</v>
      </c>
      <c r="AT1054" s="37" t="s">
        <v>1770</v>
      </c>
    </row>
    <row r="1055" spans="41:46" x14ac:dyDescent="0.2">
      <c r="AO1055" s="106" t="str">
        <f t="shared" si="124"/>
        <v>RHACENTRAL NOTTINGHAMSHIRE MIND</v>
      </c>
      <c r="AP1055" s="37" t="s">
        <v>9220</v>
      </c>
      <c r="AQ1055" s="37" t="s">
        <v>9221</v>
      </c>
      <c r="AR1055" s="37" t="s">
        <v>9220</v>
      </c>
      <c r="AS1055" s="37" t="s">
        <v>9221</v>
      </c>
      <c r="AT1055" s="37" t="s">
        <v>1770</v>
      </c>
    </row>
    <row r="1056" spans="41:46" x14ac:dyDescent="0.2">
      <c r="AO1056" s="106" t="str">
        <f t="shared" si="124"/>
        <v>RHATHORNEYWOOD MOUNT</v>
      </c>
      <c r="AP1056" s="37" t="s">
        <v>9222</v>
      </c>
      <c r="AQ1056" s="37" t="s">
        <v>9223</v>
      </c>
      <c r="AR1056" s="37" t="s">
        <v>9222</v>
      </c>
      <c r="AS1056" s="37" t="s">
        <v>9223</v>
      </c>
      <c r="AT1056" s="37" t="s">
        <v>1770</v>
      </c>
    </row>
    <row r="1057" spans="41:46" x14ac:dyDescent="0.2">
      <c r="AO1057" s="106" t="str">
        <f t="shared" si="124"/>
        <v>RHAMEADOWBANK DAY HOSPITAL</v>
      </c>
      <c r="AP1057" s="37" t="s">
        <v>9224</v>
      </c>
      <c r="AQ1057" s="37" t="s">
        <v>9225</v>
      </c>
      <c r="AR1057" s="37" t="s">
        <v>9224</v>
      </c>
      <c r="AS1057" s="37" t="s">
        <v>9225</v>
      </c>
      <c r="AT1057" s="37" t="s">
        <v>1770</v>
      </c>
    </row>
    <row r="1058" spans="41:46" x14ac:dyDescent="0.2">
      <c r="AO1058" s="106" t="str">
        <f t="shared" si="124"/>
        <v>RHAHIGHBURY HOSPITAL</v>
      </c>
      <c r="AP1058" s="37" t="s">
        <v>9226</v>
      </c>
      <c r="AQ1058" s="37" t="s">
        <v>9227</v>
      </c>
      <c r="AR1058" s="37" t="s">
        <v>9226</v>
      </c>
      <c r="AS1058" s="37" t="s">
        <v>9227</v>
      </c>
      <c r="AT1058" s="37" t="s">
        <v>1770</v>
      </c>
    </row>
    <row r="1059" spans="41:46" x14ac:dyDescent="0.2">
      <c r="AO1059" s="106" t="str">
        <f t="shared" si="124"/>
        <v>RHALINGS BAR HOSPITAL</v>
      </c>
      <c r="AP1059" s="37" t="s">
        <v>9228</v>
      </c>
      <c r="AQ1059" s="37" t="s">
        <v>9229</v>
      </c>
      <c r="AR1059" s="37" t="s">
        <v>9228</v>
      </c>
      <c r="AS1059" s="37" t="s">
        <v>9229</v>
      </c>
      <c r="AT1059" s="37" t="s">
        <v>1770</v>
      </c>
    </row>
    <row r="1060" spans="41:46" x14ac:dyDescent="0.2">
      <c r="AO1060" s="106" t="str">
        <f t="shared" si="124"/>
        <v>RHATHORNEYWOOD MOUNT SITE 2</v>
      </c>
      <c r="AP1060" s="37" t="s">
        <v>9230</v>
      </c>
      <c r="AQ1060" s="37" t="s">
        <v>9231</v>
      </c>
      <c r="AR1060" s="37" t="s">
        <v>9230</v>
      </c>
      <c r="AS1060" s="37" t="s">
        <v>9231</v>
      </c>
      <c r="AT1060" s="37" t="s">
        <v>1770</v>
      </c>
    </row>
    <row r="1061" spans="41:46" x14ac:dyDescent="0.2">
      <c r="AO1061" s="106" t="str">
        <f t="shared" si="124"/>
        <v>RHATHORNEYWOOD UNIT</v>
      </c>
      <c r="AP1061" s="37" t="s">
        <v>9232</v>
      </c>
      <c r="AQ1061" s="37" t="s">
        <v>9233</v>
      </c>
      <c r="AR1061" s="37" t="s">
        <v>9232</v>
      </c>
      <c r="AS1061" s="37" t="s">
        <v>9233</v>
      </c>
      <c r="AT1061" s="37" t="s">
        <v>1770</v>
      </c>
    </row>
    <row r="1062" spans="41:46" x14ac:dyDescent="0.2">
      <c r="AO1062" s="106" t="str">
        <f t="shared" si="124"/>
        <v>RHACOAL AUTHORITY BUILDING</v>
      </c>
      <c r="AP1062" s="37" t="s">
        <v>9234</v>
      </c>
      <c r="AQ1062" s="37" t="s">
        <v>9235</v>
      </c>
      <c r="AR1062" s="37" t="s">
        <v>9234</v>
      </c>
      <c r="AS1062" s="37" t="s">
        <v>9235</v>
      </c>
      <c r="AT1062" s="37" t="s">
        <v>1770</v>
      </c>
    </row>
    <row r="1063" spans="41:46" x14ac:dyDescent="0.2">
      <c r="AO1063" s="106" t="str">
        <f t="shared" si="124"/>
        <v>RHAUNIT 2</v>
      </c>
      <c r="AP1063" s="37" t="s">
        <v>9236</v>
      </c>
      <c r="AQ1063" s="37" t="s">
        <v>9237</v>
      </c>
      <c r="AR1063" s="37" t="s">
        <v>9236</v>
      </c>
      <c r="AS1063" s="37" t="s">
        <v>9237</v>
      </c>
      <c r="AT1063" s="37" t="s">
        <v>1770</v>
      </c>
    </row>
    <row r="1064" spans="41:46" x14ac:dyDescent="0.2">
      <c r="AO1064" s="106" t="str">
        <f t="shared" si="124"/>
        <v>RHAUNIVERSITY HOSPITAL</v>
      </c>
      <c r="AP1064" s="37" t="s">
        <v>9238</v>
      </c>
      <c r="AQ1064" s="37" t="s">
        <v>9239</v>
      </c>
      <c r="AR1064" s="37" t="s">
        <v>9238</v>
      </c>
      <c r="AS1064" s="37" t="s">
        <v>9239</v>
      </c>
      <c r="AT1064" s="37" t="s">
        <v>1770</v>
      </c>
    </row>
    <row r="1065" spans="41:46" x14ac:dyDescent="0.2">
      <c r="AO1065" s="106" t="str">
        <f t="shared" si="124"/>
        <v>RHATHE LEYLANDS</v>
      </c>
      <c r="AP1065" s="37" t="s">
        <v>9240</v>
      </c>
      <c r="AQ1065" s="37" t="s">
        <v>9241</v>
      </c>
      <c r="AR1065" s="37" t="s">
        <v>9240</v>
      </c>
      <c r="AS1065" s="37" t="s">
        <v>9241</v>
      </c>
      <c r="AT1065" s="37" t="s">
        <v>1770</v>
      </c>
    </row>
    <row r="1066" spans="41:46" x14ac:dyDescent="0.2">
      <c r="AO1066" s="106" t="str">
        <f t="shared" si="124"/>
        <v>RHATHE LODGES (WATHWOOD HOSPITAL)</v>
      </c>
      <c r="AP1066" s="37" t="s">
        <v>9242</v>
      </c>
      <c r="AQ1066" s="37" t="s">
        <v>9243</v>
      </c>
      <c r="AR1066" s="37" t="s">
        <v>9242</v>
      </c>
      <c r="AS1066" s="37" t="s">
        <v>9243</v>
      </c>
      <c r="AT1066" s="37" t="s">
        <v>1770</v>
      </c>
    </row>
    <row r="1067" spans="41:46" x14ac:dyDescent="0.2">
      <c r="AO1067" s="106" t="str">
        <f t="shared" si="124"/>
        <v>RHAWATHWOOD HOSPITAL</v>
      </c>
      <c r="AP1067" s="37" t="s">
        <v>9244</v>
      </c>
      <c r="AQ1067" s="37" t="s">
        <v>9245</v>
      </c>
      <c r="AR1067" s="37" t="s">
        <v>9244</v>
      </c>
      <c r="AS1067" s="37" t="s">
        <v>9245</v>
      </c>
      <c r="AT1067" s="37" t="s">
        <v>1770</v>
      </c>
    </row>
    <row r="1068" spans="41:46" x14ac:dyDescent="0.2">
      <c r="AO1068" s="106" t="str">
        <f t="shared" si="124"/>
        <v>RHAGREENWOOD AND SNEINTON FMC</v>
      </c>
      <c r="AP1068" s="37" t="s">
        <v>9246</v>
      </c>
      <c r="AQ1068" s="37" t="s">
        <v>9247</v>
      </c>
      <c r="AR1068" s="37" t="s">
        <v>9246</v>
      </c>
      <c r="AS1068" s="37" t="s">
        <v>9247</v>
      </c>
      <c r="AT1068" s="37" t="s">
        <v>1770</v>
      </c>
    </row>
    <row r="1069" spans="41:46" x14ac:dyDescent="0.2">
      <c r="AO1069" s="106" t="str">
        <f t="shared" si="124"/>
        <v>RHAOXFORD CORNER</v>
      </c>
      <c r="AP1069" s="37" t="s">
        <v>9248</v>
      </c>
      <c r="AQ1069" s="37" t="s">
        <v>9249</v>
      </c>
      <c r="AR1069" s="37" t="s">
        <v>9248</v>
      </c>
      <c r="AS1069" s="37" t="s">
        <v>9249</v>
      </c>
      <c r="AT1069" s="37" t="s">
        <v>1770</v>
      </c>
    </row>
    <row r="1070" spans="41:46" x14ac:dyDescent="0.2">
      <c r="AO1070" s="106" t="str">
        <f t="shared" si="124"/>
        <v>RHANORTH NOTTS MHSOP W0-RX</v>
      </c>
      <c r="AP1070" s="37" t="s">
        <v>9250</v>
      </c>
      <c r="AQ1070" s="37" t="s">
        <v>9251</v>
      </c>
      <c r="AR1070" s="37" t="s">
        <v>9250</v>
      </c>
      <c r="AS1070" s="37" t="s">
        <v>9251</v>
      </c>
      <c r="AT1070" s="37" t="s">
        <v>1770</v>
      </c>
    </row>
    <row r="1071" spans="41:46" x14ac:dyDescent="0.2">
      <c r="AO1071" s="106" t="str">
        <f t="shared" si="124"/>
        <v>RHANORTH NOTTS MHSOP W1-RX</v>
      </c>
      <c r="AP1071" s="37" t="s">
        <v>9252</v>
      </c>
      <c r="AQ1071" s="37" t="s">
        <v>9253</v>
      </c>
      <c r="AR1071" s="37" t="s">
        <v>9252</v>
      </c>
      <c r="AS1071" s="37" t="s">
        <v>9253</v>
      </c>
      <c r="AT1071" s="37" t="s">
        <v>1770</v>
      </c>
    </row>
    <row r="1072" spans="41:46" x14ac:dyDescent="0.2">
      <c r="AO1072" s="106" t="str">
        <f t="shared" si="124"/>
        <v>RHANORTH NOTTS MHSOP W2-RX</v>
      </c>
      <c r="AP1072" s="37" t="s">
        <v>9254</v>
      </c>
      <c r="AQ1072" s="37" t="s">
        <v>9255</v>
      </c>
      <c r="AR1072" s="37" t="s">
        <v>9254</v>
      </c>
      <c r="AS1072" s="37" t="s">
        <v>9255</v>
      </c>
      <c r="AT1072" s="37" t="s">
        <v>1770</v>
      </c>
    </row>
    <row r="1073" spans="41:46" x14ac:dyDescent="0.2">
      <c r="AO1073" s="106" t="str">
        <f t="shared" si="124"/>
        <v>RHANORTH NOTTS NEWARK W3-RX</v>
      </c>
      <c r="AP1073" s="37" t="s">
        <v>9256</v>
      </c>
      <c r="AQ1073" s="37" t="s">
        <v>9257</v>
      </c>
      <c r="AR1073" s="37" t="s">
        <v>9256</v>
      </c>
      <c r="AS1073" s="37" t="s">
        <v>9257</v>
      </c>
      <c r="AT1073" s="37" t="s">
        <v>1770</v>
      </c>
    </row>
    <row r="1074" spans="41:46" x14ac:dyDescent="0.2">
      <c r="AO1074" s="106" t="str">
        <f t="shared" si="124"/>
        <v>RHANORTH NOTTS NEWARK W4-RX</v>
      </c>
      <c r="AP1074" s="37" t="s">
        <v>9258</v>
      </c>
      <c r="AQ1074" s="37" t="s">
        <v>9259</v>
      </c>
      <c r="AR1074" s="37" t="s">
        <v>9258</v>
      </c>
      <c r="AS1074" s="37" t="s">
        <v>9259</v>
      </c>
      <c r="AT1074" s="37" t="s">
        <v>1770</v>
      </c>
    </row>
    <row r="1075" spans="41:46" x14ac:dyDescent="0.2">
      <c r="AO1075" s="106" t="str">
        <f t="shared" si="124"/>
        <v>RHABASSETLAW MHSOP (RHAW6) - RX</v>
      </c>
      <c r="AP1075" s="37" t="s">
        <v>9260</v>
      </c>
      <c r="AQ1075" s="37" t="s">
        <v>9261</v>
      </c>
      <c r="AR1075" s="37" t="s">
        <v>9260</v>
      </c>
      <c r="AS1075" s="37" t="s">
        <v>9261</v>
      </c>
      <c r="AT1075" s="37" t="s">
        <v>1770</v>
      </c>
    </row>
    <row r="1076" spans="41:46" x14ac:dyDescent="0.2">
      <c r="AO1076" s="106" t="str">
        <f t="shared" si="124"/>
        <v>RHARECOVERY IN NOTTINGHAM-RX</v>
      </c>
      <c r="AP1076" s="37" t="s">
        <v>9262</v>
      </c>
      <c r="AQ1076" s="37" t="s">
        <v>9263</v>
      </c>
      <c r="AR1076" s="37" t="s">
        <v>9262</v>
      </c>
      <c r="AS1076" s="37" t="s">
        <v>9263</v>
      </c>
      <c r="AT1076" s="37" t="s">
        <v>1770</v>
      </c>
    </row>
    <row r="1077" spans="41:46" x14ac:dyDescent="0.2">
      <c r="AO1077" s="106" t="str">
        <f t="shared" si="124"/>
        <v>RHANORTH NOTTS MILLBROOK W8-RX</v>
      </c>
      <c r="AP1077" s="37" t="s">
        <v>9264</v>
      </c>
      <c r="AQ1077" s="37" t="s">
        <v>9265</v>
      </c>
      <c r="AR1077" s="37" t="s">
        <v>9264</v>
      </c>
      <c r="AS1077" s="37" t="s">
        <v>9265</v>
      </c>
      <c r="AT1077" s="37" t="s">
        <v>1770</v>
      </c>
    </row>
    <row r="1078" spans="41:46" x14ac:dyDescent="0.2">
      <c r="AO1078" s="106" t="str">
        <f t="shared" si="124"/>
        <v>RHANORTH NOTTS LD W9 - RX</v>
      </c>
      <c r="AP1078" s="37" t="s">
        <v>9266</v>
      </c>
      <c r="AQ1078" s="37" t="s">
        <v>9267</v>
      </c>
      <c r="AR1078" s="37" t="s">
        <v>9266</v>
      </c>
      <c r="AS1078" s="37" t="s">
        <v>9267</v>
      </c>
      <c r="AT1078" s="37" t="s">
        <v>1770</v>
      </c>
    </row>
    <row r="1079" spans="41:46" x14ac:dyDescent="0.2">
      <c r="AO1079" s="106" t="str">
        <f t="shared" si="124"/>
        <v>RHANORTH NOTTS NEWARK-RX</v>
      </c>
      <c r="AP1079" s="37" t="s">
        <v>9268</v>
      </c>
      <c r="AQ1079" s="37" t="s">
        <v>9269</v>
      </c>
      <c r="AR1079" s="37" t="s">
        <v>9268</v>
      </c>
      <c r="AS1079" s="37" t="s">
        <v>9269</v>
      </c>
      <c r="AT1079" s="37" t="s">
        <v>1770</v>
      </c>
    </row>
    <row r="1080" spans="41:46" x14ac:dyDescent="0.2">
      <c r="AO1080" s="106" t="str">
        <f t="shared" si="124"/>
        <v>RHANORTH NOTTS MILLBROOK XL-RX</v>
      </c>
      <c r="AP1080" s="37" t="s">
        <v>9270</v>
      </c>
      <c r="AQ1080" s="37" t="s">
        <v>9271</v>
      </c>
      <c r="AR1080" s="37" t="s">
        <v>9270</v>
      </c>
      <c r="AS1080" s="37" t="s">
        <v>9271</v>
      </c>
      <c r="AT1080" s="37" t="s">
        <v>1770</v>
      </c>
    </row>
    <row r="1081" spans="41:46" x14ac:dyDescent="0.2">
      <c r="AO1081" s="106" t="str">
        <f t="shared" si="124"/>
        <v>RHANORTH NOTTS MHSOP XN-RX</v>
      </c>
      <c r="AP1081" s="37" t="s">
        <v>9272</v>
      </c>
      <c r="AQ1081" s="37" t="s">
        <v>9273</v>
      </c>
      <c r="AR1081" s="37" t="s">
        <v>9272</v>
      </c>
      <c r="AS1081" s="37" t="s">
        <v>9273</v>
      </c>
      <c r="AT1081" s="37" t="s">
        <v>1770</v>
      </c>
    </row>
    <row r="1082" spans="41:46" x14ac:dyDescent="0.2">
      <c r="AO1082" s="106" t="str">
        <f t="shared" si="124"/>
        <v>RHANORTH NOTTS MHSOP XP-RX</v>
      </c>
      <c r="AP1082" s="37" t="s">
        <v>9274</v>
      </c>
      <c r="AQ1082" s="37" t="s">
        <v>9275</v>
      </c>
      <c r="AR1082" s="37" t="s">
        <v>9274</v>
      </c>
      <c r="AS1082" s="37" t="s">
        <v>9275</v>
      </c>
      <c r="AT1082" s="37" t="s">
        <v>1770</v>
      </c>
    </row>
    <row r="1083" spans="41:46" x14ac:dyDescent="0.2">
      <c r="AO1083" s="106" t="str">
        <f t="shared" si="124"/>
        <v>RHANORTH NOTTS MHSOP XQ-RX</v>
      </c>
      <c r="AP1083" s="37" t="s">
        <v>9276</v>
      </c>
      <c r="AQ1083" s="37" t="s">
        <v>9277</v>
      </c>
      <c r="AR1083" s="37" t="s">
        <v>9276</v>
      </c>
      <c r="AS1083" s="37" t="s">
        <v>9277</v>
      </c>
      <c r="AT1083" s="37" t="s">
        <v>1770</v>
      </c>
    </row>
    <row r="1084" spans="41:46" x14ac:dyDescent="0.2">
      <c r="AO1084" s="106" t="str">
        <f t="shared" si="124"/>
        <v>RHANORTH NOTTS MILLBROOK XR-RX</v>
      </c>
      <c r="AP1084" s="37" t="s">
        <v>9278</v>
      </c>
      <c r="AQ1084" s="37" t="s">
        <v>9279</v>
      </c>
      <c r="AR1084" s="37" t="s">
        <v>9278</v>
      </c>
      <c r="AS1084" s="37" t="s">
        <v>9279</v>
      </c>
      <c r="AT1084" s="37" t="s">
        <v>1770</v>
      </c>
    </row>
    <row r="1085" spans="41:46" x14ac:dyDescent="0.2">
      <c r="AO1085" s="106" t="str">
        <f t="shared" si="124"/>
        <v>RHANORTH NOTTS MILLBROOK XT-RX</v>
      </c>
      <c r="AP1085" s="37" t="s">
        <v>9280</v>
      </c>
      <c r="AQ1085" s="37" t="s">
        <v>9281</v>
      </c>
      <c r="AR1085" s="37" t="s">
        <v>9280</v>
      </c>
      <c r="AS1085" s="37" t="s">
        <v>9281</v>
      </c>
      <c r="AT1085" s="37" t="s">
        <v>1770</v>
      </c>
    </row>
    <row r="1086" spans="41:46" x14ac:dyDescent="0.2">
      <c r="AO1086" s="106" t="str">
        <f t="shared" si="124"/>
        <v>RHANORTH NOTTS MILLBROOK XW-RX</v>
      </c>
      <c r="AP1086" s="37" t="s">
        <v>9282</v>
      </c>
      <c r="AQ1086" s="37" t="s">
        <v>9283</v>
      </c>
      <c r="AR1086" s="37" t="s">
        <v>9282</v>
      </c>
      <c r="AS1086" s="37" t="s">
        <v>9283</v>
      </c>
      <c r="AT1086" s="37" t="s">
        <v>1770</v>
      </c>
    </row>
    <row r="1087" spans="41:46" x14ac:dyDescent="0.2">
      <c r="AO1087" s="106" t="str">
        <f t="shared" si="124"/>
        <v>RHANORTH NOTTS MILLBROOK XW-RX</v>
      </c>
      <c r="AP1087" s="37" t="s">
        <v>9284</v>
      </c>
      <c r="AQ1087" s="37" t="s">
        <v>9283</v>
      </c>
      <c r="AR1087" s="37" t="s">
        <v>9284</v>
      </c>
      <c r="AS1087" s="37" t="s">
        <v>9283</v>
      </c>
      <c r="AT1087" s="37" t="s">
        <v>1770</v>
      </c>
    </row>
    <row r="1088" spans="41:46" x14ac:dyDescent="0.2">
      <c r="AO1088" s="106" t="str">
        <f t="shared" si="124"/>
        <v>RHANORTH NOTTS MILLBROOK XX-RX</v>
      </c>
      <c r="AP1088" s="37" t="s">
        <v>9285</v>
      </c>
      <c r="AQ1088" s="37" t="s">
        <v>9286</v>
      </c>
      <c r="AR1088" s="37" t="s">
        <v>9285</v>
      </c>
      <c r="AS1088" s="37" t="s">
        <v>9286</v>
      </c>
      <c r="AT1088" s="37" t="s">
        <v>1770</v>
      </c>
    </row>
    <row r="1089" spans="41:46" x14ac:dyDescent="0.2">
      <c r="AO1089" s="106" t="str">
        <f t="shared" si="124"/>
        <v>RHANORTH NOTTS MILLBROOK XY-RX</v>
      </c>
      <c r="AP1089" s="37" t="s">
        <v>9287</v>
      </c>
      <c r="AQ1089" s="37" t="s">
        <v>9288</v>
      </c>
      <c r="AR1089" s="37" t="s">
        <v>9287</v>
      </c>
      <c r="AS1089" s="37" t="s">
        <v>9288</v>
      </c>
      <c r="AT1089" s="37" t="s">
        <v>1770</v>
      </c>
    </row>
    <row r="1090" spans="41:46" x14ac:dyDescent="0.2">
      <c r="AO1090" s="106" t="str">
        <f t="shared" si="124"/>
        <v>RHANORTH NOTTS FACE-IT-RX</v>
      </c>
      <c r="AP1090" s="37" t="s">
        <v>9289</v>
      </c>
      <c r="AQ1090" s="37" t="s">
        <v>9290</v>
      </c>
      <c r="AR1090" s="37" t="s">
        <v>9289</v>
      </c>
      <c r="AS1090" s="37" t="s">
        <v>9290</v>
      </c>
      <c r="AT1090" s="37" t="s">
        <v>1770</v>
      </c>
    </row>
    <row r="1091" spans="41:46" x14ac:dyDescent="0.2">
      <c r="AO1091" s="106" t="str">
        <f t="shared" si="124"/>
        <v>RHACITY PROBATION SMT - RX</v>
      </c>
      <c r="AP1091" s="37" t="s">
        <v>9291</v>
      </c>
      <c r="AQ1091" s="37" t="s">
        <v>9292</v>
      </c>
      <c r="AR1091" s="37" t="s">
        <v>9291</v>
      </c>
      <c r="AS1091" s="37" t="s">
        <v>9292</v>
      </c>
      <c r="AT1091" s="37" t="s">
        <v>1770</v>
      </c>
    </row>
    <row r="1092" spans="41:46" x14ac:dyDescent="0.2">
      <c r="AO1092" s="106" t="str">
        <f t="shared" ref="AO1092:AO1155" si="125">AT1092&amp;AQ1092</f>
        <v>RHANORTH NOTTS D.A.-ASH - RX</v>
      </c>
      <c r="AP1092" s="37" t="s">
        <v>9293</v>
      </c>
      <c r="AQ1092" s="37" t="s">
        <v>9294</v>
      </c>
      <c r="AR1092" s="37" t="s">
        <v>9293</v>
      </c>
      <c r="AS1092" s="37" t="s">
        <v>9294</v>
      </c>
      <c r="AT1092" s="37" t="s">
        <v>1770</v>
      </c>
    </row>
    <row r="1093" spans="41:46" x14ac:dyDescent="0.2">
      <c r="AO1093" s="106" t="str">
        <f t="shared" si="125"/>
        <v>RHANORTH NOTTS D.A.-MANS - RX</v>
      </c>
      <c r="AP1093" s="37" t="s">
        <v>9295</v>
      </c>
      <c r="AQ1093" s="37" t="s">
        <v>9296</v>
      </c>
      <c r="AR1093" s="37" t="s">
        <v>9295</v>
      </c>
      <c r="AS1093" s="37" t="s">
        <v>9296</v>
      </c>
      <c r="AT1093" s="37" t="s">
        <v>1770</v>
      </c>
    </row>
    <row r="1094" spans="41:46" x14ac:dyDescent="0.2">
      <c r="AO1094" s="106" t="str">
        <f t="shared" si="125"/>
        <v>RHANORTH NOTTS D.A.-N/S - RX</v>
      </c>
      <c r="AP1094" s="37" t="s">
        <v>9297</v>
      </c>
      <c r="AQ1094" s="37" t="s">
        <v>9298</v>
      </c>
      <c r="AR1094" s="37" t="s">
        <v>9297</v>
      </c>
      <c r="AS1094" s="37" t="s">
        <v>9298</v>
      </c>
      <c r="AT1094" s="37" t="s">
        <v>1770</v>
      </c>
    </row>
    <row r="1095" spans="41:46" x14ac:dyDescent="0.2">
      <c r="AO1095" s="106" t="str">
        <f t="shared" si="125"/>
        <v>RHANORTH NOTTS FORENSIC - RX</v>
      </c>
      <c r="AP1095" s="37" t="s">
        <v>9299</v>
      </c>
      <c r="AQ1095" s="37" t="s">
        <v>9300</v>
      </c>
      <c r="AR1095" s="37" t="s">
        <v>9299</v>
      </c>
      <c r="AS1095" s="37" t="s">
        <v>9300</v>
      </c>
      <c r="AT1095" s="37" t="s">
        <v>1770</v>
      </c>
    </row>
    <row r="1096" spans="41:46" x14ac:dyDescent="0.2">
      <c r="AO1096" s="106" t="str">
        <f t="shared" si="125"/>
        <v>RHABASSETLAW MHSOP-RX</v>
      </c>
      <c r="AP1096" s="37" t="s">
        <v>9301</v>
      </c>
      <c r="AQ1096" s="37" t="s">
        <v>9302</v>
      </c>
      <c r="AR1096" s="37" t="s">
        <v>9301</v>
      </c>
      <c r="AS1096" s="37" t="s">
        <v>9302</v>
      </c>
      <c r="AT1096" s="37" t="s">
        <v>1770</v>
      </c>
    </row>
    <row r="1097" spans="41:46" x14ac:dyDescent="0.2">
      <c r="AO1097" s="106" t="str">
        <f t="shared" si="125"/>
        <v>RHACOUNTY SOUTH PROBABION SMT - RX</v>
      </c>
      <c r="AP1097" s="37" t="s">
        <v>9303</v>
      </c>
      <c r="AQ1097" s="37" t="s">
        <v>12651</v>
      </c>
      <c r="AR1097" s="37" t="s">
        <v>9303</v>
      </c>
      <c r="AS1097" s="37" t="s">
        <v>12651</v>
      </c>
      <c r="AT1097" s="37" t="s">
        <v>1770</v>
      </c>
    </row>
    <row r="1098" spans="41:46" x14ac:dyDescent="0.2">
      <c r="AO1098" s="106" t="str">
        <f t="shared" si="125"/>
        <v>RHANORTH NOTTS LD YP - RX</v>
      </c>
      <c r="AP1098" s="37" t="s">
        <v>12652</v>
      </c>
      <c r="AQ1098" s="37" t="s">
        <v>12653</v>
      </c>
      <c r="AR1098" s="37" t="s">
        <v>12652</v>
      </c>
      <c r="AS1098" s="37" t="s">
        <v>12653</v>
      </c>
      <c r="AT1098" s="37" t="s">
        <v>1770</v>
      </c>
    </row>
    <row r="1099" spans="41:46" x14ac:dyDescent="0.2">
      <c r="AO1099" s="106" t="str">
        <f t="shared" si="125"/>
        <v>RHAOXFORD CORNER - RX</v>
      </c>
      <c r="AP1099" s="37" t="s">
        <v>12654</v>
      </c>
      <c r="AQ1099" s="37" t="s">
        <v>12655</v>
      </c>
      <c r="AR1099" s="37" t="s">
        <v>12654</v>
      </c>
      <c r="AS1099" s="37" t="s">
        <v>12655</v>
      </c>
      <c r="AT1099" s="37" t="s">
        <v>1770</v>
      </c>
    </row>
    <row r="1100" spans="41:46" x14ac:dyDescent="0.2">
      <c r="AO1100" s="106" t="str">
        <f t="shared" si="125"/>
        <v>RHANORTH NOTTS MILLBROOK YT - RX</v>
      </c>
      <c r="AP1100" s="37" t="s">
        <v>12656</v>
      </c>
      <c r="AQ1100" s="37" t="s">
        <v>12657</v>
      </c>
      <c r="AR1100" s="37" t="s">
        <v>12656</v>
      </c>
      <c r="AS1100" s="37" t="s">
        <v>12657</v>
      </c>
      <c r="AT1100" s="37" t="s">
        <v>1770</v>
      </c>
    </row>
    <row r="1101" spans="41:46" x14ac:dyDescent="0.2">
      <c r="AO1101" s="106" t="str">
        <f t="shared" si="125"/>
        <v>RHANORTH NOTTS LD YW - RX</v>
      </c>
      <c r="AP1101" s="37" t="s">
        <v>12658</v>
      </c>
      <c r="AQ1101" s="37" t="s">
        <v>12659</v>
      </c>
      <c r="AR1101" s="37" t="s">
        <v>12658</v>
      </c>
      <c r="AS1101" s="37" t="s">
        <v>12659</v>
      </c>
      <c r="AT1101" s="37" t="s">
        <v>1770</v>
      </c>
    </row>
    <row r="1102" spans="41:46" x14ac:dyDescent="0.2">
      <c r="AO1102" s="106" t="str">
        <f t="shared" si="125"/>
        <v>RHANORTH NOTTS LD YX - RX</v>
      </c>
      <c r="AP1102" s="37" t="s">
        <v>12660</v>
      </c>
      <c r="AQ1102" s="37" t="s">
        <v>12661</v>
      </c>
      <c r="AR1102" s="37" t="s">
        <v>12660</v>
      </c>
      <c r="AS1102" s="37" t="s">
        <v>12661</v>
      </c>
      <c r="AT1102" s="37" t="s">
        <v>1770</v>
      </c>
    </row>
    <row r="1103" spans="41:46" x14ac:dyDescent="0.2">
      <c r="AO1103" s="106" t="str">
        <f t="shared" si="125"/>
        <v>RHMSouthampton General Hospital - RHM01</v>
      </c>
      <c r="AP1103" s="37" t="s">
        <v>2420</v>
      </c>
      <c r="AQ1103" s="37" t="s">
        <v>2421</v>
      </c>
      <c r="AR1103" s="37" t="s">
        <v>2420</v>
      </c>
      <c r="AS1103" s="37" t="s">
        <v>2613</v>
      </c>
      <c r="AT1103" s="37" t="s">
        <v>614</v>
      </c>
    </row>
    <row r="1104" spans="41:46" x14ac:dyDescent="0.2">
      <c r="AO1104" s="106" t="str">
        <f t="shared" si="125"/>
        <v>RHMRoyal South Hants Hospital - RHM02</v>
      </c>
      <c r="AP1104" s="37" t="s">
        <v>2417</v>
      </c>
      <c r="AQ1104" s="37" t="s">
        <v>2418</v>
      </c>
      <c r="AR1104" s="37" t="s">
        <v>2417</v>
      </c>
      <c r="AS1104" s="37" t="s">
        <v>2419</v>
      </c>
      <c r="AT1104" s="37" t="s">
        <v>614</v>
      </c>
    </row>
    <row r="1105" spans="41:46" x14ac:dyDescent="0.2">
      <c r="AO1105" s="106" t="str">
        <f t="shared" si="125"/>
        <v>RHMNew Forest Birth Centre Health Authority - RHM03</v>
      </c>
      <c r="AP1105" s="37" t="s">
        <v>2411</v>
      </c>
      <c r="AQ1105" s="37" t="s">
        <v>2412</v>
      </c>
      <c r="AR1105" s="37" t="s">
        <v>2411</v>
      </c>
      <c r="AS1105" s="37" t="s">
        <v>2413</v>
      </c>
      <c r="AT1105" s="37" t="s">
        <v>614</v>
      </c>
    </row>
    <row r="1106" spans="41:46" x14ac:dyDescent="0.2">
      <c r="AO1106" s="106" t="str">
        <f t="shared" si="125"/>
        <v>RHMCountess Mountbatten House - RHM04</v>
      </c>
      <c r="AP1106" s="37" t="s">
        <v>3543</v>
      </c>
      <c r="AQ1106" s="37" t="s">
        <v>2409</v>
      </c>
      <c r="AR1106" s="37" t="s">
        <v>3543</v>
      </c>
      <c r="AS1106" s="37" t="s">
        <v>2410</v>
      </c>
      <c r="AT1106" s="37" t="s">
        <v>614</v>
      </c>
    </row>
    <row r="1107" spans="41:46" x14ac:dyDescent="0.2">
      <c r="AO1107" s="106" t="str">
        <f t="shared" si="125"/>
        <v>RHMPrincess Anne Hospital - RHM12</v>
      </c>
      <c r="AP1107" s="37" t="s">
        <v>2414</v>
      </c>
      <c r="AQ1107" s="37" t="s">
        <v>2415</v>
      </c>
      <c r="AR1107" s="37" t="s">
        <v>2414</v>
      </c>
      <c r="AS1107" s="37" t="s">
        <v>2416</v>
      </c>
      <c r="AT1107" s="37" t="s">
        <v>614</v>
      </c>
    </row>
    <row r="1108" spans="41:46" x14ac:dyDescent="0.2">
      <c r="AO1108" s="106" t="str">
        <f t="shared" si="125"/>
        <v>RHQBarnsley District General Hospital - RHQBN</v>
      </c>
      <c r="AP1108" s="37" t="s">
        <v>2422</v>
      </c>
      <c r="AQ1108" s="37" t="s">
        <v>2423</v>
      </c>
      <c r="AR1108" s="37" t="s">
        <v>2422</v>
      </c>
      <c r="AS1108" s="37" t="s">
        <v>2424</v>
      </c>
      <c r="AT1108" s="37" t="s">
        <v>615</v>
      </c>
    </row>
    <row r="1109" spans="41:46" x14ac:dyDescent="0.2">
      <c r="AO1109" s="106" t="str">
        <f t="shared" si="125"/>
        <v>RHQCharles Clifford Dental Hospital - RHQCC</v>
      </c>
      <c r="AP1109" s="37" t="s">
        <v>2427</v>
      </c>
      <c r="AQ1109" s="37" t="s">
        <v>2428</v>
      </c>
      <c r="AR1109" s="37" t="s">
        <v>2427</v>
      </c>
      <c r="AS1109" s="37" t="s">
        <v>2429</v>
      </c>
      <c r="AT1109" s="37" t="s">
        <v>615</v>
      </c>
    </row>
    <row r="1110" spans="41:46" x14ac:dyDescent="0.2">
      <c r="AO1110" s="106" t="str">
        <f t="shared" si="125"/>
        <v>RHQChesterfield and North Derbyshire Royal Hospital - RHQCH</v>
      </c>
      <c r="AP1110" s="37" t="s">
        <v>2430</v>
      </c>
      <c r="AQ1110" s="37" t="s">
        <v>2431</v>
      </c>
      <c r="AR1110" s="37" t="s">
        <v>2430</v>
      </c>
      <c r="AS1110" s="37" t="s">
        <v>2432</v>
      </c>
      <c r="AT1110" s="37" t="s">
        <v>615</v>
      </c>
    </row>
    <row r="1111" spans="41:46" x14ac:dyDescent="0.2">
      <c r="AO1111" s="106" t="str">
        <f t="shared" si="125"/>
        <v>RHQDoncaster Royal Infirmary - RHQDR</v>
      </c>
      <c r="AP1111" s="37" t="s">
        <v>2433</v>
      </c>
      <c r="AQ1111" s="37" t="s">
        <v>2434</v>
      </c>
      <c r="AR1111" s="37" t="s">
        <v>2433</v>
      </c>
      <c r="AS1111" s="37" t="s">
        <v>2435</v>
      </c>
      <c r="AT1111" s="37" t="s">
        <v>615</v>
      </c>
    </row>
    <row r="1112" spans="41:46" x14ac:dyDescent="0.2">
      <c r="AO1112" s="106" t="str">
        <f t="shared" si="125"/>
        <v>RHQRoyal Hallamshire Hospital - RHQHH</v>
      </c>
      <c r="AP1112" s="37" t="s">
        <v>2440</v>
      </c>
      <c r="AQ1112" s="37" t="s">
        <v>2441</v>
      </c>
      <c r="AR1112" s="37" t="s">
        <v>2440</v>
      </c>
      <c r="AS1112" s="37" t="s">
        <v>2442</v>
      </c>
      <c r="AT1112" s="37" t="s">
        <v>615</v>
      </c>
    </row>
    <row r="1113" spans="41:46" x14ac:dyDescent="0.2">
      <c r="AO1113" s="106" t="str">
        <f t="shared" si="125"/>
        <v>RHQNorthern General Hospital - RHQNG</v>
      </c>
      <c r="AP1113" s="37" t="s">
        <v>2436</v>
      </c>
      <c r="AQ1113" s="37" t="s">
        <v>2437</v>
      </c>
      <c r="AR1113" s="37" t="s">
        <v>2436</v>
      </c>
      <c r="AS1113" s="37" t="s">
        <v>1508</v>
      </c>
      <c r="AT1113" s="37" t="s">
        <v>615</v>
      </c>
    </row>
    <row r="1114" spans="41:46" x14ac:dyDescent="0.2">
      <c r="AO1114" s="106" t="str">
        <f t="shared" si="125"/>
        <v>RHQBassetlaw Hospital - RHQNN</v>
      </c>
      <c r="AP1114" s="37" t="s">
        <v>2425</v>
      </c>
      <c r="AQ1114" s="37" t="s">
        <v>2426</v>
      </c>
      <c r="AR1114" s="37" t="s">
        <v>2425</v>
      </c>
      <c r="AS1114" s="37" t="s">
        <v>3127</v>
      </c>
      <c r="AT1114" s="37" t="s">
        <v>615</v>
      </c>
    </row>
    <row r="1115" spans="41:46" x14ac:dyDescent="0.2">
      <c r="AO1115" s="106" t="str">
        <f t="shared" si="125"/>
        <v>RHQRotherham District General Hospital - RHQRT</v>
      </c>
      <c r="AP1115" s="37" t="s">
        <v>2438</v>
      </c>
      <c r="AQ1115" s="37" t="s">
        <v>2439</v>
      </c>
      <c r="AR1115" s="37" t="s">
        <v>2438</v>
      </c>
      <c r="AS1115" s="37" t="s">
        <v>356</v>
      </c>
      <c r="AT1115" s="37" t="s">
        <v>615</v>
      </c>
    </row>
    <row r="1116" spans="41:46" x14ac:dyDescent="0.2">
      <c r="AO1116" s="106" t="str">
        <f t="shared" si="125"/>
        <v>RHQWeston Park Hospital - RHQWP</v>
      </c>
      <c r="AP1116" s="37" t="s">
        <v>2443</v>
      </c>
      <c r="AQ1116" s="37" t="s">
        <v>2444</v>
      </c>
      <c r="AR1116" s="37" t="s">
        <v>2443</v>
      </c>
      <c r="AS1116" s="37" t="s">
        <v>2445</v>
      </c>
      <c r="AT1116" s="37" t="s">
        <v>615</v>
      </c>
    </row>
    <row r="1117" spans="41:46" x14ac:dyDescent="0.2">
      <c r="AO1117" s="106" t="str">
        <f t="shared" si="125"/>
        <v>RHUSt Mary's Hospital - RHU02</v>
      </c>
      <c r="AP1117" s="37" t="s">
        <v>3604</v>
      </c>
      <c r="AQ1117" s="37" t="s">
        <v>3605</v>
      </c>
      <c r="AR1117" s="37" t="s">
        <v>3604</v>
      </c>
      <c r="AS1117" s="37" t="s">
        <v>2536</v>
      </c>
      <c r="AT1117" s="37" t="s">
        <v>616</v>
      </c>
    </row>
    <row r="1118" spans="41:46" x14ac:dyDescent="0.2">
      <c r="AO1118" s="106" t="str">
        <f t="shared" si="125"/>
        <v>RHUQueen Alexandra Hospital - RHU03</v>
      </c>
      <c r="AP1118" s="37" t="s">
        <v>3597</v>
      </c>
      <c r="AQ1118" s="37" t="s">
        <v>3598</v>
      </c>
      <c r="AR1118" s="37" t="s">
        <v>3597</v>
      </c>
      <c r="AS1118" s="37" t="s">
        <v>3599</v>
      </c>
      <c r="AT1118" s="37" t="s">
        <v>616</v>
      </c>
    </row>
    <row r="1119" spans="41:46" x14ac:dyDescent="0.2">
      <c r="AO1119" s="106" t="str">
        <f t="shared" si="125"/>
        <v>RHUPetersfield Community Hospital - RHU04</v>
      </c>
      <c r="AP1119" s="37" t="s">
        <v>3594</v>
      </c>
      <c r="AQ1119" s="37" t="s">
        <v>3595</v>
      </c>
      <c r="AR1119" s="37" t="s">
        <v>3594</v>
      </c>
      <c r="AS1119" s="37" t="s">
        <v>3596</v>
      </c>
      <c r="AT1119" s="37" t="s">
        <v>616</v>
      </c>
    </row>
    <row r="1120" spans="41:46" x14ac:dyDescent="0.2">
      <c r="AO1120" s="106" t="str">
        <f t="shared" si="125"/>
        <v>RHUGosport War Memorial Hospital - RHU10</v>
      </c>
      <c r="AP1120" s="37" t="s">
        <v>2446</v>
      </c>
      <c r="AQ1120" s="37" t="s">
        <v>2447</v>
      </c>
      <c r="AR1120" s="37" t="s">
        <v>2446</v>
      </c>
      <c r="AS1120" s="37" t="s">
        <v>2550</v>
      </c>
      <c r="AT1120" s="37" t="s">
        <v>616</v>
      </c>
    </row>
    <row r="1121" spans="41:46" x14ac:dyDescent="0.2">
      <c r="AO1121" s="106" t="str">
        <f t="shared" si="125"/>
        <v>RHUSalisbury District Hospital - RHU26</v>
      </c>
      <c r="AP1121" s="37" t="s">
        <v>3602</v>
      </c>
      <c r="AQ1121" s="37" t="s">
        <v>3603</v>
      </c>
      <c r="AR1121" s="37" t="s">
        <v>3602</v>
      </c>
      <c r="AS1121" s="37" t="s">
        <v>2475</v>
      </c>
      <c r="AT1121" s="37" t="s">
        <v>616</v>
      </c>
    </row>
    <row r="1122" spans="41:46" x14ac:dyDescent="0.2">
      <c r="AO1122" s="106" t="str">
        <f t="shared" si="125"/>
        <v>RHUSt Mary's Hospital - RHU28</v>
      </c>
      <c r="AP1122" s="37" t="s">
        <v>3606</v>
      </c>
      <c r="AQ1122" s="37" t="s">
        <v>3607</v>
      </c>
      <c r="AR1122" s="37" t="s">
        <v>3606</v>
      </c>
      <c r="AS1122" s="37" t="s">
        <v>2536</v>
      </c>
      <c r="AT1122" s="37" t="s">
        <v>616</v>
      </c>
    </row>
    <row r="1123" spans="41:46" x14ac:dyDescent="0.2">
      <c r="AO1123" s="106" t="str">
        <f t="shared" si="125"/>
        <v>RHURoyal Hospital Haslar - RHU59</v>
      </c>
      <c r="AP1123" s="37" t="s">
        <v>3600</v>
      </c>
      <c r="AQ1123" s="37" t="s">
        <v>3601</v>
      </c>
      <c r="AR1123" s="37" t="s">
        <v>3600</v>
      </c>
      <c r="AS1123" s="37" t="s">
        <v>2498</v>
      </c>
      <c r="AT1123" s="37" t="s">
        <v>616</v>
      </c>
    </row>
    <row r="1124" spans="41:46" x14ac:dyDescent="0.2">
      <c r="AO1124" s="106" t="str">
        <f t="shared" si="125"/>
        <v>RHWRoyal Berkshire Hospital - RHW01</v>
      </c>
      <c r="AP1124" s="37" t="s">
        <v>3165</v>
      </c>
      <c r="AQ1124" s="37" t="s">
        <v>3166</v>
      </c>
      <c r="AR1124" s="37" t="s">
        <v>3165</v>
      </c>
      <c r="AS1124" s="37" t="s">
        <v>3167</v>
      </c>
      <c r="AT1124" s="37" t="s">
        <v>617</v>
      </c>
    </row>
    <row r="1125" spans="41:46" x14ac:dyDescent="0.2">
      <c r="AO1125" s="106" t="str">
        <f t="shared" si="125"/>
        <v>RHWKing Edward Vii Hospital - RHW03</v>
      </c>
      <c r="AP1125" s="37" t="s">
        <v>3157</v>
      </c>
      <c r="AQ1125" s="37" t="s">
        <v>3158</v>
      </c>
      <c r="AR1125" s="37" t="s">
        <v>3157</v>
      </c>
      <c r="AS1125" s="37" t="s">
        <v>1001</v>
      </c>
      <c r="AT1125" s="37" t="s">
        <v>617</v>
      </c>
    </row>
    <row r="1126" spans="41:46" x14ac:dyDescent="0.2">
      <c r="AO1126" s="106" t="str">
        <f t="shared" si="125"/>
        <v>RHWTownlands Hospital - RHW04</v>
      </c>
      <c r="AP1126" s="37" t="s">
        <v>3182</v>
      </c>
      <c r="AQ1126" s="37" t="s">
        <v>3183</v>
      </c>
      <c r="AR1126" s="37" t="s">
        <v>3182</v>
      </c>
      <c r="AS1126" s="37" t="s">
        <v>423</v>
      </c>
      <c r="AT1126" s="37" t="s">
        <v>617</v>
      </c>
    </row>
    <row r="1127" spans="41:46" x14ac:dyDescent="0.2">
      <c r="AO1127" s="106" t="str">
        <f t="shared" si="125"/>
        <v>RHWWest Berkshire Community Hospital - RHW05</v>
      </c>
      <c r="AP1127" s="37" t="s">
        <v>3188</v>
      </c>
      <c r="AQ1127" s="37" t="s">
        <v>1912</v>
      </c>
      <c r="AR1127" s="37" t="s">
        <v>3188</v>
      </c>
      <c r="AS1127" s="37" t="s">
        <v>998</v>
      </c>
      <c r="AT1127" s="37" t="s">
        <v>617</v>
      </c>
    </row>
    <row r="1128" spans="41:46" x14ac:dyDescent="0.2">
      <c r="AO1128" s="106" t="str">
        <f t="shared" si="125"/>
        <v>RHWWallingford Community Hospital - RHW06</v>
      </c>
      <c r="AP1128" s="37" t="s">
        <v>3184</v>
      </c>
      <c r="AQ1128" s="37" t="s">
        <v>3185</v>
      </c>
      <c r="AR1128" s="37" t="s">
        <v>3184</v>
      </c>
      <c r="AS1128" s="37" t="s">
        <v>996</v>
      </c>
      <c r="AT1128" s="37" t="s">
        <v>617</v>
      </c>
    </row>
    <row r="1129" spans="41:46" x14ac:dyDescent="0.2">
      <c r="AO1129" s="106" t="str">
        <f t="shared" si="125"/>
        <v>RHWWantage Community Hospital - RHW07</v>
      </c>
      <c r="AP1129" s="37" t="s">
        <v>3186</v>
      </c>
      <c r="AQ1129" s="37" t="s">
        <v>3187</v>
      </c>
      <c r="AR1129" s="37" t="s">
        <v>3186</v>
      </c>
      <c r="AS1129" s="37" t="s">
        <v>997</v>
      </c>
      <c r="AT1129" s="37" t="s">
        <v>617</v>
      </c>
    </row>
    <row r="1130" spans="41:46" x14ac:dyDescent="0.2">
      <c r="AO1130" s="106" t="str">
        <f t="shared" si="125"/>
        <v>RHWSkimped Hill Surgery - RHW09</v>
      </c>
      <c r="AP1130" s="37" t="s">
        <v>3168</v>
      </c>
      <c r="AQ1130" s="37" t="s">
        <v>3169</v>
      </c>
      <c r="AR1130" s="37" t="s">
        <v>3168</v>
      </c>
      <c r="AS1130" s="37" t="s">
        <v>3170</v>
      </c>
      <c r="AT1130" s="37" t="s">
        <v>617</v>
      </c>
    </row>
    <row r="1131" spans="41:46" x14ac:dyDescent="0.2">
      <c r="AO1131" s="106" t="str">
        <f t="shared" si="125"/>
        <v>RHWWokingham Hospital - RHW10</v>
      </c>
      <c r="AP1131" s="37" t="s">
        <v>1921</v>
      </c>
      <c r="AQ1131" s="37" t="s">
        <v>1922</v>
      </c>
      <c r="AR1131" s="37" t="s">
        <v>1921</v>
      </c>
      <c r="AS1131" s="37" t="s">
        <v>999</v>
      </c>
      <c r="AT1131" s="37" t="s">
        <v>617</v>
      </c>
    </row>
    <row r="1132" spans="41:46" x14ac:dyDescent="0.2">
      <c r="AO1132" s="106" t="str">
        <f t="shared" si="125"/>
        <v>RHWWexham Park Hospital - RHW11</v>
      </c>
      <c r="AP1132" s="37" t="s">
        <v>1913</v>
      </c>
      <c r="AQ1132" s="37" t="s">
        <v>1914</v>
      </c>
      <c r="AR1132" s="37" t="s">
        <v>1913</v>
      </c>
      <c r="AS1132" s="37" t="s">
        <v>1004</v>
      </c>
      <c r="AT1132" s="37" t="s">
        <v>617</v>
      </c>
    </row>
    <row r="1133" spans="41:46" x14ac:dyDescent="0.2">
      <c r="AO1133" s="106" t="str">
        <f t="shared" si="125"/>
        <v>RHWJohn Radcliffe Hospital - RHW12</v>
      </c>
      <c r="AP1133" s="37" t="s">
        <v>3155</v>
      </c>
      <c r="AQ1133" s="37" t="s">
        <v>3156</v>
      </c>
      <c r="AR1133" s="37" t="s">
        <v>3155</v>
      </c>
      <c r="AS1133" s="37" t="s">
        <v>421</v>
      </c>
      <c r="AT1133" s="37" t="s">
        <v>617</v>
      </c>
    </row>
    <row r="1134" spans="41:46" x14ac:dyDescent="0.2">
      <c r="AO1134" s="106" t="str">
        <f t="shared" si="125"/>
        <v>RHWThe Whitley Health and Services Centre - RHW13</v>
      </c>
      <c r="AP1134" s="37" t="s">
        <v>3179</v>
      </c>
      <c r="AQ1134" s="37" t="s">
        <v>3180</v>
      </c>
      <c r="AR1134" s="37" t="s">
        <v>3179</v>
      </c>
      <c r="AS1134" s="37" t="s">
        <v>3181</v>
      </c>
      <c r="AT1134" s="37" t="s">
        <v>617</v>
      </c>
    </row>
    <row r="1135" spans="41:46" x14ac:dyDescent="0.2">
      <c r="AO1135" s="106" t="str">
        <f t="shared" si="125"/>
        <v>RHWWhitley Park Infant School - RHW14</v>
      </c>
      <c r="AP1135" s="37" t="s">
        <v>1915</v>
      </c>
      <c r="AQ1135" s="37" t="s">
        <v>1916</v>
      </c>
      <c r="AR1135" s="37" t="s">
        <v>1915</v>
      </c>
      <c r="AS1135" s="37" t="s">
        <v>1917</v>
      </c>
      <c r="AT1135" s="37" t="s">
        <v>617</v>
      </c>
    </row>
    <row r="1136" spans="41:46" x14ac:dyDescent="0.2">
      <c r="AO1136" s="106" t="str">
        <f t="shared" si="125"/>
        <v>RHWAddington School - RHW15</v>
      </c>
      <c r="AP1136" s="37" t="s">
        <v>3608</v>
      </c>
      <c r="AQ1136" s="37" t="s">
        <v>3609</v>
      </c>
      <c r="AR1136" s="37" t="s">
        <v>3608</v>
      </c>
      <c r="AS1136" s="37" t="s">
        <v>3610</v>
      </c>
      <c r="AT1136" s="37" t="s">
        <v>617</v>
      </c>
    </row>
    <row r="1137" spans="41:46" x14ac:dyDescent="0.2">
      <c r="AO1137" s="106" t="str">
        <f t="shared" si="125"/>
        <v>RHWThe Avenue School - RHW16</v>
      </c>
      <c r="AP1137" s="37" t="s">
        <v>3173</v>
      </c>
      <c r="AQ1137" s="37" t="s">
        <v>3174</v>
      </c>
      <c r="AR1137" s="37" t="s">
        <v>3173</v>
      </c>
      <c r="AS1137" s="37" t="s">
        <v>3175</v>
      </c>
      <c r="AT1137" s="37" t="s">
        <v>617</v>
      </c>
    </row>
    <row r="1138" spans="41:46" x14ac:dyDescent="0.2">
      <c r="AO1138" s="106" t="str">
        <f t="shared" si="125"/>
        <v>RHWBrookfields School - RHW17</v>
      </c>
      <c r="AP1138" s="37" t="s">
        <v>3132</v>
      </c>
      <c r="AQ1138" s="37" t="s">
        <v>3133</v>
      </c>
      <c r="AR1138" s="37" t="s">
        <v>3132</v>
      </c>
      <c r="AS1138" s="37" t="s">
        <v>3134</v>
      </c>
      <c r="AT1138" s="37" t="s">
        <v>617</v>
      </c>
    </row>
    <row r="1139" spans="41:46" x14ac:dyDescent="0.2">
      <c r="AO1139" s="106" t="str">
        <f t="shared" si="125"/>
        <v>RHWThe Castle School - RHW18</v>
      </c>
      <c r="AP1139" s="37" t="s">
        <v>3176</v>
      </c>
      <c r="AQ1139" s="37" t="s">
        <v>3177</v>
      </c>
      <c r="AR1139" s="37" t="s">
        <v>3176</v>
      </c>
      <c r="AS1139" s="37" t="s">
        <v>3178</v>
      </c>
      <c r="AT1139" s="37" t="s">
        <v>617</v>
      </c>
    </row>
    <row r="1140" spans="41:46" x14ac:dyDescent="0.2">
      <c r="AO1140" s="106" t="str">
        <f t="shared" si="125"/>
        <v>RHWHanover House - RHW19</v>
      </c>
      <c r="AP1140" s="37" t="s">
        <v>3147</v>
      </c>
      <c r="AQ1140" s="37" t="s">
        <v>3148</v>
      </c>
      <c r="AR1140" s="37" t="s">
        <v>3147</v>
      </c>
      <c r="AS1140" s="37" t="s">
        <v>3149</v>
      </c>
      <c r="AT1140" s="37" t="s">
        <v>617</v>
      </c>
    </row>
    <row r="1141" spans="41:46" x14ac:dyDescent="0.2">
      <c r="AO1141" s="106" t="str">
        <f t="shared" si="125"/>
        <v>RHWMary Hare Grammer School - RHW21</v>
      </c>
      <c r="AP1141" s="37" t="s">
        <v>3159</v>
      </c>
      <c r="AQ1141" s="37" t="s">
        <v>3160</v>
      </c>
      <c r="AR1141" s="37" t="s">
        <v>3159</v>
      </c>
      <c r="AS1141" s="37" t="s">
        <v>3161</v>
      </c>
      <c r="AT1141" s="37" t="s">
        <v>617</v>
      </c>
    </row>
    <row r="1142" spans="41:46" x14ac:dyDescent="0.2">
      <c r="AO1142" s="106" t="str">
        <f t="shared" si="125"/>
        <v>RHWWindsor Dialysis Centre - RHW22</v>
      </c>
      <c r="AP1142" s="37" t="s">
        <v>1918</v>
      </c>
      <c r="AQ1142" s="37" t="s">
        <v>1919</v>
      </c>
      <c r="AR1142" s="37" t="s">
        <v>1918</v>
      </c>
      <c r="AS1142" s="37" t="s">
        <v>1920</v>
      </c>
      <c r="AT1142" s="37" t="s">
        <v>617</v>
      </c>
    </row>
    <row r="1143" spans="41:46" x14ac:dyDescent="0.2">
      <c r="AO1143" s="106" t="str">
        <f t="shared" si="125"/>
        <v>RHWSt Marks Hospital - RHW23</v>
      </c>
      <c r="AP1143" s="37" t="s">
        <v>3171</v>
      </c>
      <c r="AQ1143" s="37" t="s">
        <v>3172</v>
      </c>
      <c r="AR1143" s="37" t="s">
        <v>3171</v>
      </c>
      <c r="AS1143" s="37" t="s">
        <v>1002</v>
      </c>
      <c r="AT1143" s="37" t="s">
        <v>617</v>
      </c>
    </row>
    <row r="1144" spans="41:46" x14ac:dyDescent="0.2">
      <c r="AO1144" s="106" t="str">
        <f t="shared" si="125"/>
        <v>RHWCapio Reading Hospital - RHW24</v>
      </c>
      <c r="AP1144" s="37" t="s">
        <v>3138</v>
      </c>
      <c r="AQ1144" s="37" t="s">
        <v>3139</v>
      </c>
      <c r="AR1144" s="37" t="s">
        <v>3138</v>
      </c>
      <c r="AS1144" s="37" t="s">
        <v>3140</v>
      </c>
      <c r="AT1144" s="37" t="s">
        <v>617</v>
      </c>
    </row>
    <row r="1145" spans="41:46" x14ac:dyDescent="0.2">
      <c r="AO1145" s="106" t="str">
        <f t="shared" si="125"/>
        <v>RHWBupa Dunedin Hospital - RHW25</v>
      </c>
      <c r="AP1145" s="37" t="s">
        <v>3135</v>
      </c>
      <c r="AQ1145" s="37" t="s">
        <v>3136</v>
      </c>
      <c r="AR1145" s="37" t="s">
        <v>3135</v>
      </c>
      <c r="AS1145" s="37" t="s">
        <v>3137</v>
      </c>
      <c r="AT1145" s="37" t="s">
        <v>617</v>
      </c>
    </row>
    <row r="1146" spans="41:46" x14ac:dyDescent="0.2">
      <c r="AO1146" s="106" t="str">
        <f t="shared" si="125"/>
        <v>RHWDellwood Hospital - RHW26</v>
      </c>
      <c r="AP1146" s="37" t="s">
        <v>3141</v>
      </c>
      <c r="AQ1146" s="37" t="s">
        <v>3142</v>
      </c>
      <c r="AR1146" s="37" t="s">
        <v>3141</v>
      </c>
      <c r="AS1146" s="37" t="s">
        <v>3143</v>
      </c>
      <c r="AT1146" s="37" t="s">
        <v>617</v>
      </c>
    </row>
    <row r="1147" spans="41:46" x14ac:dyDescent="0.2">
      <c r="AO1147" s="106" t="str">
        <f t="shared" si="125"/>
        <v>RHWDuchess Of Kent House - RHW27</v>
      </c>
      <c r="AP1147" s="37" t="s">
        <v>3144</v>
      </c>
      <c r="AQ1147" s="37" t="s">
        <v>3145</v>
      </c>
      <c r="AR1147" s="37" t="s">
        <v>3144</v>
      </c>
      <c r="AS1147" s="37" t="s">
        <v>3146</v>
      </c>
      <c r="AT1147" s="37" t="s">
        <v>617</v>
      </c>
    </row>
    <row r="1148" spans="41:46" x14ac:dyDescent="0.2">
      <c r="AO1148" s="106" t="str">
        <f t="shared" si="125"/>
        <v>RHWHorton Hospital - RHW28</v>
      </c>
      <c r="AP1148" s="37" t="s">
        <v>3152</v>
      </c>
      <c r="AQ1148" s="37" t="s">
        <v>3153</v>
      </c>
      <c r="AR1148" s="37" t="s">
        <v>3152</v>
      </c>
      <c r="AS1148" s="37" t="s">
        <v>3154</v>
      </c>
      <c r="AT1148" s="37" t="s">
        <v>617</v>
      </c>
    </row>
    <row r="1149" spans="41:46" x14ac:dyDescent="0.2">
      <c r="AO1149" s="106" t="str">
        <f t="shared" si="125"/>
        <v>RHWProspect Park Hospital - RHW29</v>
      </c>
      <c r="AP1149" s="37" t="s">
        <v>3162</v>
      </c>
      <c r="AQ1149" s="37" t="s">
        <v>3163</v>
      </c>
      <c r="AR1149" s="37" t="s">
        <v>3162</v>
      </c>
      <c r="AS1149" s="37" t="s">
        <v>3164</v>
      </c>
      <c r="AT1149" s="37" t="s">
        <v>617</v>
      </c>
    </row>
    <row r="1150" spans="41:46" x14ac:dyDescent="0.2">
      <c r="AO1150" s="106" t="str">
        <f t="shared" si="125"/>
        <v>RHWHeatherwood Hospital - RHW30</v>
      </c>
      <c r="AP1150" s="37" t="s">
        <v>3150</v>
      </c>
      <c r="AQ1150" s="37" t="s">
        <v>3151</v>
      </c>
      <c r="AR1150" s="37" t="s">
        <v>3150</v>
      </c>
      <c r="AS1150" s="37" t="s">
        <v>1000</v>
      </c>
      <c r="AT1150" s="37" t="s">
        <v>617</v>
      </c>
    </row>
    <row r="1151" spans="41:46" x14ac:dyDescent="0.2">
      <c r="AO1151" s="106" t="str">
        <f t="shared" si="125"/>
        <v>RJ1Guy's and St Thomas' NHS Trust - RJ100</v>
      </c>
      <c r="AP1151" s="37" t="s">
        <v>1923</v>
      </c>
      <c r="AQ1151" s="37" t="s">
        <v>1924</v>
      </c>
      <c r="AR1151" s="37" t="s">
        <v>1923</v>
      </c>
      <c r="AS1151" s="37" t="s">
        <v>1925</v>
      </c>
      <c r="AT1151" s="37" t="s">
        <v>618</v>
      </c>
    </row>
    <row r="1152" spans="41:46" x14ac:dyDescent="0.2">
      <c r="AO1152" s="106" t="str">
        <f t="shared" si="125"/>
        <v>RJ1Guy's Hospital - RJ121</v>
      </c>
      <c r="AP1152" s="37" t="s">
        <v>1926</v>
      </c>
      <c r="AQ1152" s="37" t="s">
        <v>1927</v>
      </c>
      <c r="AR1152" s="37" t="s">
        <v>1926</v>
      </c>
      <c r="AS1152" s="37" t="s">
        <v>1928</v>
      </c>
      <c r="AT1152" s="37" t="s">
        <v>618</v>
      </c>
    </row>
    <row r="1153" spans="41:46" x14ac:dyDescent="0.2">
      <c r="AO1153" s="106" t="str">
        <f t="shared" si="125"/>
        <v>RJ1St Thomas' Hospital - RJ122</v>
      </c>
      <c r="AP1153" s="37" t="s">
        <v>464</v>
      </c>
      <c r="AQ1153" s="37" t="s">
        <v>465</v>
      </c>
      <c r="AR1153" s="37" t="s">
        <v>464</v>
      </c>
      <c r="AS1153" s="37" t="s">
        <v>466</v>
      </c>
      <c r="AT1153" s="37" t="s">
        <v>618</v>
      </c>
    </row>
    <row r="1154" spans="41:46" x14ac:dyDescent="0.2">
      <c r="AO1154" s="106" t="str">
        <f t="shared" si="125"/>
        <v>RJ2University Hospital Lewisham - RJ224</v>
      </c>
      <c r="AP1154" s="37" t="s">
        <v>467</v>
      </c>
      <c r="AQ1154" s="37" t="s">
        <v>468</v>
      </c>
      <c r="AR1154" s="37" t="s">
        <v>467</v>
      </c>
      <c r="AS1154" s="37" t="s">
        <v>1905</v>
      </c>
      <c r="AT1154" s="37" t="s">
        <v>619</v>
      </c>
    </row>
    <row r="1155" spans="41:46" x14ac:dyDescent="0.2">
      <c r="AO1155" s="106" t="str">
        <f t="shared" si="125"/>
        <v>RJ2Queen Elizabeth Hospital - RJ231</v>
      </c>
      <c r="AP1155" s="37" t="s">
        <v>1679</v>
      </c>
      <c r="AQ1155" s="37" t="s">
        <v>1680</v>
      </c>
      <c r="AR1155" s="37" t="s">
        <v>1679</v>
      </c>
      <c r="AS1155" s="37" t="s">
        <v>2611</v>
      </c>
      <c r="AT1155" s="37" t="s">
        <v>619</v>
      </c>
    </row>
    <row r="1156" spans="41:46" x14ac:dyDescent="0.2">
      <c r="AO1156" s="106" t="str">
        <f t="shared" ref="AO1156:AO1219" si="126">AT1156&amp;AQ1156</f>
        <v>RJ6Mayday University Hospital - RJ611</v>
      </c>
      <c r="AP1156" s="37" t="s">
        <v>469</v>
      </c>
      <c r="AQ1156" s="37" t="s">
        <v>470</v>
      </c>
      <c r="AR1156" s="37" t="s">
        <v>469</v>
      </c>
      <c r="AS1156" s="37" t="s">
        <v>471</v>
      </c>
      <c r="AT1156" s="37" t="s">
        <v>620</v>
      </c>
    </row>
    <row r="1157" spans="41:46" x14ac:dyDescent="0.2">
      <c r="AO1157" s="106" t="str">
        <f t="shared" si="126"/>
        <v>RJ6Purley War Memorial Hospital - RJ613</v>
      </c>
      <c r="AP1157" s="37" t="s">
        <v>472</v>
      </c>
      <c r="AQ1157" s="37" t="s">
        <v>473</v>
      </c>
      <c r="AR1157" s="37" t="s">
        <v>472</v>
      </c>
      <c r="AS1157" s="37" t="s">
        <v>474</v>
      </c>
      <c r="AT1157" s="37" t="s">
        <v>620</v>
      </c>
    </row>
    <row r="1158" spans="41:46" x14ac:dyDescent="0.2">
      <c r="AO1158" s="106" t="str">
        <f t="shared" si="126"/>
        <v>RJ7St George's Hospital (Tooting) - RJ701</v>
      </c>
      <c r="AP1158" s="37" t="s">
        <v>3036</v>
      </c>
      <c r="AQ1158" s="37" t="s">
        <v>3037</v>
      </c>
      <c r="AR1158" s="37" t="s">
        <v>3036</v>
      </c>
      <c r="AS1158" s="37" t="s">
        <v>3038</v>
      </c>
      <c r="AT1158" s="37" t="s">
        <v>621</v>
      </c>
    </row>
    <row r="1159" spans="41:46" x14ac:dyDescent="0.2">
      <c r="AO1159" s="106" t="str">
        <f t="shared" si="126"/>
        <v>RJ7Bolingbroke Hospital - RJ706</v>
      </c>
      <c r="AP1159" s="37" t="s">
        <v>475</v>
      </c>
      <c r="AQ1159" s="37" t="s">
        <v>476</v>
      </c>
      <c r="AR1159" s="37" t="s">
        <v>475</v>
      </c>
      <c r="AS1159" s="37" t="s">
        <v>3032</v>
      </c>
      <c r="AT1159" s="37" t="s">
        <v>621</v>
      </c>
    </row>
    <row r="1160" spans="41:46" x14ac:dyDescent="0.2">
      <c r="AO1160" s="106" t="str">
        <f t="shared" si="126"/>
        <v>RJ7Dawes House - RJ723</v>
      </c>
      <c r="AP1160" s="37" t="s">
        <v>3039</v>
      </c>
      <c r="AQ1160" s="37" t="s">
        <v>3040</v>
      </c>
      <c r="AR1160" s="37" t="s">
        <v>3039</v>
      </c>
      <c r="AS1160" s="37" t="s">
        <v>3041</v>
      </c>
      <c r="AT1160" s="37" t="s">
        <v>621</v>
      </c>
    </row>
    <row r="1161" spans="41:46" x14ac:dyDescent="0.2">
      <c r="AO1161" s="106" t="str">
        <f t="shared" si="126"/>
        <v>RJ7Queen Marys Hospital (Roehampton) - RJ731</v>
      </c>
      <c r="AP1161" s="37" t="s">
        <v>1673</v>
      </c>
      <c r="AQ1161" s="37" t="s">
        <v>1674</v>
      </c>
      <c r="AR1161" s="37" t="s">
        <v>1673</v>
      </c>
      <c r="AS1161" s="37" t="s">
        <v>3042</v>
      </c>
      <c r="AT1161" s="37" t="s">
        <v>621</v>
      </c>
    </row>
    <row r="1162" spans="41:46" x14ac:dyDescent="0.2">
      <c r="AO1162" s="106" t="str">
        <f t="shared" si="126"/>
        <v>RJ7St George's At St John's Therapy Centre - RJ760</v>
      </c>
      <c r="AP1162" s="37" t="s">
        <v>3033</v>
      </c>
      <c r="AQ1162" s="37" t="s">
        <v>3034</v>
      </c>
      <c r="AR1162" s="37" t="s">
        <v>3033</v>
      </c>
      <c r="AS1162" s="37" t="s">
        <v>3035</v>
      </c>
      <c r="AT1162" s="37" t="s">
        <v>621</v>
      </c>
    </row>
    <row r="1163" spans="41:46" x14ac:dyDescent="0.2">
      <c r="AO1163" s="106" t="str">
        <f t="shared" si="126"/>
        <v>RJ8ST AUSTELL COMMUNITY HOSPITAL</v>
      </c>
      <c r="AP1163" s="37" t="s">
        <v>12662</v>
      </c>
      <c r="AQ1163" s="37" t="s">
        <v>12663</v>
      </c>
      <c r="AR1163" s="37" t="s">
        <v>12662</v>
      </c>
      <c r="AS1163" s="37" t="s">
        <v>12663</v>
      </c>
      <c r="AT1163" s="37" t="s">
        <v>1747</v>
      </c>
    </row>
    <row r="1164" spans="41:46" x14ac:dyDescent="0.2">
      <c r="AO1164" s="106" t="str">
        <f t="shared" si="126"/>
        <v>RJ8EDWARD HAIN HOSPITAL</v>
      </c>
      <c r="AP1164" s="37" t="s">
        <v>12664</v>
      </c>
      <c r="AQ1164" s="37" t="s">
        <v>12665</v>
      </c>
      <c r="AR1164" s="37" t="s">
        <v>12664</v>
      </c>
      <c r="AS1164" s="37" t="s">
        <v>12665</v>
      </c>
      <c r="AT1164" s="37" t="s">
        <v>1747</v>
      </c>
    </row>
    <row r="1165" spans="41:46" x14ac:dyDescent="0.2">
      <c r="AO1165" s="106" t="str">
        <f t="shared" si="126"/>
        <v>RJ8HELSTON HOSPITAL</v>
      </c>
      <c r="AP1165" s="37" t="s">
        <v>12666</v>
      </c>
      <c r="AQ1165" s="37" t="s">
        <v>12667</v>
      </c>
      <c r="AR1165" s="37" t="s">
        <v>12666</v>
      </c>
      <c r="AS1165" s="37" t="s">
        <v>12667</v>
      </c>
      <c r="AT1165" s="37" t="s">
        <v>1747</v>
      </c>
    </row>
    <row r="1166" spans="41:46" x14ac:dyDescent="0.2">
      <c r="AO1166" s="106" t="str">
        <f t="shared" si="126"/>
        <v>RJ8NEWQUAY HOSPITAL</v>
      </c>
      <c r="AP1166" s="37" t="s">
        <v>12668</v>
      </c>
      <c r="AQ1166" s="37" t="s">
        <v>12669</v>
      </c>
      <c r="AR1166" s="37" t="s">
        <v>12668</v>
      </c>
      <c r="AS1166" s="37" t="s">
        <v>12669</v>
      </c>
      <c r="AT1166" s="37" t="s">
        <v>1747</v>
      </c>
    </row>
    <row r="1167" spans="41:46" x14ac:dyDescent="0.2">
      <c r="AO1167" s="106" t="str">
        <f t="shared" si="126"/>
        <v>RJ8ST MARY'S HOSPITAL</v>
      </c>
      <c r="AP1167" s="37" t="s">
        <v>12670</v>
      </c>
      <c r="AQ1167" s="37" t="s">
        <v>7498</v>
      </c>
      <c r="AR1167" s="37" t="s">
        <v>12670</v>
      </c>
      <c r="AS1167" s="37" t="s">
        <v>7498</v>
      </c>
      <c r="AT1167" s="37" t="s">
        <v>1747</v>
      </c>
    </row>
    <row r="1168" spans="41:46" x14ac:dyDescent="0.2">
      <c r="AO1168" s="106" t="str">
        <f t="shared" si="126"/>
        <v>RJ8BOLITHO HOSPITAL</v>
      </c>
      <c r="AP1168" s="37" t="s">
        <v>12671</v>
      </c>
      <c r="AQ1168" s="37" t="s">
        <v>12672</v>
      </c>
      <c r="AR1168" s="37" t="s">
        <v>12671</v>
      </c>
      <c r="AS1168" s="37" t="s">
        <v>12672</v>
      </c>
      <c r="AT1168" s="37" t="s">
        <v>1747</v>
      </c>
    </row>
    <row r="1169" spans="41:46" x14ac:dyDescent="0.2">
      <c r="AO1169" s="106" t="str">
        <f t="shared" si="126"/>
        <v>RJ8CAMBORNE REDRUTH COMMUNITY HOSPITAL</v>
      </c>
      <c r="AP1169" s="37" t="s">
        <v>12673</v>
      </c>
      <c r="AQ1169" s="37" t="s">
        <v>12674</v>
      </c>
      <c r="AR1169" s="37" t="s">
        <v>12673</v>
      </c>
      <c r="AS1169" s="37" t="s">
        <v>12674</v>
      </c>
      <c r="AT1169" s="37" t="s">
        <v>1747</v>
      </c>
    </row>
    <row r="1170" spans="41:46" x14ac:dyDescent="0.2">
      <c r="AO1170" s="106" t="str">
        <f t="shared" si="126"/>
        <v>RJ8TRENGWEATH</v>
      </c>
      <c r="AP1170" s="37" t="s">
        <v>12675</v>
      </c>
      <c r="AQ1170" s="37" t="s">
        <v>12676</v>
      </c>
      <c r="AR1170" s="37" t="s">
        <v>12675</v>
      </c>
      <c r="AS1170" s="37" t="s">
        <v>12676</v>
      </c>
      <c r="AT1170" s="37" t="s">
        <v>1747</v>
      </c>
    </row>
    <row r="1171" spans="41:46" x14ac:dyDescent="0.2">
      <c r="AO1171" s="106" t="str">
        <f t="shared" si="126"/>
        <v>RJ8TRESILLIAN BUILDING</v>
      </c>
      <c r="AP1171" s="37" t="s">
        <v>12677</v>
      </c>
      <c r="AQ1171" s="37" t="s">
        <v>12678</v>
      </c>
      <c r="AR1171" s="37" t="s">
        <v>12677</v>
      </c>
      <c r="AS1171" s="37" t="s">
        <v>12678</v>
      </c>
      <c r="AT1171" s="37" t="s">
        <v>1747</v>
      </c>
    </row>
    <row r="1172" spans="41:46" x14ac:dyDescent="0.2">
      <c r="AO1172" s="106" t="str">
        <f t="shared" si="126"/>
        <v>RJ8LD NMP ONE</v>
      </c>
      <c r="AP1172" s="37" t="s">
        <v>12679</v>
      </c>
      <c r="AQ1172" s="37" t="s">
        <v>12680</v>
      </c>
      <c r="AR1172" s="37" t="s">
        <v>12679</v>
      </c>
      <c r="AS1172" s="37" t="s">
        <v>12680</v>
      </c>
      <c r="AT1172" s="37" t="s">
        <v>1747</v>
      </c>
    </row>
    <row r="1173" spans="41:46" x14ac:dyDescent="0.2">
      <c r="AO1173" s="106" t="str">
        <f t="shared" si="126"/>
        <v>RJ8LD NMP TWO</v>
      </c>
      <c r="AP1173" s="37" t="s">
        <v>12681</v>
      </c>
      <c r="AQ1173" s="37" t="s">
        <v>12682</v>
      </c>
      <c r="AR1173" s="37" t="s">
        <v>12681</v>
      </c>
      <c r="AS1173" s="37" t="s">
        <v>12682</v>
      </c>
      <c r="AT1173" s="37" t="s">
        <v>1747</v>
      </c>
    </row>
    <row r="1174" spans="41:46" x14ac:dyDescent="0.2">
      <c r="AO1174" s="106" t="str">
        <f t="shared" si="126"/>
        <v>RJ8WEST CORNWALL HOSPITAL (PENZANCE)</v>
      </c>
      <c r="AP1174" s="37" t="s">
        <v>12683</v>
      </c>
      <c r="AQ1174" s="37" t="s">
        <v>12684</v>
      </c>
      <c r="AR1174" s="37" t="s">
        <v>12683</v>
      </c>
      <c r="AS1174" s="37" t="s">
        <v>12684</v>
      </c>
      <c r="AT1174" s="37" t="s">
        <v>1747</v>
      </c>
    </row>
    <row r="1175" spans="41:46" x14ac:dyDescent="0.2">
      <c r="AO1175" s="106" t="str">
        <f t="shared" si="126"/>
        <v>RJ8FALMOUTH HOSPITAL</v>
      </c>
      <c r="AP1175" s="37" t="s">
        <v>12685</v>
      </c>
      <c r="AQ1175" s="37" t="s">
        <v>12686</v>
      </c>
      <c r="AR1175" s="37" t="s">
        <v>12685</v>
      </c>
      <c r="AS1175" s="37" t="s">
        <v>12686</v>
      </c>
      <c r="AT1175" s="37" t="s">
        <v>1747</v>
      </c>
    </row>
    <row r="1176" spans="41:46" x14ac:dyDescent="0.2">
      <c r="AO1176" s="106" t="str">
        <f t="shared" si="126"/>
        <v>RJ8ROYAL CORNWALL HOSPITAL (TRELISKE)</v>
      </c>
      <c r="AP1176" s="37" t="s">
        <v>12687</v>
      </c>
      <c r="AQ1176" s="37" t="s">
        <v>12688</v>
      </c>
      <c r="AR1176" s="37" t="s">
        <v>12687</v>
      </c>
      <c r="AS1176" s="37" t="s">
        <v>12688</v>
      </c>
      <c r="AT1176" s="37" t="s">
        <v>1747</v>
      </c>
    </row>
    <row r="1177" spans="41:46" x14ac:dyDescent="0.2">
      <c r="AO1177" s="106" t="str">
        <f t="shared" si="126"/>
        <v>RJ8GARNER INPATIENTS</v>
      </c>
      <c r="AP1177" s="37" t="s">
        <v>12689</v>
      </c>
      <c r="AQ1177" s="37" t="s">
        <v>12690</v>
      </c>
      <c r="AR1177" s="37" t="s">
        <v>12689</v>
      </c>
      <c r="AS1177" s="37" t="s">
        <v>12690</v>
      </c>
      <c r="AT1177" s="37" t="s">
        <v>1747</v>
      </c>
    </row>
    <row r="1178" spans="41:46" x14ac:dyDescent="0.2">
      <c r="AO1178" s="106" t="str">
        <f t="shared" si="126"/>
        <v>RJ8INPATIENTS BODMIN</v>
      </c>
      <c r="AP1178" s="37" t="s">
        <v>12691</v>
      </c>
      <c r="AQ1178" s="37" t="s">
        <v>12692</v>
      </c>
      <c r="AR1178" s="37" t="s">
        <v>12691</v>
      </c>
      <c r="AS1178" s="37" t="s">
        <v>12692</v>
      </c>
      <c r="AT1178" s="37" t="s">
        <v>1747</v>
      </c>
    </row>
    <row r="1179" spans="41:46" x14ac:dyDescent="0.2">
      <c r="AO1179" s="106" t="str">
        <f t="shared" si="126"/>
        <v>RJ8INPATIENTS LONGREACH</v>
      </c>
      <c r="AP1179" s="37" t="s">
        <v>12693</v>
      </c>
      <c r="AQ1179" s="37" t="s">
        <v>12694</v>
      </c>
      <c r="AR1179" s="37" t="s">
        <v>12693</v>
      </c>
      <c r="AS1179" s="37" t="s">
        <v>12694</v>
      </c>
      <c r="AT1179" s="37" t="s">
        <v>1747</v>
      </c>
    </row>
    <row r="1180" spans="41:46" x14ac:dyDescent="0.2">
      <c r="AO1180" s="106" t="str">
        <f t="shared" si="126"/>
        <v>RJ8BODMIN HOSPITAL</v>
      </c>
      <c r="AP1180" s="37" t="s">
        <v>12695</v>
      </c>
      <c r="AQ1180" s="37" t="s">
        <v>12696</v>
      </c>
      <c r="AR1180" s="37" t="s">
        <v>12695</v>
      </c>
      <c r="AS1180" s="37" t="s">
        <v>12696</v>
      </c>
      <c r="AT1180" s="37" t="s">
        <v>1747</v>
      </c>
    </row>
    <row r="1181" spans="41:46" x14ac:dyDescent="0.2">
      <c r="AO1181" s="106" t="str">
        <f t="shared" si="126"/>
        <v>RJ8STRATTON HOSPITAL</v>
      </c>
      <c r="AP1181" s="37" t="s">
        <v>12697</v>
      </c>
      <c r="AQ1181" s="37" t="s">
        <v>12698</v>
      </c>
      <c r="AR1181" s="37" t="s">
        <v>12697</v>
      </c>
      <c r="AS1181" s="37" t="s">
        <v>12698</v>
      </c>
      <c r="AT1181" s="37" t="s">
        <v>1747</v>
      </c>
    </row>
    <row r="1182" spans="41:46" x14ac:dyDescent="0.2">
      <c r="AO1182" s="106" t="str">
        <f t="shared" si="126"/>
        <v>RJ8AOS ASSOCIATE SPECIALIST ONE</v>
      </c>
      <c r="AP1182" s="37" t="s">
        <v>12699</v>
      </c>
      <c r="AQ1182" s="37" t="s">
        <v>12700</v>
      </c>
      <c r="AR1182" s="37" t="s">
        <v>12699</v>
      </c>
      <c r="AS1182" s="37" t="s">
        <v>12700</v>
      </c>
      <c r="AT1182" s="37" t="s">
        <v>1747</v>
      </c>
    </row>
    <row r="1183" spans="41:46" x14ac:dyDescent="0.2">
      <c r="AO1183" s="106" t="str">
        <f t="shared" si="126"/>
        <v>RJ8AOS ASSOCIATE SPECIALIST TWO</v>
      </c>
      <c r="AP1183" s="37" t="s">
        <v>12701</v>
      </c>
      <c r="AQ1183" s="37" t="s">
        <v>12702</v>
      </c>
      <c r="AR1183" s="37" t="s">
        <v>12701</v>
      </c>
      <c r="AS1183" s="37" t="s">
        <v>12702</v>
      </c>
      <c r="AT1183" s="37" t="s">
        <v>1747</v>
      </c>
    </row>
    <row r="1184" spans="41:46" x14ac:dyDescent="0.2">
      <c r="AO1184" s="106" t="str">
        <f t="shared" si="126"/>
        <v>RJ8AOS NMP ONE</v>
      </c>
      <c r="AP1184" s="37" t="s">
        <v>12703</v>
      </c>
      <c r="AQ1184" s="37" t="s">
        <v>12704</v>
      </c>
      <c r="AR1184" s="37" t="s">
        <v>12703</v>
      </c>
      <c r="AS1184" s="37" t="s">
        <v>12704</v>
      </c>
      <c r="AT1184" s="37" t="s">
        <v>1747</v>
      </c>
    </row>
    <row r="1185" spans="41:46" x14ac:dyDescent="0.2">
      <c r="AO1185" s="106" t="str">
        <f t="shared" si="126"/>
        <v>RJ8AOS NMP TWO</v>
      </c>
      <c r="AP1185" s="37" t="s">
        <v>12705</v>
      </c>
      <c r="AQ1185" s="37" t="s">
        <v>12706</v>
      </c>
      <c r="AR1185" s="37" t="s">
        <v>12705</v>
      </c>
      <c r="AS1185" s="37" t="s">
        <v>12706</v>
      </c>
      <c r="AT1185" s="37" t="s">
        <v>1747</v>
      </c>
    </row>
    <row r="1186" spans="41:46" x14ac:dyDescent="0.2">
      <c r="AO1186" s="106" t="str">
        <f t="shared" si="126"/>
        <v>RJ8AOS NMP THREE</v>
      </c>
      <c r="AP1186" s="37" t="s">
        <v>12707</v>
      </c>
      <c r="AQ1186" s="37" t="s">
        <v>12708</v>
      </c>
      <c r="AR1186" s="37" t="s">
        <v>12707</v>
      </c>
      <c r="AS1186" s="37" t="s">
        <v>12708</v>
      </c>
      <c r="AT1186" s="37" t="s">
        <v>1747</v>
      </c>
    </row>
    <row r="1187" spans="41:46" x14ac:dyDescent="0.2">
      <c r="AO1187" s="106" t="str">
        <f t="shared" si="126"/>
        <v>RJ8LAUNCESTON HOSPITAL</v>
      </c>
      <c r="AP1187" s="37" t="s">
        <v>12709</v>
      </c>
      <c r="AQ1187" s="37" t="s">
        <v>12710</v>
      </c>
      <c r="AR1187" s="37" t="s">
        <v>12709</v>
      </c>
      <c r="AS1187" s="37" t="s">
        <v>12710</v>
      </c>
      <c r="AT1187" s="37" t="s">
        <v>1747</v>
      </c>
    </row>
    <row r="1188" spans="41:46" x14ac:dyDescent="0.2">
      <c r="AO1188" s="106" t="str">
        <f t="shared" si="126"/>
        <v>RJ8ADDACTION</v>
      </c>
      <c r="AP1188" s="37" t="s">
        <v>12711</v>
      </c>
      <c r="AQ1188" s="37" t="s">
        <v>8138</v>
      </c>
      <c r="AR1188" s="37" t="s">
        <v>12711</v>
      </c>
      <c r="AS1188" s="37" t="s">
        <v>8138</v>
      </c>
      <c r="AT1188" s="37" t="s">
        <v>1747</v>
      </c>
    </row>
    <row r="1189" spans="41:46" x14ac:dyDescent="0.2">
      <c r="AO1189" s="106" t="str">
        <f t="shared" si="126"/>
        <v>RJ8WALSINGHAM PLACE</v>
      </c>
      <c r="AP1189" s="37" t="s">
        <v>12712</v>
      </c>
      <c r="AQ1189" s="37" t="s">
        <v>12713</v>
      </c>
      <c r="AR1189" s="37" t="s">
        <v>12712</v>
      </c>
      <c r="AS1189" s="37" t="s">
        <v>12713</v>
      </c>
      <c r="AT1189" s="37" t="s">
        <v>1747</v>
      </c>
    </row>
    <row r="1190" spans="41:46" x14ac:dyDescent="0.2">
      <c r="AO1190" s="106" t="str">
        <f t="shared" si="126"/>
        <v>RJ8THE WILLOWS</v>
      </c>
      <c r="AP1190" s="37" t="s">
        <v>12714</v>
      </c>
      <c r="AQ1190" s="37" t="s">
        <v>12715</v>
      </c>
      <c r="AR1190" s="37" t="s">
        <v>12714</v>
      </c>
      <c r="AS1190" s="37" t="s">
        <v>12715</v>
      </c>
      <c r="AT1190" s="37" t="s">
        <v>1747</v>
      </c>
    </row>
    <row r="1191" spans="41:46" x14ac:dyDescent="0.2">
      <c r="AO1191" s="106" t="str">
        <f t="shared" si="126"/>
        <v>RJ8MANOR VILLAS</v>
      </c>
      <c r="AP1191" s="37" t="s">
        <v>12716</v>
      </c>
      <c r="AQ1191" s="37" t="s">
        <v>12717</v>
      </c>
      <c r="AR1191" s="37" t="s">
        <v>12716</v>
      </c>
      <c r="AS1191" s="37" t="s">
        <v>12717</v>
      </c>
      <c r="AT1191" s="37" t="s">
        <v>1747</v>
      </c>
    </row>
    <row r="1192" spans="41:46" x14ac:dyDescent="0.2">
      <c r="AO1192" s="106" t="str">
        <f t="shared" si="126"/>
        <v>RJ8MEADOW HEAD</v>
      </c>
      <c r="AP1192" s="37" t="s">
        <v>12718</v>
      </c>
      <c r="AQ1192" s="37" t="s">
        <v>12719</v>
      </c>
      <c r="AR1192" s="37" t="s">
        <v>12718</v>
      </c>
      <c r="AS1192" s="37" t="s">
        <v>12719</v>
      </c>
      <c r="AT1192" s="37" t="s">
        <v>1747</v>
      </c>
    </row>
    <row r="1193" spans="41:46" x14ac:dyDescent="0.2">
      <c r="AO1193" s="106" t="str">
        <f t="shared" si="126"/>
        <v>RJ8PRAZE MEADOW</v>
      </c>
      <c r="AP1193" s="37" t="s">
        <v>12720</v>
      </c>
      <c r="AQ1193" s="37" t="s">
        <v>12721</v>
      </c>
      <c r="AR1193" s="37" t="s">
        <v>12720</v>
      </c>
      <c r="AS1193" s="37" t="s">
        <v>12721</v>
      </c>
      <c r="AT1193" s="37" t="s">
        <v>1747</v>
      </c>
    </row>
    <row r="1194" spans="41:46" x14ac:dyDescent="0.2">
      <c r="AO1194" s="106" t="str">
        <f t="shared" si="126"/>
        <v>RJ8ANDY MAR</v>
      </c>
      <c r="AP1194" s="37" t="s">
        <v>12722</v>
      </c>
      <c r="AQ1194" s="37" t="s">
        <v>12723</v>
      </c>
      <c r="AR1194" s="37" t="s">
        <v>12722</v>
      </c>
      <c r="AS1194" s="37" t="s">
        <v>12723</v>
      </c>
      <c r="AT1194" s="37" t="s">
        <v>1747</v>
      </c>
    </row>
    <row r="1195" spans="41:46" x14ac:dyDescent="0.2">
      <c r="AO1195" s="106" t="str">
        <f t="shared" si="126"/>
        <v>RJ8BETHANY</v>
      </c>
      <c r="AP1195" s="37" t="s">
        <v>12724</v>
      </c>
      <c r="AQ1195" s="37" t="s">
        <v>12725</v>
      </c>
      <c r="AR1195" s="37" t="s">
        <v>12724</v>
      </c>
      <c r="AS1195" s="37" t="s">
        <v>12725</v>
      </c>
      <c r="AT1195" s="37" t="s">
        <v>1747</v>
      </c>
    </row>
    <row r="1196" spans="41:46" x14ac:dyDescent="0.2">
      <c r="AO1196" s="106" t="str">
        <f t="shared" si="126"/>
        <v>RJ8FAIR VIEW</v>
      </c>
      <c r="AP1196" s="37" t="s">
        <v>12726</v>
      </c>
      <c r="AQ1196" s="37" t="s">
        <v>12727</v>
      </c>
      <c r="AR1196" s="37" t="s">
        <v>12726</v>
      </c>
      <c r="AS1196" s="37" t="s">
        <v>12727</v>
      </c>
      <c r="AT1196" s="37" t="s">
        <v>1747</v>
      </c>
    </row>
    <row r="1197" spans="41:46" x14ac:dyDescent="0.2">
      <c r="AO1197" s="106" t="str">
        <f t="shared" si="126"/>
        <v>RJ8GWYN DOWR</v>
      </c>
      <c r="AP1197" s="37" t="s">
        <v>12728</v>
      </c>
      <c r="AQ1197" s="37" t="s">
        <v>12729</v>
      </c>
      <c r="AR1197" s="37" t="s">
        <v>12728</v>
      </c>
      <c r="AS1197" s="37" t="s">
        <v>12729</v>
      </c>
      <c r="AT1197" s="37" t="s">
        <v>1747</v>
      </c>
    </row>
    <row r="1198" spans="41:46" x14ac:dyDescent="0.2">
      <c r="AO1198" s="106" t="str">
        <f t="shared" si="126"/>
        <v>RJ8LAYLAND</v>
      </c>
      <c r="AP1198" s="37" t="s">
        <v>12730</v>
      </c>
      <c r="AQ1198" s="37" t="s">
        <v>12731</v>
      </c>
      <c r="AR1198" s="37" t="s">
        <v>12730</v>
      </c>
      <c r="AS1198" s="37" t="s">
        <v>12731</v>
      </c>
      <c r="AT1198" s="37" t="s">
        <v>1747</v>
      </c>
    </row>
    <row r="1199" spans="41:46" x14ac:dyDescent="0.2">
      <c r="AO1199" s="106" t="str">
        <f t="shared" si="126"/>
        <v>RJ8MORRAB COTTAGE</v>
      </c>
      <c r="AP1199" s="37" t="s">
        <v>12732</v>
      </c>
      <c r="AQ1199" s="37" t="s">
        <v>12733</v>
      </c>
      <c r="AR1199" s="37" t="s">
        <v>12732</v>
      </c>
      <c r="AS1199" s="37" t="s">
        <v>12733</v>
      </c>
      <c r="AT1199" s="37" t="s">
        <v>1747</v>
      </c>
    </row>
    <row r="1200" spans="41:46" x14ac:dyDescent="0.2">
      <c r="AO1200" s="106" t="str">
        <f t="shared" si="126"/>
        <v>RJ8ROSTON</v>
      </c>
      <c r="AP1200" s="37" t="s">
        <v>12734</v>
      </c>
      <c r="AQ1200" s="37" t="s">
        <v>12735</v>
      </c>
      <c r="AR1200" s="37" t="s">
        <v>12734</v>
      </c>
      <c r="AS1200" s="37" t="s">
        <v>12735</v>
      </c>
      <c r="AT1200" s="37" t="s">
        <v>1747</v>
      </c>
    </row>
    <row r="1201" spans="41:46" x14ac:dyDescent="0.2">
      <c r="AO1201" s="106" t="str">
        <f t="shared" si="126"/>
        <v>RJ8SOMERSET VILLA</v>
      </c>
      <c r="AP1201" s="37" t="s">
        <v>12736</v>
      </c>
      <c r="AQ1201" s="37" t="s">
        <v>7654</v>
      </c>
      <c r="AR1201" s="37" t="s">
        <v>12736</v>
      </c>
      <c r="AS1201" s="37" t="s">
        <v>7654</v>
      </c>
      <c r="AT1201" s="37" t="s">
        <v>1747</v>
      </c>
    </row>
    <row r="1202" spans="41:46" x14ac:dyDescent="0.2">
      <c r="AO1202" s="106" t="str">
        <f t="shared" si="126"/>
        <v>RJ8TAMARISK</v>
      </c>
      <c r="AP1202" s="37" t="s">
        <v>12737</v>
      </c>
      <c r="AQ1202" s="37" t="s">
        <v>12738</v>
      </c>
      <c r="AR1202" s="37" t="s">
        <v>12737</v>
      </c>
      <c r="AS1202" s="37" t="s">
        <v>12738</v>
      </c>
      <c r="AT1202" s="37" t="s">
        <v>1747</v>
      </c>
    </row>
    <row r="1203" spans="41:46" x14ac:dyDescent="0.2">
      <c r="AO1203" s="106" t="str">
        <f t="shared" si="126"/>
        <v>RJ8TREGARLAND</v>
      </c>
      <c r="AP1203" s="37" t="s">
        <v>12739</v>
      </c>
      <c r="AQ1203" s="37" t="s">
        <v>12740</v>
      </c>
      <c r="AR1203" s="37" t="s">
        <v>12739</v>
      </c>
      <c r="AS1203" s="37" t="s">
        <v>12740</v>
      </c>
      <c r="AT1203" s="37" t="s">
        <v>1747</v>
      </c>
    </row>
    <row r="1204" spans="41:46" x14ac:dyDescent="0.2">
      <c r="AO1204" s="106" t="str">
        <f t="shared" si="126"/>
        <v>RJ8TREMOOR</v>
      </c>
      <c r="AP1204" s="37" t="s">
        <v>12741</v>
      </c>
      <c r="AQ1204" s="37" t="s">
        <v>12742</v>
      </c>
      <c r="AR1204" s="37" t="s">
        <v>12741</v>
      </c>
      <c r="AS1204" s="37" t="s">
        <v>12742</v>
      </c>
      <c r="AT1204" s="37" t="s">
        <v>1747</v>
      </c>
    </row>
    <row r="1205" spans="41:46" x14ac:dyDescent="0.2">
      <c r="AO1205" s="106" t="str">
        <f t="shared" si="126"/>
        <v>RJ8TREVENTON RISE</v>
      </c>
      <c r="AP1205" s="37" t="s">
        <v>12743</v>
      </c>
      <c r="AQ1205" s="37" t="s">
        <v>12744</v>
      </c>
      <c r="AR1205" s="37" t="s">
        <v>12743</v>
      </c>
      <c r="AS1205" s="37" t="s">
        <v>12744</v>
      </c>
      <c r="AT1205" s="37" t="s">
        <v>1747</v>
      </c>
    </row>
    <row r="1206" spans="41:46" x14ac:dyDescent="0.2">
      <c r="AO1206" s="106" t="str">
        <f t="shared" si="126"/>
        <v>RJ8VICTORIA COTTAGE</v>
      </c>
      <c r="AP1206" s="37" t="s">
        <v>12745</v>
      </c>
      <c r="AQ1206" s="37" t="s">
        <v>12746</v>
      </c>
      <c r="AR1206" s="37" t="s">
        <v>12745</v>
      </c>
      <c r="AS1206" s="37" t="s">
        <v>12746</v>
      </c>
      <c r="AT1206" s="37" t="s">
        <v>1747</v>
      </c>
    </row>
    <row r="1207" spans="41:46" x14ac:dyDescent="0.2">
      <c r="AO1207" s="106" t="str">
        <f t="shared" si="126"/>
        <v>RJ8BROOKSIDE</v>
      </c>
      <c r="AP1207" s="37" t="s">
        <v>12747</v>
      </c>
      <c r="AQ1207" s="37" t="s">
        <v>7618</v>
      </c>
      <c r="AR1207" s="37" t="s">
        <v>12747</v>
      </c>
      <c r="AS1207" s="37" t="s">
        <v>7618</v>
      </c>
      <c r="AT1207" s="37" t="s">
        <v>1747</v>
      </c>
    </row>
    <row r="1208" spans="41:46" x14ac:dyDescent="0.2">
      <c r="AO1208" s="106" t="str">
        <f t="shared" si="126"/>
        <v>RJ8PARCSIDE</v>
      </c>
      <c r="AP1208" s="37" t="s">
        <v>12748</v>
      </c>
      <c r="AQ1208" s="37" t="s">
        <v>12749</v>
      </c>
      <c r="AR1208" s="37" t="s">
        <v>12748</v>
      </c>
      <c r="AS1208" s="37" t="s">
        <v>12749</v>
      </c>
      <c r="AT1208" s="37" t="s">
        <v>1747</v>
      </c>
    </row>
    <row r="1209" spans="41:46" x14ac:dyDescent="0.2">
      <c r="AO1209" s="106" t="str">
        <f t="shared" si="126"/>
        <v>RJ8BOUNDERVEAN</v>
      </c>
      <c r="AP1209" s="37" t="s">
        <v>12750</v>
      </c>
      <c r="AQ1209" s="37" t="s">
        <v>12751</v>
      </c>
      <c r="AR1209" s="37" t="s">
        <v>12750</v>
      </c>
      <c r="AS1209" s="37" t="s">
        <v>12751</v>
      </c>
      <c r="AT1209" s="37" t="s">
        <v>1747</v>
      </c>
    </row>
    <row r="1210" spans="41:46" x14ac:dyDescent="0.2">
      <c r="AO1210" s="106" t="str">
        <f t="shared" si="126"/>
        <v>RJ8ROSWYTH</v>
      </c>
      <c r="AP1210" s="37" t="s">
        <v>12752</v>
      </c>
      <c r="AQ1210" s="37" t="s">
        <v>12753</v>
      </c>
      <c r="AR1210" s="37" t="s">
        <v>12752</v>
      </c>
      <c r="AS1210" s="37" t="s">
        <v>12753</v>
      </c>
      <c r="AT1210" s="37" t="s">
        <v>1747</v>
      </c>
    </row>
    <row r="1211" spans="41:46" x14ac:dyDescent="0.2">
      <c r="AO1211" s="106" t="str">
        <f t="shared" si="126"/>
        <v>RJ8COBBLESTONES</v>
      </c>
      <c r="AP1211" s="37" t="s">
        <v>12754</v>
      </c>
      <c r="AQ1211" s="37" t="s">
        <v>12755</v>
      </c>
      <c r="AR1211" s="37" t="s">
        <v>12754</v>
      </c>
      <c r="AS1211" s="37" t="s">
        <v>12755</v>
      </c>
      <c r="AT1211" s="37" t="s">
        <v>1747</v>
      </c>
    </row>
    <row r="1212" spans="41:46" x14ac:dyDescent="0.2">
      <c r="AO1212" s="106" t="str">
        <f t="shared" si="126"/>
        <v>RJ8LYNDHURST</v>
      </c>
      <c r="AP1212" s="37" t="s">
        <v>12756</v>
      </c>
      <c r="AQ1212" s="37" t="s">
        <v>12757</v>
      </c>
      <c r="AR1212" s="37" t="s">
        <v>12756</v>
      </c>
      <c r="AS1212" s="37" t="s">
        <v>12757</v>
      </c>
      <c r="AT1212" s="37" t="s">
        <v>1747</v>
      </c>
    </row>
    <row r="1213" spans="41:46" x14ac:dyDescent="0.2">
      <c r="AO1213" s="106" t="str">
        <f t="shared" si="126"/>
        <v>RJ8HEATHLANDS</v>
      </c>
      <c r="AP1213" s="37" t="s">
        <v>12758</v>
      </c>
      <c r="AQ1213" s="37" t="s">
        <v>12759</v>
      </c>
      <c r="AR1213" s="37" t="s">
        <v>12758</v>
      </c>
      <c r="AS1213" s="37" t="s">
        <v>12759</v>
      </c>
      <c r="AT1213" s="37" t="s">
        <v>1747</v>
      </c>
    </row>
    <row r="1214" spans="41:46" x14ac:dyDescent="0.2">
      <c r="AO1214" s="106" t="str">
        <f t="shared" si="126"/>
        <v>RJ8STEPPING STONES</v>
      </c>
      <c r="AP1214" s="37" t="s">
        <v>12760</v>
      </c>
      <c r="AQ1214" s="37" t="s">
        <v>7670</v>
      </c>
      <c r="AR1214" s="37" t="s">
        <v>12760</v>
      </c>
      <c r="AS1214" s="37" t="s">
        <v>7670</v>
      </c>
      <c r="AT1214" s="37" t="s">
        <v>1747</v>
      </c>
    </row>
    <row r="1215" spans="41:46" x14ac:dyDescent="0.2">
      <c r="AO1215" s="106" t="str">
        <f t="shared" si="126"/>
        <v>RJCWarwick Hospital - RJC02</v>
      </c>
      <c r="AP1215" s="37" t="s">
        <v>3045</v>
      </c>
      <c r="AQ1215" s="37" t="s">
        <v>3046</v>
      </c>
      <c r="AR1215" s="37" t="s">
        <v>3045</v>
      </c>
      <c r="AS1215" s="37" t="s">
        <v>3047</v>
      </c>
      <c r="AT1215" s="37" t="s">
        <v>622</v>
      </c>
    </row>
    <row r="1216" spans="41:46" x14ac:dyDescent="0.2">
      <c r="AO1216" s="106" t="str">
        <f t="shared" si="126"/>
        <v>RJCStratford Hospital - RJC03</v>
      </c>
      <c r="AP1216" s="37" t="s">
        <v>3043</v>
      </c>
      <c r="AQ1216" s="37" t="s">
        <v>3044</v>
      </c>
      <c r="AR1216" s="37" t="s">
        <v>3043</v>
      </c>
      <c r="AS1216" s="37" t="s">
        <v>2539</v>
      </c>
      <c r="AT1216" s="37" t="s">
        <v>622</v>
      </c>
    </row>
    <row r="1217" spans="41:46" x14ac:dyDescent="0.2">
      <c r="AO1217" s="106" t="str">
        <f t="shared" si="126"/>
        <v>RJCEllen Badger Hospital - RJC04</v>
      </c>
      <c r="AP1217" s="37" t="s">
        <v>1683</v>
      </c>
      <c r="AQ1217" s="37" t="s">
        <v>1684</v>
      </c>
      <c r="AR1217" s="37" t="s">
        <v>1683</v>
      </c>
      <c r="AS1217" s="37" t="s">
        <v>1685</v>
      </c>
      <c r="AT1217" s="37" t="s">
        <v>622</v>
      </c>
    </row>
    <row r="1218" spans="41:46" x14ac:dyDescent="0.2">
      <c r="AO1218" s="106" t="str">
        <f t="shared" si="126"/>
        <v>RJCRoyal Leamington Spa Rehabilitation Hospital - RJC46</v>
      </c>
      <c r="AP1218" s="37" t="s">
        <v>1686</v>
      </c>
      <c r="AQ1218" s="37" t="s">
        <v>1688</v>
      </c>
      <c r="AR1218" s="37" t="s">
        <v>1686</v>
      </c>
      <c r="AS1218" s="37" t="s">
        <v>1687</v>
      </c>
      <c r="AT1218" s="37" t="s">
        <v>622</v>
      </c>
    </row>
    <row r="1219" spans="41:46" x14ac:dyDescent="0.2">
      <c r="AO1219" s="106" t="str">
        <f t="shared" si="126"/>
        <v>RJDStafford Hospital - RJD01</v>
      </c>
      <c r="AP1219" s="37" t="s">
        <v>3546</v>
      </c>
      <c r="AQ1219" s="37" t="s">
        <v>3547</v>
      </c>
      <c r="AR1219" s="37" t="s">
        <v>3546</v>
      </c>
      <c r="AS1219" s="37" t="s">
        <v>3548</v>
      </c>
      <c r="AT1219" s="37" t="s">
        <v>633</v>
      </c>
    </row>
    <row r="1220" spans="41:46" x14ac:dyDescent="0.2">
      <c r="AO1220" s="106" t="str">
        <f t="shared" ref="AO1220:AO1283" si="127">AT1220&amp;AQ1220</f>
        <v>RJDCannock Chase Hospital - RJD13</v>
      </c>
      <c r="AP1220" s="37" t="s">
        <v>3048</v>
      </c>
      <c r="AQ1220" s="37" t="s">
        <v>3544</v>
      </c>
      <c r="AR1220" s="37" t="s">
        <v>3048</v>
      </c>
      <c r="AS1220" s="37" t="s">
        <v>3545</v>
      </c>
      <c r="AT1220" s="37" t="s">
        <v>633</v>
      </c>
    </row>
    <row r="1221" spans="41:46" x14ac:dyDescent="0.2">
      <c r="AO1221" s="106" t="str">
        <f t="shared" si="127"/>
        <v>RJENorth Staffordshire Royal Infirmary - RJE01</v>
      </c>
      <c r="AP1221" s="37" t="s">
        <v>1931</v>
      </c>
      <c r="AQ1221" s="37" t="s">
        <v>1932</v>
      </c>
      <c r="AR1221" s="37" t="s">
        <v>1931</v>
      </c>
      <c r="AS1221" s="37" t="s">
        <v>1933</v>
      </c>
      <c r="AT1221" s="37" t="s">
        <v>634</v>
      </c>
    </row>
    <row r="1222" spans="41:46" x14ac:dyDescent="0.2">
      <c r="AO1222" s="106" t="str">
        <f t="shared" si="127"/>
        <v>RJECity General Hospital - RJE02</v>
      </c>
      <c r="AP1222" s="37" t="s">
        <v>3549</v>
      </c>
      <c r="AQ1222" s="37" t="s">
        <v>1929</v>
      </c>
      <c r="AR1222" s="37" t="s">
        <v>3549</v>
      </c>
      <c r="AS1222" s="37" t="s">
        <v>1930</v>
      </c>
      <c r="AT1222" s="37" t="s">
        <v>634</v>
      </c>
    </row>
    <row r="1223" spans="41:46" x14ac:dyDescent="0.2">
      <c r="AO1223" s="106" t="str">
        <f t="shared" si="127"/>
        <v>RJENorth Staffs Maternity Hospital - RJE03</v>
      </c>
      <c r="AP1223" s="37" t="s">
        <v>1934</v>
      </c>
      <c r="AQ1223" s="37" t="s">
        <v>1935</v>
      </c>
      <c r="AR1223" s="37" t="s">
        <v>1934</v>
      </c>
      <c r="AS1223" s="37" t="s">
        <v>1936</v>
      </c>
      <c r="AT1223" s="37" t="s">
        <v>634</v>
      </c>
    </row>
    <row r="1224" spans="41:46" x14ac:dyDescent="0.2">
      <c r="AO1224" s="106" t="str">
        <f t="shared" si="127"/>
        <v>RJEUniversity Hospital Of North Staffordshire - RJEHQ</v>
      </c>
      <c r="AP1224" s="37" t="s">
        <v>1937</v>
      </c>
      <c r="AQ1224" s="37" t="s">
        <v>1938</v>
      </c>
      <c r="AR1224" s="37" t="s">
        <v>1937</v>
      </c>
      <c r="AS1224" s="37" t="s">
        <v>1939</v>
      </c>
      <c r="AT1224" s="37" t="s">
        <v>634</v>
      </c>
    </row>
    <row r="1225" spans="41:46" x14ac:dyDescent="0.2">
      <c r="AO1225" s="106" t="str">
        <f t="shared" si="127"/>
        <v>RJFQueen's Hospital, Burton Upon Trent - RJF02</v>
      </c>
      <c r="AP1225" s="37" t="s">
        <v>1940</v>
      </c>
      <c r="AQ1225" s="37" t="s">
        <v>1941</v>
      </c>
      <c r="AR1225" s="37" t="s">
        <v>1940</v>
      </c>
      <c r="AS1225" s="37" t="s">
        <v>1942</v>
      </c>
      <c r="AT1225" s="37" t="s">
        <v>635</v>
      </c>
    </row>
    <row r="1226" spans="41:46" x14ac:dyDescent="0.2">
      <c r="AO1226" s="106" t="str">
        <f t="shared" si="127"/>
        <v>RJLDiana, Princess Of Wales Hospital - RJL30</v>
      </c>
      <c r="AP1226" s="37" t="s">
        <v>1943</v>
      </c>
      <c r="AQ1226" s="37" t="s">
        <v>1944</v>
      </c>
      <c r="AR1226" s="37" t="s">
        <v>1943</v>
      </c>
      <c r="AS1226" s="37" t="s">
        <v>1945</v>
      </c>
      <c r="AT1226" s="37" t="s">
        <v>636</v>
      </c>
    </row>
    <row r="1227" spans="41:46" x14ac:dyDescent="0.2">
      <c r="AO1227" s="106" t="str">
        <f t="shared" si="127"/>
        <v>RJLGoole and District Hospital (Acute) - RJL31</v>
      </c>
      <c r="AP1227" s="37" t="s">
        <v>1946</v>
      </c>
      <c r="AQ1227" s="37" t="s">
        <v>1947</v>
      </c>
      <c r="AR1227" s="37" t="s">
        <v>1946</v>
      </c>
      <c r="AS1227" s="37" t="s">
        <v>1948</v>
      </c>
      <c r="AT1227" s="37" t="s">
        <v>636</v>
      </c>
    </row>
    <row r="1228" spans="41:46" x14ac:dyDescent="0.2">
      <c r="AO1228" s="106" t="str">
        <f t="shared" si="127"/>
        <v>RJLScunthorpe General Hospital - RJL32</v>
      </c>
      <c r="AP1228" s="37" t="s">
        <v>1952</v>
      </c>
      <c r="AQ1228" s="37" t="s">
        <v>1953</v>
      </c>
      <c r="AR1228" s="37" t="s">
        <v>1952</v>
      </c>
      <c r="AS1228" s="37" t="s">
        <v>3126</v>
      </c>
      <c r="AT1228" s="37" t="s">
        <v>636</v>
      </c>
    </row>
    <row r="1229" spans="41:46" x14ac:dyDescent="0.2">
      <c r="AO1229" s="106" t="str">
        <f t="shared" si="127"/>
        <v>RJLGoole Treatment Centre - RJLT1</v>
      </c>
      <c r="AP1229" s="37" t="s">
        <v>1949</v>
      </c>
      <c r="AQ1229" s="37" t="s">
        <v>1950</v>
      </c>
      <c r="AR1229" s="37" t="s">
        <v>1949</v>
      </c>
      <c r="AS1229" s="37" t="s">
        <v>1951</v>
      </c>
      <c r="AT1229" s="37" t="s">
        <v>636</v>
      </c>
    </row>
    <row r="1230" spans="41:46" x14ac:dyDescent="0.2">
      <c r="AO1230" s="106" t="str">
        <f t="shared" si="127"/>
        <v>RJNCongleton War Memorial Hospital - RJN63</v>
      </c>
      <c r="AP1230" s="37" t="s">
        <v>1954</v>
      </c>
      <c r="AQ1230" s="37" t="s">
        <v>1955</v>
      </c>
      <c r="AR1230" s="37" t="s">
        <v>1954</v>
      </c>
      <c r="AS1230" s="37" t="s">
        <v>1956</v>
      </c>
      <c r="AT1230" s="37" t="s">
        <v>637</v>
      </c>
    </row>
    <row r="1231" spans="41:46" x14ac:dyDescent="0.2">
      <c r="AO1231" s="106" t="str">
        <f t="shared" si="127"/>
        <v>RJNParkside Hospital - RJN67</v>
      </c>
      <c r="AP1231" s="37" t="s">
        <v>486</v>
      </c>
      <c r="AQ1231" s="37" t="s">
        <v>487</v>
      </c>
      <c r="AR1231" s="37" t="s">
        <v>486</v>
      </c>
      <c r="AS1231" s="37" t="s">
        <v>1904</v>
      </c>
      <c r="AT1231" s="37" t="s">
        <v>637</v>
      </c>
    </row>
    <row r="1232" spans="41:46" x14ac:dyDescent="0.2">
      <c r="AO1232" s="106" t="str">
        <f t="shared" si="127"/>
        <v>RJNKnutsford and District Community Hospital - RJN68</v>
      </c>
      <c r="AP1232" s="37" t="s">
        <v>1957</v>
      </c>
      <c r="AQ1232" s="37" t="s">
        <v>1958</v>
      </c>
      <c r="AR1232" s="37" t="s">
        <v>1957</v>
      </c>
      <c r="AS1232" s="37" t="s">
        <v>1959</v>
      </c>
      <c r="AT1232" s="37" t="s">
        <v>637</v>
      </c>
    </row>
    <row r="1233" spans="41:46" x14ac:dyDescent="0.2">
      <c r="AO1233" s="106" t="str">
        <f t="shared" si="127"/>
        <v>RJNMacclesfield District General Hospital - RJN71</v>
      </c>
      <c r="AP1233" s="37" t="s">
        <v>1960</v>
      </c>
      <c r="AQ1233" s="37" t="s">
        <v>484</v>
      </c>
      <c r="AR1233" s="37" t="s">
        <v>1960</v>
      </c>
      <c r="AS1233" s="37" t="s">
        <v>485</v>
      </c>
      <c r="AT1233" s="37" t="s">
        <v>637</v>
      </c>
    </row>
    <row r="1234" spans="41:46" x14ac:dyDescent="0.2">
      <c r="AO1234" s="106" t="str">
        <f t="shared" si="127"/>
        <v>RJNSoss Moss - RJN72</v>
      </c>
      <c r="AP1234" s="37" t="s">
        <v>488</v>
      </c>
      <c r="AQ1234" s="37" t="s">
        <v>489</v>
      </c>
      <c r="AR1234" s="37" t="s">
        <v>488</v>
      </c>
      <c r="AS1234" s="37" t="s">
        <v>490</v>
      </c>
      <c r="AT1234" s="37" t="s">
        <v>637</v>
      </c>
    </row>
    <row r="1235" spans="41:46" x14ac:dyDescent="0.2">
      <c r="AO1235" s="106" t="str">
        <f t="shared" si="127"/>
        <v>RJRCountess Of Chester Hospital - RJR05</v>
      </c>
      <c r="AP1235" s="37" t="s">
        <v>491</v>
      </c>
      <c r="AQ1235" s="37" t="s">
        <v>492</v>
      </c>
      <c r="AR1235" s="37" t="s">
        <v>491</v>
      </c>
      <c r="AS1235" s="37" t="s">
        <v>493</v>
      </c>
      <c r="AT1235" s="37" t="s">
        <v>638</v>
      </c>
    </row>
    <row r="1236" spans="41:46" x14ac:dyDescent="0.2">
      <c r="AO1236" s="106" t="str">
        <f t="shared" si="127"/>
        <v>RJREllesmere Port Hospital - RJR60</v>
      </c>
      <c r="AP1236" s="37" t="s">
        <v>494</v>
      </c>
      <c r="AQ1236" s="37" t="s">
        <v>495</v>
      </c>
      <c r="AR1236" s="37" t="s">
        <v>494</v>
      </c>
      <c r="AS1236" s="37" t="s">
        <v>3650</v>
      </c>
      <c r="AT1236" s="37" t="s">
        <v>638</v>
      </c>
    </row>
    <row r="1237" spans="41:46" x14ac:dyDescent="0.2">
      <c r="AO1237" s="106" t="str">
        <f t="shared" si="127"/>
        <v>RJXCALDERSTONES NHS TRUST</v>
      </c>
      <c r="AP1237" s="37" t="s">
        <v>12761</v>
      </c>
      <c r="AQ1237" s="37" t="s">
        <v>12762</v>
      </c>
      <c r="AR1237" s="37" t="s">
        <v>12761</v>
      </c>
      <c r="AS1237" s="37" t="s">
        <v>12762</v>
      </c>
      <c r="AT1237" s="37" t="s">
        <v>1732</v>
      </c>
    </row>
    <row r="1238" spans="41:46" x14ac:dyDescent="0.2">
      <c r="AO1238" s="106" t="str">
        <f t="shared" si="127"/>
        <v>RJXCALDERSTONES HOSPITAL</v>
      </c>
      <c r="AP1238" s="37" t="s">
        <v>12763</v>
      </c>
      <c r="AQ1238" s="37" t="s">
        <v>12764</v>
      </c>
      <c r="AR1238" s="37" t="s">
        <v>12763</v>
      </c>
      <c r="AS1238" s="37" t="s">
        <v>12764</v>
      </c>
      <c r="AT1238" s="37" t="s">
        <v>1732</v>
      </c>
    </row>
    <row r="1239" spans="41:46" x14ac:dyDescent="0.2">
      <c r="AO1239" s="106" t="str">
        <f t="shared" si="127"/>
        <v>RJXTHE VICARAGE</v>
      </c>
      <c r="AP1239" s="37" t="s">
        <v>12765</v>
      </c>
      <c r="AQ1239" s="37" t="s">
        <v>12766</v>
      </c>
      <c r="AR1239" s="37" t="s">
        <v>12765</v>
      </c>
      <c r="AS1239" s="37" t="s">
        <v>12766</v>
      </c>
      <c r="AT1239" s="37" t="s">
        <v>1732</v>
      </c>
    </row>
    <row r="1240" spans="41:46" x14ac:dyDescent="0.2">
      <c r="AO1240" s="106" t="str">
        <f t="shared" si="127"/>
        <v>RJXPENDLE VIEW</v>
      </c>
      <c r="AP1240" s="37" t="s">
        <v>12767</v>
      </c>
      <c r="AQ1240" s="37" t="s">
        <v>12768</v>
      </c>
      <c r="AR1240" s="37" t="s">
        <v>12767</v>
      </c>
      <c r="AS1240" s="37" t="s">
        <v>12768</v>
      </c>
      <c r="AT1240" s="37" t="s">
        <v>1732</v>
      </c>
    </row>
    <row r="1241" spans="41:46" x14ac:dyDescent="0.2">
      <c r="AO1241" s="106" t="str">
        <f t="shared" si="127"/>
        <v>RJXPLANTATION COTTAGE</v>
      </c>
      <c r="AP1241" s="37" t="s">
        <v>12769</v>
      </c>
      <c r="AQ1241" s="37" t="s">
        <v>12770</v>
      </c>
      <c r="AR1241" s="37" t="s">
        <v>12769</v>
      </c>
      <c r="AS1241" s="37" t="s">
        <v>12770</v>
      </c>
      <c r="AT1241" s="37" t="s">
        <v>1732</v>
      </c>
    </row>
    <row r="1242" spans="41:46" x14ac:dyDescent="0.2">
      <c r="AO1242" s="106" t="str">
        <f t="shared" si="127"/>
        <v>RJXFECITT BROW</v>
      </c>
      <c r="AP1242" s="37" t="s">
        <v>12771</v>
      </c>
      <c r="AQ1242" s="37" t="s">
        <v>12772</v>
      </c>
      <c r="AR1242" s="37" t="s">
        <v>12771</v>
      </c>
      <c r="AS1242" s="37" t="s">
        <v>12772</v>
      </c>
      <c r="AT1242" s="37" t="s">
        <v>1732</v>
      </c>
    </row>
    <row r="1243" spans="41:46" x14ac:dyDescent="0.2">
      <c r="AO1243" s="106" t="str">
        <f t="shared" si="127"/>
        <v>RJXWESTGATE</v>
      </c>
      <c r="AP1243" s="37" t="s">
        <v>12773</v>
      </c>
      <c r="AQ1243" s="37" t="s">
        <v>12774</v>
      </c>
      <c r="AR1243" s="37" t="s">
        <v>12773</v>
      </c>
      <c r="AS1243" s="37" t="s">
        <v>12774</v>
      </c>
      <c r="AT1243" s="37" t="s">
        <v>1732</v>
      </c>
    </row>
    <row r="1244" spans="41:46" x14ac:dyDescent="0.2">
      <c r="AO1244" s="106" t="str">
        <f t="shared" si="127"/>
        <v>RJXCARLTON CRESCENT</v>
      </c>
      <c r="AP1244" s="37" t="s">
        <v>12775</v>
      </c>
      <c r="AQ1244" s="37" t="s">
        <v>12776</v>
      </c>
      <c r="AR1244" s="37" t="s">
        <v>12775</v>
      </c>
      <c r="AS1244" s="37" t="s">
        <v>12776</v>
      </c>
      <c r="AT1244" s="37" t="s">
        <v>1732</v>
      </c>
    </row>
    <row r="1245" spans="41:46" x14ac:dyDescent="0.2">
      <c r="AO1245" s="106" t="str">
        <f t="shared" si="127"/>
        <v>RJXTHE GABLES</v>
      </c>
      <c r="AP1245" s="37" t="s">
        <v>12777</v>
      </c>
      <c r="AQ1245" s="37" t="s">
        <v>10910</v>
      </c>
      <c r="AR1245" s="37" t="s">
        <v>12777</v>
      </c>
      <c r="AS1245" s="37" t="s">
        <v>10910</v>
      </c>
      <c r="AT1245" s="37" t="s">
        <v>1732</v>
      </c>
    </row>
    <row r="1246" spans="41:46" x14ac:dyDescent="0.2">
      <c r="AO1246" s="106" t="str">
        <f t="shared" si="127"/>
        <v>RJZKing's College Hospital (Denmark Hill) - RJZ01</v>
      </c>
      <c r="AP1246" s="37" t="s">
        <v>499</v>
      </c>
      <c r="AQ1246" s="37" t="s">
        <v>500</v>
      </c>
      <c r="AR1246" s="37" t="s">
        <v>499</v>
      </c>
      <c r="AS1246" s="37" t="s">
        <v>501</v>
      </c>
      <c r="AT1246" s="37" t="s">
        <v>639</v>
      </c>
    </row>
    <row r="1247" spans="41:46" x14ac:dyDescent="0.2">
      <c r="AO1247" s="106" t="str">
        <f t="shared" si="127"/>
        <v>RJZKing's College Hospital (Dulwich) - RJZ03</v>
      </c>
      <c r="AP1247" s="37" t="s">
        <v>502</v>
      </c>
      <c r="AQ1247" s="37" t="s">
        <v>503</v>
      </c>
      <c r="AR1247" s="37" t="s">
        <v>502</v>
      </c>
      <c r="AS1247" s="37" t="s">
        <v>504</v>
      </c>
      <c r="AT1247" s="37" t="s">
        <v>639</v>
      </c>
    </row>
    <row r="1248" spans="41:46" x14ac:dyDescent="0.2">
      <c r="AO1248" s="106" t="str">
        <f t="shared" si="127"/>
        <v>RJZPrincess Royal University Hospital - RJZ30</v>
      </c>
      <c r="AP1248" s="37" t="s">
        <v>1681</v>
      </c>
      <c r="AQ1248" s="37" t="s">
        <v>1682</v>
      </c>
      <c r="AR1248" s="37" t="s">
        <v>1681</v>
      </c>
      <c r="AS1248" s="37" t="s">
        <v>187</v>
      </c>
      <c r="AT1248" s="37" t="s">
        <v>639</v>
      </c>
    </row>
    <row r="1249" spans="41:46" x14ac:dyDescent="0.2">
      <c r="AO1249" s="106" t="str">
        <f t="shared" si="127"/>
        <v>RJZKings College Dental Hospital - RJZ33</v>
      </c>
      <c r="AP1249" s="37" t="s">
        <v>496</v>
      </c>
      <c r="AQ1249" s="37" t="s">
        <v>497</v>
      </c>
      <c r="AR1249" s="37" t="s">
        <v>496</v>
      </c>
      <c r="AS1249" s="37" t="s">
        <v>498</v>
      </c>
      <c r="AT1249" s="37" t="s">
        <v>639</v>
      </c>
    </row>
    <row r="1250" spans="41:46" x14ac:dyDescent="0.2">
      <c r="AO1250" s="106" t="str">
        <f t="shared" si="127"/>
        <v>RK5King's Mill Hospital - RK5BC</v>
      </c>
      <c r="AP1250" s="37" t="s">
        <v>507</v>
      </c>
      <c r="AQ1250" s="37" t="s">
        <v>508</v>
      </c>
      <c r="AR1250" s="37" t="s">
        <v>507</v>
      </c>
      <c r="AS1250" s="37" t="s">
        <v>509</v>
      </c>
      <c r="AT1250" s="37" t="s">
        <v>640</v>
      </c>
    </row>
    <row r="1251" spans="41:46" x14ac:dyDescent="0.2">
      <c r="AO1251" s="106" t="str">
        <f t="shared" si="127"/>
        <v>RK5Mansfield Community Hospital - RK5BL</v>
      </c>
      <c r="AP1251" s="37" t="s">
        <v>510</v>
      </c>
      <c r="AQ1251" s="37" t="s">
        <v>3550</v>
      </c>
      <c r="AR1251" s="37" t="s">
        <v>510</v>
      </c>
      <c r="AS1251" s="37" t="s">
        <v>3629</v>
      </c>
      <c r="AT1251" s="37" t="s">
        <v>640</v>
      </c>
    </row>
    <row r="1252" spans="41:46" x14ac:dyDescent="0.2">
      <c r="AO1252" s="106" t="str">
        <f t="shared" si="127"/>
        <v>RK5Ashfield Community Hospital - RK5FJ</v>
      </c>
      <c r="AP1252" s="37" t="s">
        <v>505</v>
      </c>
      <c r="AQ1252" s="37" t="s">
        <v>506</v>
      </c>
      <c r="AR1252" s="37" t="s">
        <v>505</v>
      </c>
      <c r="AS1252" s="37" t="s">
        <v>3627</v>
      </c>
      <c r="AT1252" s="37" t="s">
        <v>640</v>
      </c>
    </row>
    <row r="1253" spans="41:46" x14ac:dyDescent="0.2">
      <c r="AO1253" s="106" t="str">
        <f t="shared" si="127"/>
        <v>RK5Newark Hospital - RK5HP</v>
      </c>
      <c r="AP1253" s="37" t="s">
        <v>3551</v>
      </c>
      <c r="AQ1253" s="37" t="s">
        <v>3552</v>
      </c>
      <c r="AR1253" s="37" t="s">
        <v>3551</v>
      </c>
      <c r="AS1253" s="37" t="s">
        <v>3553</v>
      </c>
      <c r="AT1253" s="37" t="s">
        <v>640</v>
      </c>
    </row>
    <row r="1254" spans="41:46" x14ac:dyDescent="0.2">
      <c r="AO1254" s="106" t="str">
        <f t="shared" si="127"/>
        <v>RK9Mount Gould Hospital - RK901</v>
      </c>
      <c r="AP1254" s="37" t="s">
        <v>3557</v>
      </c>
      <c r="AQ1254" s="37" t="s">
        <v>3558</v>
      </c>
      <c r="AR1254" s="37" t="s">
        <v>3557</v>
      </c>
      <c r="AS1254" s="37" t="s">
        <v>3128</v>
      </c>
      <c r="AT1254" s="37" t="s">
        <v>641</v>
      </c>
    </row>
    <row r="1255" spans="41:46" x14ac:dyDescent="0.2">
      <c r="AO1255" s="106" t="str">
        <f t="shared" si="127"/>
        <v>RK9Totnes Community Hospital - RK904</v>
      </c>
      <c r="AP1255" s="37" t="s">
        <v>3564</v>
      </c>
      <c r="AQ1255" s="37" t="s">
        <v>3565</v>
      </c>
      <c r="AR1255" s="37" t="s">
        <v>3564</v>
      </c>
      <c r="AS1255" s="37" t="s">
        <v>3566</v>
      </c>
      <c r="AT1255" s="37" t="s">
        <v>641</v>
      </c>
    </row>
    <row r="1256" spans="41:46" x14ac:dyDescent="0.2">
      <c r="AO1256" s="106" t="str">
        <f t="shared" si="127"/>
        <v>RK9Scott Hospital - RK925</v>
      </c>
      <c r="AP1256" s="37" t="s">
        <v>3562</v>
      </c>
      <c r="AQ1256" s="37" t="s">
        <v>3563</v>
      </c>
      <c r="AR1256" s="37" t="s">
        <v>3562</v>
      </c>
      <c r="AS1256" s="37" t="s">
        <v>3534</v>
      </c>
      <c r="AT1256" s="37" t="s">
        <v>641</v>
      </c>
    </row>
    <row r="1257" spans="41:46" x14ac:dyDescent="0.2">
      <c r="AO1257" s="106" t="str">
        <f t="shared" si="127"/>
        <v>RK9Derriford Hospital - RK950</v>
      </c>
      <c r="AP1257" s="37" t="s">
        <v>3554</v>
      </c>
      <c r="AQ1257" s="37" t="s">
        <v>3555</v>
      </c>
      <c r="AR1257" s="37" t="s">
        <v>3554</v>
      </c>
      <c r="AS1257" s="37" t="s">
        <v>3556</v>
      </c>
      <c r="AT1257" s="37" t="s">
        <v>641</v>
      </c>
    </row>
    <row r="1258" spans="41:46" x14ac:dyDescent="0.2">
      <c r="AO1258" s="106" t="str">
        <f t="shared" si="127"/>
        <v>RK9Royal Eye Infirmary - RK953</v>
      </c>
      <c r="AP1258" s="37" t="s">
        <v>3559</v>
      </c>
      <c r="AQ1258" s="37" t="s">
        <v>3560</v>
      </c>
      <c r="AR1258" s="37" t="s">
        <v>3559</v>
      </c>
      <c r="AS1258" s="37" t="s">
        <v>3561</v>
      </c>
      <c r="AT1258" s="37" t="s">
        <v>641</v>
      </c>
    </row>
    <row r="1259" spans="41:46" x14ac:dyDescent="0.2">
      <c r="AO1259" s="106" t="str">
        <f t="shared" si="127"/>
        <v>RKBUniversity Hospital (Coventry) - RKB01</v>
      </c>
      <c r="AP1259" s="37" t="s">
        <v>3573</v>
      </c>
      <c r="AQ1259" s="37" t="s">
        <v>3574</v>
      </c>
      <c r="AR1259" s="37" t="s">
        <v>3573</v>
      </c>
      <c r="AS1259" s="37" t="s">
        <v>3575</v>
      </c>
      <c r="AT1259" s="37" t="s">
        <v>642</v>
      </c>
    </row>
    <row r="1260" spans="41:46" x14ac:dyDescent="0.2">
      <c r="AO1260" s="106" t="str">
        <f t="shared" si="127"/>
        <v>RKBCoventry and Warwickshire Hospital - RKB02</v>
      </c>
      <c r="AP1260" s="37" t="s">
        <v>3567</v>
      </c>
      <c r="AQ1260" s="37" t="s">
        <v>3568</v>
      </c>
      <c r="AR1260" s="37" t="s">
        <v>3567</v>
      </c>
      <c r="AS1260" s="37" t="s">
        <v>3569</v>
      </c>
      <c r="AT1260" s="37" t="s">
        <v>642</v>
      </c>
    </row>
    <row r="1261" spans="41:46" x14ac:dyDescent="0.2">
      <c r="AO1261" s="106" t="str">
        <f t="shared" si="127"/>
        <v>RKBHospital Of St Cross - RKB03</v>
      </c>
      <c r="AP1261" s="37" t="s">
        <v>3570</v>
      </c>
      <c r="AQ1261" s="37" t="s">
        <v>3571</v>
      </c>
      <c r="AR1261" s="37" t="s">
        <v>3570</v>
      </c>
      <c r="AS1261" s="37" t="s">
        <v>3572</v>
      </c>
      <c r="AT1261" s="37" t="s">
        <v>642</v>
      </c>
    </row>
    <row r="1262" spans="41:46" x14ac:dyDescent="0.2">
      <c r="AO1262" s="106" t="str">
        <f t="shared" si="127"/>
        <v>RKBWarwick Hospital - RKB04</v>
      </c>
      <c r="AP1262" s="37" t="s">
        <v>3576</v>
      </c>
      <c r="AQ1262" s="37" t="s">
        <v>3577</v>
      </c>
      <c r="AR1262" s="37" t="s">
        <v>3576</v>
      </c>
      <c r="AS1262" s="37" t="s">
        <v>3047</v>
      </c>
      <c r="AT1262" s="37" t="s">
        <v>642</v>
      </c>
    </row>
    <row r="1263" spans="41:46" x14ac:dyDescent="0.2">
      <c r="AO1263" s="106" t="str">
        <f t="shared" si="127"/>
        <v>RKEThe Whittington Hospital - RKEQ4</v>
      </c>
      <c r="AP1263" s="37" t="s">
        <v>3578</v>
      </c>
      <c r="AQ1263" s="37" t="s">
        <v>3579</v>
      </c>
      <c r="AR1263" s="37" t="s">
        <v>3578</v>
      </c>
      <c r="AS1263" s="37" t="s">
        <v>3580</v>
      </c>
      <c r="AT1263" s="37" t="s">
        <v>643</v>
      </c>
    </row>
    <row r="1264" spans="41:46" x14ac:dyDescent="0.2">
      <c r="AO1264" s="106" t="str">
        <f t="shared" si="127"/>
        <v>RKLJOHN CONOLLY WING</v>
      </c>
      <c r="AP1264" s="37" t="s">
        <v>12778</v>
      </c>
      <c r="AQ1264" s="37" t="s">
        <v>12779</v>
      </c>
      <c r="AR1264" s="37" t="s">
        <v>12778</v>
      </c>
      <c r="AS1264" s="37" t="s">
        <v>12779</v>
      </c>
      <c r="AT1264" s="37" t="s">
        <v>1758</v>
      </c>
    </row>
    <row r="1265" spans="41:46" x14ac:dyDescent="0.2">
      <c r="AO1265" s="106" t="str">
        <f t="shared" si="127"/>
        <v>RKLRICHFORD GATE</v>
      </c>
      <c r="AP1265" s="37" t="s">
        <v>12780</v>
      </c>
      <c r="AQ1265" s="37" t="s">
        <v>12781</v>
      </c>
      <c r="AR1265" s="37" t="s">
        <v>12780</v>
      </c>
      <c r="AS1265" s="37" t="s">
        <v>12781</v>
      </c>
      <c r="AT1265" s="37" t="s">
        <v>1758</v>
      </c>
    </row>
    <row r="1266" spans="41:46" x14ac:dyDescent="0.2">
      <c r="AO1266" s="106" t="str">
        <f t="shared" si="127"/>
        <v>RKLLAKESIDE UNIT</v>
      </c>
      <c r="AP1266" s="37" t="s">
        <v>12782</v>
      </c>
      <c r="AQ1266" s="37" t="s">
        <v>12783</v>
      </c>
      <c r="AR1266" s="37" t="s">
        <v>12782</v>
      </c>
      <c r="AS1266" s="37" t="s">
        <v>12783</v>
      </c>
      <c r="AT1266" s="37" t="s">
        <v>1758</v>
      </c>
    </row>
    <row r="1267" spans="41:46" x14ac:dyDescent="0.2">
      <c r="AO1267" s="106" t="str">
        <f t="shared" si="127"/>
        <v>RKLALZHEIMERS DRUG T/MENT</v>
      </c>
      <c r="AP1267" s="37" t="s">
        <v>12784</v>
      </c>
      <c r="AQ1267" s="37" t="s">
        <v>12785</v>
      </c>
      <c r="AR1267" s="37" t="s">
        <v>12784</v>
      </c>
      <c r="AS1267" s="37" t="s">
        <v>12785</v>
      </c>
      <c r="AT1267" s="37" t="s">
        <v>1758</v>
      </c>
    </row>
    <row r="1268" spans="41:46" x14ac:dyDescent="0.2">
      <c r="AO1268" s="106" t="str">
        <f t="shared" si="127"/>
        <v>RKLGUNNESBURY</v>
      </c>
      <c r="AP1268" s="37" t="s">
        <v>12786</v>
      </c>
      <c r="AQ1268" s="37" t="s">
        <v>12787</v>
      </c>
      <c r="AR1268" s="37" t="s">
        <v>12786</v>
      </c>
      <c r="AS1268" s="37" t="s">
        <v>12787</v>
      </c>
      <c r="AT1268" s="37" t="s">
        <v>1758</v>
      </c>
    </row>
    <row r="1269" spans="41:46" x14ac:dyDescent="0.2">
      <c r="AO1269" s="106" t="str">
        <f t="shared" si="127"/>
        <v>RKLSOUTHALL-NORWOOD MHRC</v>
      </c>
      <c r="AP1269" s="37" t="s">
        <v>12788</v>
      </c>
      <c r="AQ1269" s="37" t="s">
        <v>12789</v>
      </c>
      <c r="AR1269" s="37" t="s">
        <v>12788</v>
      </c>
      <c r="AS1269" s="37" t="s">
        <v>12789</v>
      </c>
      <c r="AT1269" s="37" t="s">
        <v>1758</v>
      </c>
    </row>
    <row r="1270" spans="41:46" x14ac:dyDescent="0.2">
      <c r="AO1270" s="106" t="str">
        <f t="shared" si="127"/>
        <v>RKLLIMES</v>
      </c>
      <c r="AP1270" s="37" t="s">
        <v>12790</v>
      </c>
      <c r="AQ1270" s="37" t="s">
        <v>12791</v>
      </c>
      <c r="AR1270" s="37" t="s">
        <v>12790</v>
      </c>
      <c r="AS1270" s="37" t="s">
        <v>12791</v>
      </c>
      <c r="AT1270" s="37" t="s">
        <v>1758</v>
      </c>
    </row>
    <row r="1271" spans="41:46" x14ac:dyDescent="0.2">
      <c r="AO1271" s="106" t="str">
        <f t="shared" si="127"/>
        <v>RKLMANOR GATE</v>
      </c>
      <c r="AP1271" s="37" t="s">
        <v>12792</v>
      </c>
      <c r="AQ1271" s="37" t="s">
        <v>12793</v>
      </c>
      <c r="AR1271" s="37" t="s">
        <v>12792</v>
      </c>
      <c r="AS1271" s="37" t="s">
        <v>12793</v>
      </c>
      <c r="AT1271" s="37" t="s">
        <v>1758</v>
      </c>
    </row>
    <row r="1272" spans="41:46" x14ac:dyDescent="0.2">
      <c r="AO1272" s="106" t="str">
        <f t="shared" si="127"/>
        <v>RKLRISE AOT EALING</v>
      </c>
      <c r="AP1272" s="37" t="s">
        <v>12794</v>
      </c>
      <c r="AQ1272" s="37" t="s">
        <v>12795</v>
      </c>
      <c r="AR1272" s="37" t="s">
        <v>12794</v>
      </c>
      <c r="AS1272" s="37" t="s">
        <v>12795</v>
      </c>
      <c r="AT1272" s="37" t="s">
        <v>1758</v>
      </c>
    </row>
    <row r="1273" spans="41:46" x14ac:dyDescent="0.2">
      <c r="AO1273" s="106" t="str">
        <f t="shared" si="127"/>
        <v>RKLLOCAL SECURE UNIT</v>
      </c>
      <c r="AP1273" s="37" t="s">
        <v>12796</v>
      </c>
      <c r="AQ1273" s="37" t="s">
        <v>12797</v>
      </c>
      <c r="AR1273" s="37" t="s">
        <v>12796</v>
      </c>
      <c r="AS1273" s="37" t="s">
        <v>12797</v>
      </c>
      <c r="AT1273" s="37" t="s">
        <v>1758</v>
      </c>
    </row>
    <row r="1274" spans="41:46" x14ac:dyDescent="0.2">
      <c r="AO1274" s="106" t="str">
        <f t="shared" si="127"/>
        <v>RKLADTS EALING</v>
      </c>
      <c r="AP1274" s="37" t="s">
        <v>12798</v>
      </c>
      <c r="AQ1274" s="37" t="s">
        <v>12799</v>
      </c>
      <c r="AR1274" s="37" t="s">
        <v>12798</v>
      </c>
      <c r="AS1274" s="37" t="s">
        <v>12799</v>
      </c>
      <c r="AT1274" s="37" t="s">
        <v>1758</v>
      </c>
    </row>
    <row r="1275" spans="41:46" x14ac:dyDescent="0.2">
      <c r="AO1275" s="106" t="str">
        <f t="shared" si="127"/>
        <v>RKLDOVE WARD</v>
      </c>
      <c r="AP1275" s="37" t="s">
        <v>12800</v>
      </c>
      <c r="AQ1275" s="37" t="s">
        <v>12801</v>
      </c>
      <c r="AR1275" s="37" t="s">
        <v>12800</v>
      </c>
      <c r="AS1275" s="37" t="s">
        <v>12801</v>
      </c>
      <c r="AT1275" s="37" t="s">
        <v>1758</v>
      </c>
    </row>
    <row r="1276" spans="41:46" x14ac:dyDescent="0.2">
      <c r="AO1276" s="106" t="str">
        <f t="shared" si="127"/>
        <v>RKLOLDER PEOPLES DAY HOSPITAL</v>
      </c>
      <c r="AP1276" s="37" t="s">
        <v>12802</v>
      </c>
      <c r="AQ1276" s="37" t="s">
        <v>12803</v>
      </c>
      <c r="AR1276" s="37" t="s">
        <v>12802</v>
      </c>
      <c r="AS1276" s="37" t="s">
        <v>12803</v>
      </c>
      <c r="AT1276" s="37" t="s">
        <v>1758</v>
      </c>
    </row>
    <row r="1277" spans="41:46" x14ac:dyDescent="0.2">
      <c r="AO1277" s="106" t="str">
        <f t="shared" si="127"/>
        <v>RKLCRT H &amp; F (NORTH)</v>
      </c>
      <c r="AP1277" s="37" t="s">
        <v>12804</v>
      </c>
      <c r="AQ1277" s="37" t="s">
        <v>12805</v>
      </c>
      <c r="AR1277" s="37" t="s">
        <v>12804</v>
      </c>
      <c r="AS1277" s="37" t="s">
        <v>12805</v>
      </c>
      <c r="AT1277" s="37" t="s">
        <v>1758</v>
      </c>
    </row>
    <row r="1278" spans="41:46" x14ac:dyDescent="0.2">
      <c r="AO1278" s="106" t="str">
        <f t="shared" si="127"/>
        <v>RKLCRT H &amp; F (SOUTH)</v>
      </c>
      <c r="AP1278" s="37" t="s">
        <v>12806</v>
      </c>
      <c r="AQ1278" s="37" t="s">
        <v>12807</v>
      </c>
      <c r="AR1278" s="37" t="s">
        <v>12806</v>
      </c>
      <c r="AS1278" s="37" t="s">
        <v>12807</v>
      </c>
      <c r="AT1278" s="37" t="s">
        <v>1758</v>
      </c>
    </row>
    <row r="1279" spans="41:46" x14ac:dyDescent="0.2">
      <c r="AO1279" s="106" t="str">
        <f t="shared" si="127"/>
        <v>RKLCASSEL</v>
      </c>
      <c r="AP1279" s="37" t="s">
        <v>12808</v>
      </c>
      <c r="AQ1279" s="37" t="s">
        <v>12809</v>
      </c>
      <c r="AR1279" s="37" t="s">
        <v>12808</v>
      </c>
      <c r="AS1279" s="37" t="s">
        <v>12809</v>
      </c>
      <c r="AT1279" s="37" t="s">
        <v>1758</v>
      </c>
    </row>
    <row r="1280" spans="41:46" x14ac:dyDescent="0.2">
      <c r="AO1280" s="106" t="str">
        <f t="shared" si="127"/>
        <v>RKLDR C ROBERTS</v>
      </c>
      <c r="AP1280" s="37" t="s">
        <v>12810</v>
      </c>
      <c r="AQ1280" s="37" t="s">
        <v>12811</v>
      </c>
      <c r="AR1280" s="37" t="s">
        <v>12810</v>
      </c>
      <c r="AS1280" s="37" t="s">
        <v>12811</v>
      </c>
      <c r="AT1280" s="37" t="s">
        <v>1758</v>
      </c>
    </row>
    <row r="1281" spans="41:46" x14ac:dyDescent="0.2">
      <c r="AO1281" s="106" t="str">
        <f t="shared" si="127"/>
        <v>RKLDR M SOHANI</v>
      </c>
      <c r="AP1281" s="37" t="s">
        <v>12812</v>
      </c>
      <c r="AQ1281" s="37" t="s">
        <v>12813</v>
      </c>
      <c r="AR1281" s="37" t="s">
        <v>12812</v>
      </c>
      <c r="AS1281" s="37" t="s">
        <v>12813</v>
      </c>
      <c r="AT1281" s="37" t="s">
        <v>1758</v>
      </c>
    </row>
    <row r="1282" spans="41:46" x14ac:dyDescent="0.2">
      <c r="AO1282" s="106" t="str">
        <f t="shared" si="127"/>
        <v>RKLEPS</v>
      </c>
      <c r="AP1282" s="37" t="s">
        <v>12814</v>
      </c>
      <c r="AQ1282" s="37" t="s">
        <v>12815</v>
      </c>
      <c r="AR1282" s="37" t="s">
        <v>12814</v>
      </c>
      <c r="AS1282" s="37" t="s">
        <v>12815</v>
      </c>
      <c r="AT1282" s="37" t="s">
        <v>1758</v>
      </c>
    </row>
    <row r="1283" spans="41:46" x14ac:dyDescent="0.2">
      <c r="AO1283" s="106" t="str">
        <f t="shared" si="127"/>
        <v>RKLIMPACT</v>
      </c>
      <c r="AP1283" s="37" t="s">
        <v>12816</v>
      </c>
      <c r="AQ1283" s="37" t="s">
        <v>12817</v>
      </c>
      <c r="AR1283" s="37" t="s">
        <v>12816</v>
      </c>
      <c r="AS1283" s="37" t="s">
        <v>12817</v>
      </c>
      <c r="AT1283" s="37" t="s">
        <v>1758</v>
      </c>
    </row>
    <row r="1284" spans="41:46" x14ac:dyDescent="0.2">
      <c r="AO1284" s="106" t="str">
        <f t="shared" ref="AO1284:AO1347" si="128">AT1284&amp;AQ1284</f>
        <v>RKLPENNY SANGHAM DAY HOSPITAL</v>
      </c>
      <c r="AP1284" s="37" t="s">
        <v>12818</v>
      </c>
      <c r="AQ1284" s="37" t="s">
        <v>12819</v>
      </c>
      <c r="AR1284" s="37" t="s">
        <v>12818</v>
      </c>
      <c r="AS1284" s="37" t="s">
        <v>12819</v>
      </c>
      <c r="AT1284" s="37" t="s">
        <v>1758</v>
      </c>
    </row>
    <row r="1285" spans="41:46" x14ac:dyDescent="0.2">
      <c r="AO1285" s="106" t="str">
        <f t="shared" si="128"/>
        <v>RKLGUNNERSBURY DAY HOSPITAL</v>
      </c>
      <c r="AP1285" s="37" t="s">
        <v>12820</v>
      </c>
      <c r="AQ1285" s="37" t="s">
        <v>12821</v>
      </c>
      <c r="AR1285" s="37" t="s">
        <v>12820</v>
      </c>
      <c r="AS1285" s="37" t="s">
        <v>12821</v>
      </c>
      <c r="AT1285" s="37" t="s">
        <v>1758</v>
      </c>
    </row>
    <row r="1286" spans="41:46" x14ac:dyDescent="0.2">
      <c r="AO1286" s="106" t="str">
        <f t="shared" si="128"/>
        <v>RKLHTT LAKESIDE MENTAL HEALTH</v>
      </c>
      <c r="AP1286" s="37" t="s">
        <v>12822</v>
      </c>
      <c r="AQ1286" s="37" t="s">
        <v>12823</v>
      </c>
      <c r="AR1286" s="37" t="s">
        <v>12822</v>
      </c>
      <c r="AS1286" s="37" t="s">
        <v>12823</v>
      </c>
      <c r="AT1286" s="37" t="s">
        <v>1758</v>
      </c>
    </row>
    <row r="1287" spans="41:46" x14ac:dyDescent="0.2">
      <c r="AO1287" s="106" t="str">
        <f t="shared" si="128"/>
        <v>RKLAOT LAKESIDE MHU</v>
      </c>
      <c r="AP1287" s="37" t="s">
        <v>12824</v>
      </c>
      <c r="AQ1287" s="37" t="s">
        <v>12825</v>
      </c>
      <c r="AR1287" s="37" t="s">
        <v>12824</v>
      </c>
      <c r="AS1287" s="37" t="s">
        <v>12825</v>
      </c>
      <c r="AT1287" s="37" t="s">
        <v>1758</v>
      </c>
    </row>
    <row r="1288" spans="41:46" x14ac:dyDescent="0.2">
      <c r="AO1288" s="106" t="str">
        <f t="shared" si="128"/>
        <v>RKLEIS</v>
      </c>
      <c r="AP1288" s="37" t="s">
        <v>12826</v>
      </c>
      <c r="AQ1288" s="37" t="s">
        <v>12827</v>
      </c>
      <c r="AR1288" s="37" t="s">
        <v>12826</v>
      </c>
      <c r="AS1288" s="37" t="s">
        <v>12827</v>
      </c>
      <c r="AT1288" s="37" t="s">
        <v>1758</v>
      </c>
    </row>
    <row r="1289" spans="41:46" x14ac:dyDescent="0.2">
      <c r="AO1289" s="106" t="str">
        <f t="shared" si="128"/>
        <v>RKLCASSEL HOSPITAL</v>
      </c>
      <c r="AP1289" s="37" t="s">
        <v>12828</v>
      </c>
      <c r="AQ1289" s="37" t="s">
        <v>12829</v>
      </c>
      <c r="AR1289" s="37" t="s">
        <v>12828</v>
      </c>
      <c r="AS1289" s="37" t="s">
        <v>12829</v>
      </c>
      <c r="AT1289" s="37" t="s">
        <v>1758</v>
      </c>
    </row>
    <row r="1290" spans="41:46" x14ac:dyDescent="0.2">
      <c r="AO1290" s="106" t="str">
        <f t="shared" si="128"/>
        <v>RKLTHE LIMES</v>
      </c>
      <c r="AP1290" s="37" t="s">
        <v>12830</v>
      </c>
      <c r="AQ1290" s="37" t="s">
        <v>12831</v>
      </c>
      <c r="AR1290" s="37" t="s">
        <v>12830</v>
      </c>
      <c r="AS1290" s="37" t="s">
        <v>12831</v>
      </c>
      <c r="AT1290" s="37" t="s">
        <v>1758</v>
      </c>
    </row>
    <row r="1291" spans="41:46" x14ac:dyDescent="0.2">
      <c r="AO1291" s="106" t="str">
        <f t="shared" si="128"/>
        <v>RKLST BERNARD'S WING</v>
      </c>
      <c r="AP1291" s="37" t="s">
        <v>12832</v>
      </c>
      <c r="AQ1291" s="37" t="s">
        <v>12833</v>
      </c>
      <c r="AR1291" s="37" t="s">
        <v>12832</v>
      </c>
      <c r="AS1291" s="37" t="s">
        <v>12833</v>
      </c>
      <c r="AT1291" s="37" t="s">
        <v>1758</v>
      </c>
    </row>
    <row r="1292" spans="41:46" x14ac:dyDescent="0.2">
      <c r="AO1292" s="106" t="str">
        <f t="shared" si="128"/>
        <v>RKLTHREE BRIDGES REGIONAL SECURE UNIT</v>
      </c>
      <c r="AP1292" s="37" t="s">
        <v>12834</v>
      </c>
      <c r="AQ1292" s="37" t="s">
        <v>12835</v>
      </c>
      <c r="AR1292" s="37" t="s">
        <v>12834</v>
      </c>
      <c r="AS1292" s="37" t="s">
        <v>12835</v>
      </c>
      <c r="AT1292" s="37" t="s">
        <v>1758</v>
      </c>
    </row>
    <row r="1293" spans="41:46" x14ac:dyDescent="0.2">
      <c r="AO1293" s="106" t="str">
        <f t="shared" si="128"/>
        <v>RKLHAMMERSMITH &amp; FULHAM MENTAL HEALTH UNIT</v>
      </c>
      <c r="AP1293" s="37" t="s">
        <v>12836</v>
      </c>
      <c r="AQ1293" s="37" t="s">
        <v>12837</v>
      </c>
      <c r="AR1293" s="37" t="s">
        <v>12836</v>
      </c>
      <c r="AS1293" s="37" t="s">
        <v>12837</v>
      </c>
      <c r="AT1293" s="37" t="s">
        <v>1758</v>
      </c>
    </row>
    <row r="1294" spans="41:46" x14ac:dyDescent="0.2">
      <c r="AO1294" s="106" t="str">
        <f t="shared" si="128"/>
        <v>RKLBARB MEWS</v>
      </c>
      <c r="AP1294" s="37" t="s">
        <v>12838</v>
      </c>
      <c r="AQ1294" s="37" t="s">
        <v>12839</v>
      </c>
      <c r="AR1294" s="37" t="s">
        <v>12838</v>
      </c>
      <c r="AS1294" s="37" t="s">
        <v>12839</v>
      </c>
      <c r="AT1294" s="37" t="s">
        <v>1758</v>
      </c>
    </row>
    <row r="1295" spans="41:46" x14ac:dyDescent="0.2">
      <c r="AO1295" s="106" t="str">
        <f t="shared" si="128"/>
        <v>RKLST VINCENTS</v>
      </c>
      <c r="AP1295" s="37" t="s">
        <v>12840</v>
      </c>
      <c r="AQ1295" s="37" t="s">
        <v>12841</v>
      </c>
      <c r="AR1295" s="37" t="s">
        <v>12840</v>
      </c>
      <c r="AS1295" s="37" t="s">
        <v>12841</v>
      </c>
      <c r="AT1295" s="37" t="s">
        <v>1758</v>
      </c>
    </row>
    <row r="1296" spans="41:46" x14ac:dyDescent="0.2">
      <c r="AO1296" s="106" t="str">
        <f t="shared" si="128"/>
        <v>RKLEALING WOMENS MENTAL HEALTH FORUM</v>
      </c>
      <c r="AP1296" s="37" t="s">
        <v>12842</v>
      </c>
      <c r="AQ1296" s="37" t="s">
        <v>12843</v>
      </c>
      <c r="AR1296" s="37" t="s">
        <v>12842</v>
      </c>
      <c r="AS1296" s="37" t="s">
        <v>12843</v>
      </c>
      <c r="AT1296" s="37" t="s">
        <v>1758</v>
      </c>
    </row>
    <row r="1297" spans="41:46" x14ac:dyDescent="0.2">
      <c r="AO1297" s="106" t="str">
        <f t="shared" si="128"/>
        <v>RKLHAMMERSMITH AND FULHAM MH UNIT</v>
      </c>
      <c r="AP1297" s="37" t="s">
        <v>12844</v>
      </c>
      <c r="AQ1297" s="37" t="s">
        <v>12845</v>
      </c>
      <c r="AR1297" s="37" t="s">
        <v>12844</v>
      </c>
      <c r="AS1297" s="37" t="s">
        <v>12845</v>
      </c>
      <c r="AT1297" s="37" t="s">
        <v>1758</v>
      </c>
    </row>
    <row r="1298" spans="41:46" x14ac:dyDescent="0.2">
      <c r="AO1298" s="106" t="str">
        <f t="shared" si="128"/>
        <v>RL1Robert Jones and Agnes Hunt Orthopaedic Hospital - RL131</v>
      </c>
      <c r="AP1298" s="37" t="s">
        <v>3581</v>
      </c>
      <c r="AQ1298" s="37" t="s">
        <v>3582</v>
      </c>
      <c r="AR1298" s="37" t="s">
        <v>3581</v>
      </c>
      <c r="AS1298" s="37" t="s">
        <v>2614</v>
      </c>
      <c r="AT1298" s="37" t="s">
        <v>644</v>
      </c>
    </row>
    <row r="1299" spans="41:46" x14ac:dyDescent="0.2">
      <c r="AO1299" s="106" t="str">
        <f t="shared" si="128"/>
        <v>RL4The Royal Hospital (Wolverhampton) - RL401</v>
      </c>
      <c r="AP1299" s="37" t="s">
        <v>2996</v>
      </c>
      <c r="AQ1299" s="37" t="s">
        <v>2997</v>
      </c>
      <c r="AR1299" s="37" t="s">
        <v>2996</v>
      </c>
      <c r="AS1299" s="37" t="s">
        <v>2998</v>
      </c>
      <c r="AT1299" s="37" t="s">
        <v>645</v>
      </c>
    </row>
    <row r="1300" spans="41:46" x14ac:dyDescent="0.2">
      <c r="AO1300" s="106" t="str">
        <f t="shared" si="128"/>
        <v>RL4The Phoenix Health Centre - RL402</v>
      </c>
      <c r="AP1300" s="37" t="s">
        <v>512</v>
      </c>
      <c r="AQ1300" s="37" t="s">
        <v>2994</v>
      </c>
      <c r="AR1300" s="37" t="s">
        <v>512</v>
      </c>
      <c r="AS1300" s="37" t="s">
        <v>2995</v>
      </c>
      <c r="AT1300" s="37" t="s">
        <v>645</v>
      </c>
    </row>
    <row r="1301" spans="41:46" x14ac:dyDescent="0.2">
      <c r="AO1301" s="106" t="str">
        <f t="shared" si="128"/>
        <v>RL4New Cross Hospital - RL403</v>
      </c>
      <c r="AP1301" s="37" t="s">
        <v>3589</v>
      </c>
      <c r="AQ1301" s="37" t="s">
        <v>3590</v>
      </c>
      <c r="AR1301" s="37" t="s">
        <v>3589</v>
      </c>
      <c r="AS1301" s="37" t="s">
        <v>511</v>
      </c>
      <c r="AT1301" s="37" t="s">
        <v>645</v>
      </c>
    </row>
    <row r="1302" spans="41:46" x14ac:dyDescent="0.2">
      <c r="AO1302" s="106" t="str">
        <f t="shared" si="128"/>
        <v>RL4Blakenall Village Centre - RL404</v>
      </c>
      <c r="AP1302" s="37" t="s">
        <v>3583</v>
      </c>
      <c r="AQ1302" s="37" t="s">
        <v>3584</v>
      </c>
      <c r="AR1302" s="37" t="s">
        <v>3583</v>
      </c>
      <c r="AS1302" s="37" t="s">
        <v>3585</v>
      </c>
      <c r="AT1302" s="37" t="s">
        <v>645</v>
      </c>
    </row>
    <row r="1303" spans="41:46" x14ac:dyDescent="0.2">
      <c r="AO1303" s="106" t="str">
        <f t="shared" si="128"/>
        <v>RL4Holly Hall Clinic - RL405</v>
      </c>
      <c r="AP1303" s="37" t="s">
        <v>3586</v>
      </c>
      <c r="AQ1303" s="37" t="s">
        <v>3587</v>
      </c>
      <c r="AR1303" s="37" t="s">
        <v>3586</v>
      </c>
      <c r="AS1303" s="37" t="s">
        <v>3588</v>
      </c>
      <c r="AT1303" s="37" t="s">
        <v>645</v>
      </c>
    </row>
    <row r="1304" spans="41:46" x14ac:dyDescent="0.2">
      <c r="AO1304" s="106" t="str">
        <f t="shared" si="128"/>
        <v>RL4Wolverhampton and Midland Eye Infirmary - RL406</v>
      </c>
      <c r="AP1304" s="37" t="s">
        <v>2999</v>
      </c>
      <c r="AQ1304" s="37" t="s">
        <v>3000</v>
      </c>
      <c r="AR1304" s="37" t="s">
        <v>2999</v>
      </c>
      <c r="AS1304" s="37" t="s">
        <v>3001</v>
      </c>
      <c r="AT1304" s="37" t="s">
        <v>645</v>
      </c>
    </row>
    <row r="1305" spans="41:46" x14ac:dyDescent="0.2">
      <c r="AO1305" s="106" t="str">
        <f t="shared" si="128"/>
        <v>RLNSunderland Royal Hospital - RLNGL</v>
      </c>
      <c r="AP1305" s="37" t="s">
        <v>3008</v>
      </c>
      <c r="AQ1305" s="37" t="s">
        <v>3009</v>
      </c>
      <c r="AR1305" s="37" t="s">
        <v>3008</v>
      </c>
      <c r="AS1305" s="37" t="s">
        <v>3010</v>
      </c>
      <c r="AT1305" s="37" t="s">
        <v>646</v>
      </c>
    </row>
    <row r="1306" spans="41:46" x14ac:dyDescent="0.2">
      <c r="AO1306" s="106" t="str">
        <f t="shared" si="128"/>
        <v>RLNSunderland Eye Infirmary - RLNGM</v>
      </c>
      <c r="AP1306" s="37" t="s">
        <v>3005</v>
      </c>
      <c r="AQ1306" s="37" t="s">
        <v>3006</v>
      </c>
      <c r="AR1306" s="37" t="s">
        <v>3005</v>
      </c>
      <c r="AS1306" s="37" t="s">
        <v>3007</v>
      </c>
      <c r="AT1306" s="37" t="s">
        <v>646</v>
      </c>
    </row>
    <row r="1307" spans="41:46" x14ac:dyDescent="0.2">
      <c r="AO1307" s="106" t="str">
        <f t="shared" si="128"/>
        <v>RLNRyhope General Hospital - RLNGP</v>
      </c>
      <c r="AP1307" s="37" t="s">
        <v>3002</v>
      </c>
      <c r="AQ1307" s="37" t="s">
        <v>3003</v>
      </c>
      <c r="AR1307" s="37" t="s">
        <v>3002</v>
      </c>
      <c r="AS1307" s="37" t="s">
        <v>3004</v>
      </c>
      <c r="AT1307" s="37" t="s">
        <v>646</v>
      </c>
    </row>
    <row r="1308" spans="41:46" x14ac:dyDescent="0.2">
      <c r="AO1308" s="106" t="str">
        <f t="shared" si="128"/>
        <v>RLQHereford County Hospital - RLQ01</v>
      </c>
      <c r="AP1308" s="37" t="s">
        <v>3011</v>
      </c>
      <c r="AQ1308" s="37" t="s">
        <v>3012</v>
      </c>
      <c r="AR1308" s="37" t="s">
        <v>3011</v>
      </c>
      <c r="AS1308" s="37" t="s">
        <v>3013</v>
      </c>
      <c r="AT1308" s="37" t="s">
        <v>647</v>
      </c>
    </row>
    <row r="1309" spans="41:46" x14ac:dyDescent="0.2">
      <c r="AO1309" s="106" t="str">
        <f t="shared" si="128"/>
        <v>RLTGeorge Eliot Hospital - Acute Services - RLT01</v>
      </c>
      <c r="AP1309" s="37" t="s">
        <v>1962</v>
      </c>
      <c r="AQ1309" s="37" t="s">
        <v>1963</v>
      </c>
      <c r="AR1309" s="37" t="s">
        <v>1962</v>
      </c>
      <c r="AS1309" s="37" t="s">
        <v>1964</v>
      </c>
      <c r="AT1309" s="37" t="s">
        <v>648</v>
      </c>
    </row>
    <row r="1310" spans="41:46" x14ac:dyDescent="0.2">
      <c r="AO1310" s="106" t="str">
        <f t="shared" si="128"/>
        <v>RLTCoventry and Warwicks Hospital Facilities - RLT14</v>
      </c>
      <c r="AP1310" s="37" t="s">
        <v>3014</v>
      </c>
      <c r="AQ1310" s="37" t="s">
        <v>3015</v>
      </c>
      <c r="AR1310" s="37" t="s">
        <v>3014</v>
      </c>
      <c r="AS1310" s="37" t="s">
        <v>1961</v>
      </c>
      <c r="AT1310" s="37" t="s">
        <v>648</v>
      </c>
    </row>
    <row r="1311" spans="41:46" x14ac:dyDescent="0.2">
      <c r="AO1311" s="106" t="str">
        <f t="shared" si="128"/>
        <v>RLTHinckley and District Hospital - RLT50</v>
      </c>
      <c r="AP1311" s="37" t="s">
        <v>1965</v>
      </c>
      <c r="AQ1311" s="37" t="s">
        <v>1966</v>
      </c>
      <c r="AR1311" s="37" t="s">
        <v>1965</v>
      </c>
      <c r="AS1311" s="37" t="s">
        <v>1967</v>
      </c>
      <c r="AT1311" s="37" t="s">
        <v>648</v>
      </c>
    </row>
    <row r="1312" spans="41:46" x14ac:dyDescent="0.2">
      <c r="AO1312" s="106" t="str">
        <f t="shared" si="128"/>
        <v>RLUBirmingham Women's Hospital - RLU01</v>
      </c>
      <c r="AP1312" s="37" t="s">
        <v>1968</v>
      </c>
      <c r="AQ1312" s="37" t="s">
        <v>1969</v>
      </c>
      <c r="AR1312" s="37" t="s">
        <v>1968</v>
      </c>
      <c r="AS1312" s="37" t="s">
        <v>1970</v>
      </c>
      <c r="AT1312" s="37" t="s">
        <v>649</v>
      </c>
    </row>
    <row r="1313" spans="41:46" x14ac:dyDescent="0.2">
      <c r="AO1313" s="106" t="str">
        <f t="shared" si="128"/>
        <v>RLYCITY GENERAL HOSPITAL- NORTH STAFFS COMBINED HEALTHCARE</v>
      </c>
      <c r="AP1313" s="37" t="s">
        <v>12846</v>
      </c>
      <c r="AQ1313" s="37" t="s">
        <v>12847</v>
      </c>
      <c r="AR1313" s="37" t="s">
        <v>12846</v>
      </c>
      <c r="AS1313" s="37" t="s">
        <v>12847</v>
      </c>
      <c r="AT1313" s="37" t="s">
        <v>1769</v>
      </c>
    </row>
    <row r="1314" spans="41:46" x14ac:dyDescent="0.2">
      <c r="AO1314" s="106" t="str">
        <f t="shared" si="128"/>
        <v>RLYLONGTON HOSPITAL- MENTAL HEALTH</v>
      </c>
      <c r="AP1314" s="37" t="s">
        <v>12848</v>
      </c>
      <c r="AQ1314" s="37" t="s">
        <v>12849</v>
      </c>
      <c r="AR1314" s="37" t="s">
        <v>12848</v>
      </c>
      <c r="AS1314" s="37" t="s">
        <v>12849</v>
      </c>
      <c r="AT1314" s="37" t="s">
        <v>1769</v>
      </c>
    </row>
    <row r="1315" spans="41:46" x14ac:dyDescent="0.2">
      <c r="AO1315" s="106" t="str">
        <f t="shared" si="128"/>
        <v>RLYBUCKNALL HOSPITAL</v>
      </c>
      <c r="AP1315" s="37" t="s">
        <v>12850</v>
      </c>
      <c r="AQ1315" s="37" t="s">
        <v>11841</v>
      </c>
      <c r="AR1315" s="37" t="s">
        <v>12850</v>
      </c>
      <c r="AS1315" s="37" t="s">
        <v>11841</v>
      </c>
      <c r="AT1315" s="37" t="s">
        <v>1769</v>
      </c>
    </row>
    <row r="1316" spans="41:46" x14ac:dyDescent="0.2">
      <c r="AO1316" s="106" t="str">
        <f t="shared" si="128"/>
        <v>RLYCHEADLE HOSPITAL- NORTH STAFFS COMBINED HEALTHCARE</v>
      </c>
      <c r="AP1316" s="37" t="s">
        <v>12851</v>
      </c>
      <c r="AQ1316" s="37" t="s">
        <v>12852</v>
      </c>
      <c r="AR1316" s="37" t="s">
        <v>12851</v>
      </c>
      <c r="AS1316" s="37" t="s">
        <v>12852</v>
      </c>
      <c r="AT1316" s="37" t="s">
        <v>1769</v>
      </c>
    </row>
    <row r="1317" spans="41:46" x14ac:dyDescent="0.2">
      <c r="AO1317" s="106" t="str">
        <f t="shared" si="128"/>
        <v>RLYBRADWELL HOSPITAL- MENTAL HEALTH</v>
      </c>
      <c r="AP1317" s="37" t="s">
        <v>12853</v>
      </c>
      <c r="AQ1317" s="37" t="s">
        <v>12854</v>
      </c>
      <c r="AR1317" s="37" t="s">
        <v>12853</v>
      </c>
      <c r="AS1317" s="37" t="s">
        <v>12854</v>
      </c>
      <c r="AT1317" s="37" t="s">
        <v>1769</v>
      </c>
    </row>
    <row r="1318" spans="41:46" x14ac:dyDescent="0.2">
      <c r="AO1318" s="106" t="str">
        <f t="shared" si="128"/>
        <v>RLYNEUROPSYCHIATRY</v>
      </c>
      <c r="AP1318" s="37" t="s">
        <v>12855</v>
      </c>
      <c r="AQ1318" s="37" t="s">
        <v>12856</v>
      </c>
      <c r="AR1318" s="37" t="s">
        <v>12855</v>
      </c>
      <c r="AS1318" s="37" t="s">
        <v>12856</v>
      </c>
      <c r="AT1318" s="37" t="s">
        <v>1769</v>
      </c>
    </row>
    <row r="1319" spans="41:46" x14ac:dyDescent="0.2">
      <c r="AO1319" s="106" t="str">
        <f t="shared" si="128"/>
        <v>RLYFOX HOLLOW &amp; MEADOW VIEW</v>
      </c>
      <c r="AP1319" s="37" t="s">
        <v>12857</v>
      </c>
      <c r="AQ1319" s="37" t="s">
        <v>12858</v>
      </c>
      <c r="AR1319" s="37" t="s">
        <v>12857</v>
      </c>
      <c r="AS1319" s="37" t="s">
        <v>12858</v>
      </c>
      <c r="AT1319" s="37" t="s">
        <v>1769</v>
      </c>
    </row>
    <row r="1320" spans="41:46" x14ac:dyDescent="0.2">
      <c r="AO1320" s="106" t="str">
        <f t="shared" si="128"/>
        <v>RLYHEALTH RECORDS DEPARTMENT</v>
      </c>
      <c r="AP1320" s="37" t="s">
        <v>12859</v>
      </c>
      <c r="AQ1320" s="37" t="s">
        <v>12860</v>
      </c>
      <c r="AR1320" s="37" t="s">
        <v>12859</v>
      </c>
      <c r="AS1320" s="37" t="s">
        <v>12860</v>
      </c>
      <c r="AT1320" s="37" t="s">
        <v>1769</v>
      </c>
    </row>
    <row r="1321" spans="41:46" x14ac:dyDescent="0.2">
      <c r="AO1321" s="106" t="str">
        <f t="shared" si="128"/>
        <v>RLYDRAGON SQUARE COMMUNITY UNIT</v>
      </c>
      <c r="AP1321" s="37" t="s">
        <v>12861</v>
      </c>
      <c r="AQ1321" s="37" t="s">
        <v>12862</v>
      </c>
      <c r="AR1321" s="37" t="s">
        <v>12861</v>
      </c>
      <c r="AS1321" s="37" t="s">
        <v>12862</v>
      </c>
      <c r="AT1321" s="37" t="s">
        <v>1769</v>
      </c>
    </row>
    <row r="1322" spans="41:46" x14ac:dyDescent="0.2">
      <c r="AO1322" s="106" t="str">
        <f t="shared" si="128"/>
        <v>RLYESTATES DEPARTMENT</v>
      </c>
      <c r="AP1322" s="37" t="s">
        <v>12863</v>
      </c>
      <c r="AQ1322" s="37" t="s">
        <v>12864</v>
      </c>
      <c r="AR1322" s="37" t="s">
        <v>12863</v>
      </c>
      <c r="AS1322" s="37" t="s">
        <v>12864</v>
      </c>
      <c r="AT1322" s="37" t="s">
        <v>1769</v>
      </c>
    </row>
    <row r="1323" spans="41:46" x14ac:dyDescent="0.2">
      <c r="AO1323" s="106" t="str">
        <f t="shared" si="128"/>
        <v>RLYI.T. DEPARTMENT</v>
      </c>
      <c r="AP1323" s="37" t="s">
        <v>12865</v>
      </c>
      <c r="AQ1323" s="37" t="s">
        <v>12866</v>
      </c>
      <c r="AR1323" s="37" t="s">
        <v>12865</v>
      </c>
      <c r="AS1323" s="37" t="s">
        <v>12866</v>
      </c>
      <c r="AT1323" s="37" t="s">
        <v>1769</v>
      </c>
    </row>
    <row r="1324" spans="41:46" x14ac:dyDescent="0.2">
      <c r="AO1324" s="106" t="str">
        <f t="shared" si="128"/>
        <v>RLYELVDON</v>
      </c>
      <c r="AP1324" s="37" t="s">
        <v>12867</v>
      </c>
      <c r="AQ1324" s="37" t="s">
        <v>12868</v>
      </c>
      <c r="AR1324" s="37" t="s">
        <v>12867</v>
      </c>
      <c r="AS1324" s="37" t="s">
        <v>12868</v>
      </c>
      <c r="AT1324" s="37" t="s">
        <v>1769</v>
      </c>
    </row>
    <row r="1325" spans="41:46" x14ac:dyDescent="0.2">
      <c r="AO1325" s="106" t="str">
        <f t="shared" si="128"/>
        <v>RLYHARPLANDS HOSPITAL</v>
      </c>
      <c r="AP1325" s="37" t="s">
        <v>12869</v>
      </c>
      <c r="AQ1325" s="37" t="s">
        <v>12870</v>
      </c>
      <c r="AR1325" s="37" t="s">
        <v>12869</v>
      </c>
      <c r="AS1325" s="37" t="s">
        <v>12870</v>
      </c>
      <c r="AT1325" s="37" t="s">
        <v>1769</v>
      </c>
    </row>
    <row r="1326" spans="41:46" x14ac:dyDescent="0.2">
      <c r="AO1326" s="106" t="str">
        <f t="shared" si="128"/>
        <v>RLYCHILD PROTECTION</v>
      </c>
      <c r="AP1326" s="37" t="s">
        <v>12871</v>
      </c>
      <c r="AQ1326" s="37" t="s">
        <v>12872</v>
      </c>
      <c r="AR1326" s="37" t="s">
        <v>12871</v>
      </c>
      <c r="AS1326" s="37" t="s">
        <v>12872</v>
      </c>
      <c r="AT1326" s="37" t="s">
        <v>1769</v>
      </c>
    </row>
    <row r="1327" spans="41:46" x14ac:dyDescent="0.2">
      <c r="AO1327" s="106" t="str">
        <f t="shared" si="128"/>
        <v>RLYTHE HOLBORN</v>
      </c>
      <c r="AP1327" s="37" t="s">
        <v>12873</v>
      </c>
      <c r="AQ1327" s="37" t="s">
        <v>12874</v>
      </c>
      <c r="AR1327" s="37" t="s">
        <v>12873</v>
      </c>
      <c r="AS1327" s="37" t="s">
        <v>12874</v>
      </c>
      <c r="AT1327" s="37" t="s">
        <v>1769</v>
      </c>
    </row>
    <row r="1328" spans="41:46" x14ac:dyDescent="0.2">
      <c r="AO1328" s="106" t="str">
        <f t="shared" si="128"/>
        <v>RLYKNIVEDON HALL</v>
      </c>
      <c r="AP1328" s="37" t="s">
        <v>12875</v>
      </c>
      <c r="AQ1328" s="37" t="s">
        <v>12876</v>
      </c>
      <c r="AR1328" s="37" t="s">
        <v>12875</v>
      </c>
      <c r="AS1328" s="37" t="s">
        <v>12876</v>
      </c>
      <c r="AT1328" s="37" t="s">
        <v>1769</v>
      </c>
    </row>
    <row r="1329" spans="41:46" x14ac:dyDescent="0.2">
      <c r="AO1329" s="106" t="str">
        <f t="shared" si="128"/>
        <v>RLYMEDICAL INSTITUTE</v>
      </c>
      <c r="AP1329" s="37" t="s">
        <v>12877</v>
      </c>
      <c r="AQ1329" s="37" t="s">
        <v>12878</v>
      </c>
      <c r="AR1329" s="37" t="s">
        <v>12877</v>
      </c>
      <c r="AS1329" s="37" t="s">
        <v>12878</v>
      </c>
      <c r="AT1329" s="37" t="s">
        <v>1769</v>
      </c>
    </row>
    <row r="1330" spans="41:46" x14ac:dyDescent="0.2">
      <c r="AO1330" s="106" t="str">
        <f t="shared" si="128"/>
        <v>RLYUNIVERSITY HOSPITAL OF NORTH STAFFORDSHIRE</v>
      </c>
      <c r="AP1330" s="37" t="s">
        <v>12879</v>
      </c>
      <c r="AQ1330" s="37" t="s">
        <v>12880</v>
      </c>
      <c r="AR1330" s="37" t="s">
        <v>12879</v>
      </c>
      <c r="AS1330" s="37" t="s">
        <v>12880</v>
      </c>
      <c r="AT1330" s="37" t="s">
        <v>1769</v>
      </c>
    </row>
    <row r="1331" spans="41:46" x14ac:dyDescent="0.2">
      <c r="AO1331" s="106" t="str">
        <f t="shared" si="128"/>
        <v>RLYPARENT &amp; BABY UNIT</v>
      </c>
      <c r="AP1331" s="37" t="s">
        <v>12881</v>
      </c>
      <c r="AQ1331" s="37" t="s">
        <v>12882</v>
      </c>
      <c r="AR1331" s="37" t="s">
        <v>12881</v>
      </c>
      <c r="AS1331" s="37" t="s">
        <v>12882</v>
      </c>
      <c r="AT1331" s="37" t="s">
        <v>1769</v>
      </c>
    </row>
    <row r="1332" spans="41:46" x14ac:dyDescent="0.2">
      <c r="AO1332" s="106" t="str">
        <f t="shared" si="128"/>
        <v>RM1Norfolk and Norwich University Hospital - RM102</v>
      </c>
      <c r="AP1332" s="37" t="s">
        <v>1974</v>
      </c>
      <c r="AQ1332" s="37" t="s">
        <v>1975</v>
      </c>
      <c r="AR1332" s="37" t="s">
        <v>1974</v>
      </c>
      <c r="AS1332" s="37" t="s">
        <v>1976</v>
      </c>
      <c r="AT1332" s="37" t="s">
        <v>650</v>
      </c>
    </row>
    <row r="1333" spans="41:46" x14ac:dyDescent="0.2">
      <c r="AO1333" s="106" t="str">
        <f t="shared" si="128"/>
        <v>RM1Cromer Hospital - RM131</v>
      </c>
      <c r="AP1333" s="37" t="s">
        <v>1971</v>
      </c>
      <c r="AQ1333" s="37" t="s">
        <v>1972</v>
      </c>
      <c r="AR1333" s="37" t="s">
        <v>1971</v>
      </c>
      <c r="AS1333" s="37" t="s">
        <v>1973</v>
      </c>
      <c r="AT1333" s="37" t="s">
        <v>650</v>
      </c>
    </row>
    <row r="1334" spans="41:46" x14ac:dyDescent="0.2">
      <c r="AO1334" s="106" t="str">
        <f t="shared" si="128"/>
        <v>RM2Wythenshawe Hospital - RM202</v>
      </c>
      <c r="AP1334" s="37" t="s">
        <v>1977</v>
      </c>
      <c r="AQ1334" s="37" t="s">
        <v>1978</v>
      </c>
      <c r="AR1334" s="37" t="s">
        <v>1977</v>
      </c>
      <c r="AS1334" s="37" t="s">
        <v>1979</v>
      </c>
      <c r="AT1334" s="37" t="s">
        <v>651</v>
      </c>
    </row>
    <row r="1335" spans="41:46" x14ac:dyDescent="0.2">
      <c r="AO1335" s="106" t="str">
        <f t="shared" si="128"/>
        <v>RM3Salford Royal - RM301</v>
      </c>
      <c r="AP1335" s="37" t="s">
        <v>1980</v>
      </c>
      <c r="AQ1335" s="37" t="s">
        <v>1981</v>
      </c>
      <c r="AR1335" s="37" t="s">
        <v>1980</v>
      </c>
      <c r="AS1335" s="37" t="s">
        <v>1982</v>
      </c>
      <c r="AT1335" s="37" t="s">
        <v>652</v>
      </c>
    </row>
    <row r="1336" spans="41:46" x14ac:dyDescent="0.2">
      <c r="AO1336" s="106" t="str">
        <f t="shared" si="128"/>
        <v>RMCRoyal Bolton Hospital - RMC01</v>
      </c>
      <c r="AP1336" s="37" t="s">
        <v>1984</v>
      </c>
      <c r="AQ1336" s="37" t="s">
        <v>1985</v>
      </c>
      <c r="AR1336" s="37" t="s">
        <v>1984</v>
      </c>
      <c r="AS1336" s="37" t="s">
        <v>1986</v>
      </c>
      <c r="AT1336" s="37" t="s">
        <v>653</v>
      </c>
    </row>
    <row r="1337" spans="41:46" x14ac:dyDescent="0.2">
      <c r="AO1337" s="106" t="str">
        <f t="shared" si="128"/>
        <v>RMPTameside General Hospital - RMP01</v>
      </c>
      <c r="AP1337" s="37" t="s">
        <v>1987</v>
      </c>
      <c r="AQ1337" s="37" t="s">
        <v>1988</v>
      </c>
      <c r="AR1337" s="37" t="s">
        <v>1987</v>
      </c>
      <c r="AS1337" s="37" t="s">
        <v>1989</v>
      </c>
      <c r="AT1337" s="37" t="s">
        <v>654</v>
      </c>
    </row>
    <row r="1338" spans="41:46" x14ac:dyDescent="0.2">
      <c r="AO1338" s="106" t="str">
        <f t="shared" si="128"/>
        <v>RMYHELLESDON HOSPITAL</v>
      </c>
      <c r="AP1338" s="37" t="s">
        <v>8198</v>
      </c>
      <c r="AQ1338" s="37" t="s">
        <v>8199</v>
      </c>
      <c r="AR1338" s="37" t="s">
        <v>8198</v>
      </c>
      <c r="AS1338" s="37" t="s">
        <v>8199</v>
      </c>
      <c r="AT1338" s="37" t="s">
        <v>1726</v>
      </c>
    </row>
    <row r="1339" spans="41:46" x14ac:dyDescent="0.2">
      <c r="AO1339" s="106" t="str">
        <f t="shared" si="128"/>
        <v>RMYJULIAN HOSPITAL</v>
      </c>
      <c r="AP1339" s="37" t="s">
        <v>8200</v>
      </c>
      <c r="AQ1339" s="37" t="s">
        <v>8201</v>
      </c>
      <c r="AR1339" s="37" t="s">
        <v>8200</v>
      </c>
      <c r="AS1339" s="37" t="s">
        <v>8201</v>
      </c>
      <c r="AT1339" s="37" t="s">
        <v>1726</v>
      </c>
    </row>
    <row r="1340" spans="41:46" x14ac:dyDescent="0.2">
      <c r="AO1340" s="106" t="str">
        <f t="shared" si="128"/>
        <v>RMYNORTHGATE HOSPITAL</v>
      </c>
      <c r="AP1340" s="37" t="s">
        <v>8202</v>
      </c>
      <c r="AQ1340" s="37" t="s">
        <v>8203</v>
      </c>
      <c r="AR1340" s="37" t="s">
        <v>8202</v>
      </c>
      <c r="AS1340" s="37" t="s">
        <v>8203</v>
      </c>
      <c r="AT1340" s="37" t="s">
        <v>1726</v>
      </c>
    </row>
    <row r="1341" spans="41:46" x14ac:dyDescent="0.2">
      <c r="AO1341" s="106" t="str">
        <f t="shared" si="128"/>
        <v>RMYBICKLEY DAY HOSPITAL</v>
      </c>
      <c r="AP1341" s="37" t="s">
        <v>8204</v>
      </c>
      <c r="AQ1341" s="37" t="s">
        <v>8205</v>
      </c>
      <c r="AR1341" s="37" t="s">
        <v>8204</v>
      </c>
      <c r="AS1341" s="37" t="s">
        <v>8205</v>
      </c>
      <c r="AT1341" s="37" t="s">
        <v>1726</v>
      </c>
    </row>
    <row r="1342" spans="41:46" x14ac:dyDescent="0.2">
      <c r="AO1342" s="106" t="str">
        <f t="shared" si="128"/>
        <v>RMYMEADOWLANDS</v>
      </c>
      <c r="AP1342" s="37" t="s">
        <v>8206</v>
      </c>
      <c r="AQ1342" s="37" t="s">
        <v>8207</v>
      </c>
      <c r="AR1342" s="37" t="s">
        <v>8206</v>
      </c>
      <c r="AS1342" s="37" t="s">
        <v>8207</v>
      </c>
      <c r="AT1342" s="37" t="s">
        <v>1726</v>
      </c>
    </row>
    <row r="1343" spans="41:46" x14ac:dyDescent="0.2">
      <c r="AO1343" s="106" t="str">
        <f t="shared" si="128"/>
        <v>RMYST STEPHENS</v>
      </c>
      <c r="AP1343" s="37" t="s">
        <v>8208</v>
      </c>
      <c r="AQ1343" s="37" t="s">
        <v>8209</v>
      </c>
      <c r="AR1343" s="37" t="s">
        <v>8208</v>
      </c>
      <c r="AS1343" s="37" t="s">
        <v>8209</v>
      </c>
      <c r="AT1343" s="37" t="s">
        <v>1726</v>
      </c>
    </row>
    <row r="1344" spans="41:46" x14ac:dyDescent="0.2">
      <c r="AO1344" s="106" t="str">
        <f t="shared" si="128"/>
        <v>RMYCARROBRECK</v>
      </c>
      <c r="AP1344" s="37" t="s">
        <v>8210</v>
      </c>
      <c r="AQ1344" s="37" t="s">
        <v>8211</v>
      </c>
      <c r="AR1344" s="37" t="s">
        <v>8210</v>
      </c>
      <c r="AS1344" s="37" t="s">
        <v>8211</v>
      </c>
      <c r="AT1344" s="37" t="s">
        <v>1726</v>
      </c>
    </row>
    <row r="1345" spans="41:46" x14ac:dyDescent="0.2">
      <c r="AO1345" s="106" t="str">
        <f t="shared" si="128"/>
        <v>RMYHIGHLANDS</v>
      </c>
      <c r="AP1345" s="37" t="s">
        <v>8212</v>
      </c>
      <c r="AQ1345" s="37" t="s">
        <v>8213</v>
      </c>
      <c r="AR1345" s="37" t="s">
        <v>8212</v>
      </c>
      <c r="AS1345" s="37" t="s">
        <v>8213</v>
      </c>
      <c r="AT1345" s="37" t="s">
        <v>1726</v>
      </c>
    </row>
    <row r="1346" spans="41:46" x14ac:dyDescent="0.2">
      <c r="AO1346" s="106" t="str">
        <f t="shared" si="128"/>
        <v>RMYTWO NINE SIX</v>
      </c>
      <c r="AP1346" s="37" t="s">
        <v>8214</v>
      </c>
      <c r="AQ1346" s="37" t="s">
        <v>8215</v>
      </c>
      <c r="AR1346" s="37" t="s">
        <v>8214</v>
      </c>
      <c r="AS1346" s="37" t="s">
        <v>8215</v>
      </c>
      <c r="AT1346" s="37" t="s">
        <v>1726</v>
      </c>
    </row>
    <row r="1347" spans="41:46" x14ac:dyDescent="0.2">
      <c r="AO1347" s="106" t="str">
        <f t="shared" si="128"/>
        <v>RMYTWO NINE EIGHT</v>
      </c>
      <c r="AP1347" s="37" t="s">
        <v>8216</v>
      </c>
      <c r="AQ1347" s="37" t="s">
        <v>8217</v>
      </c>
      <c r="AR1347" s="37" t="s">
        <v>8216</v>
      </c>
      <c r="AS1347" s="37" t="s">
        <v>8217</v>
      </c>
      <c r="AT1347" s="37" t="s">
        <v>1726</v>
      </c>
    </row>
    <row r="1348" spans="41:46" x14ac:dyDescent="0.2">
      <c r="AO1348" s="106" t="str">
        <f t="shared" ref="AO1348:AO1411" si="129">AT1348&amp;AQ1348</f>
        <v>RMYSPRINGWELL</v>
      </c>
      <c r="AP1348" s="37" t="s">
        <v>8218</v>
      </c>
      <c r="AQ1348" s="37" t="s">
        <v>5834</v>
      </c>
      <c r="AR1348" s="37" t="s">
        <v>8218</v>
      </c>
      <c r="AS1348" s="37" t="s">
        <v>5834</v>
      </c>
      <c r="AT1348" s="37" t="s">
        <v>1726</v>
      </c>
    </row>
    <row r="1349" spans="41:46" x14ac:dyDescent="0.2">
      <c r="AO1349" s="106" t="str">
        <f t="shared" si="129"/>
        <v>RMYCOLEGATE</v>
      </c>
      <c r="AP1349" s="37" t="s">
        <v>5835</v>
      </c>
      <c r="AQ1349" s="37" t="s">
        <v>5836</v>
      </c>
      <c r="AR1349" s="37" t="s">
        <v>5835</v>
      </c>
      <c r="AS1349" s="37" t="s">
        <v>5836</v>
      </c>
      <c r="AT1349" s="37" t="s">
        <v>1726</v>
      </c>
    </row>
    <row r="1350" spans="41:46" x14ac:dyDescent="0.2">
      <c r="AO1350" s="106" t="str">
        <f t="shared" si="129"/>
        <v>RMYSTEPPING OUT</v>
      </c>
      <c r="AP1350" s="37" t="s">
        <v>5837</v>
      </c>
      <c r="AQ1350" s="37" t="s">
        <v>5838</v>
      </c>
      <c r="AR1350" s="37" t="s">
        <v>5837</v>
      </c>
      <c r="AS1350" s="37" t="s">
        <v>5838</v>
      </c>
      <c r="AT1350" s="37" t="s">
        <v>1726</v>
      </c>
    </row>
    <row r="1351" spans="41:46" x14ac:dyDescent="0.2">
      <c r="AO1351" s="106" t="str">
        <f t="shared" si="129"/>
        <v>RMYKINGS JUBILEE</v>
      </c>
      <c r="AP1351" s="37" t="s">
        <v>5839</v>
      </c>
      <c r="AQ1351" s="37" t="s">
        <v>5840</v>
      </c>
      <c r="AR1351" s="37" t="s">
        <v>5839</v>
      </c>
      <c r="AS1351" s="37" t="s">
        <v>5840</v>
      </c>
      <c r="AT1351" s="37" t="s">
        <v>1726</v>
      </c>
    </row>
    <row r="1352" spans="41:46" x14ac:dyDescent="0.2">
      <c r="AO1352" s="106" t="str">
        <f t="shared" si="129"/>
        <v>RMYNORFOLK AND NORWICH UNIVERSITY HOSPITAL</v>
      </c>
      <c r="AP1352" s="37" t="s">
        <v>5841</v>
      </c>
      <c r="AQ1352" s="37" t="s">
        <v>5842</v>
      </c>
      <c r="AR1352" s="37" t="s">
        <v>5841</v>
      </c>
      <c r="AS1352" s="37" t="s">
        <v>5842</v>
      </c>
      <c r="AT1352" s="37" t="s">
        <v>1726</v>
      </c>
    </row>
    <row r="1353" spans="41:46" x14ac:dyDescent="0.2">
      <c r="AO1353" s="106" t="str">
        <f t="shared" si="129"/>
        <v>RMYNORTH WALSHAM COTTAGE HOSPITAL</v>
      </c>
      <c r="AP1353" s="37" t="s">
        <v>5843</v>
      </c>
      <c r="AQ1353" s="37" t="s">
        <v>5844</v>
      </c>
      <c r="AR1353" s="37" t="s">
        <v>5843</v>
      </c>
      <c r="AS1353" s="37" t="s">
        <v>5844</v>
      </c>
      <c r="AT1353" s="37" t="s">
        <v>1726</v>
      </c>
    </row>
    <row r="1354" spans="41:46" x14ac:dyDescent="0.2">
      <c r="AO1354" s="106" t="str">
        <f t="shared" si="129"/>
        <v>RMYPATRICK STEAD HOSPITAL</v>
      </c>
      <c r="AP1354" s="37" t="s">
        <v>5845</v>
      </c>
      <c r="AQ1354" s="37" t="s">
        <v>5846</v>
      </c>
      <c r="AR1354" s="37" t="s">
        <v>5845</v>
      </c>
      <c r="AS1354" s="37" t="s">
        <v>5846</v>
      </c>
      <c r="AT1354" s="37" t="s">
        <v>1726</v>
      </c>
    </row>
    <row r="1355" spans="41:46" x14ac:dyDescent="0.2">
      <c r="AO1355" s="106" t="str">
        <f t="shared" si="129"/>
        <v>RMYBECCLES AND DISTRICT HOSPITAL</v>
      </c>
      <c r="AP1355" s="37" t="s">
        <v>5847</v>
      </c>
      <c r="AQ1355" s="37" t="s">
        <v>5848</v>
      </c>
      <c r="AR1355" s="37" t="s">
        <v>5847</v>
      </c>
      <c r="AS1355" s="37" t="s">
        <v>5848</v>
      </c>
      <c r="AT1355" s="37" t="s">
        <v>1726</v>
      </c>
    </row>
    <row r="1356" spans="41:46" x14ac:dyDescent="0.2">
      <c r="AO1356" s="106" t="str">
        <f t="shared" si="129"/>
        <v>RMYSOUTHWOLD HOSPITAL</v>
      </c>
      <c r="AP1356" s="37" t="s">
        <v>5849</v>
      </c>
      <c r="AQ1356" s="37" t="s">
        <v>5850</v>
      </c>
      <c r="AR1356" s="37" t="s">
        <v>5849</v>
      </c>
      <c r="AS1356" s="37" t="s">
        <v>5850</v>
      </c>
      <c r="AT1356" s="37" t="s">
        <v>1726</v>
      </c>
    </row>
    <row r="1357" spans="41:46" x14ac:dyDescent="0.2">
      <c r="AO1357" s="106" t="str">
        <f t="shared" si="129"/>
        <v>RMYCROMER HOSPITAL</v>
      </c>
      <c r="AP1357" s="37" t="s">
        <v>5851</v>
      </c>
      <c r="AQ1357" s="37" t="s">
        <v>5852</v>
      </c>
      <c r="AR1357" s="37" t="s">
        <v>5851</v>
      </c>
      <c r="AS1357" s="37" t="s">
        <v>5852</v>
      </c>
      <c r="AT1357" s="37" t="s">
        <v>1726</v>
      </c>
    </row>
    <row r="1358" spans="41:46" x14ac:dyDescent="0.2">
      <c r="AO1358" s="106" t="str">
        <f t="shared" si="129"/>
        <v>RMYJAMES PAGET HOSPITAL</v>
      </c>
      <c r="AP1358" s="37" t="s">
        <v>5853</v>
      </c>
      <c r="AQ1358" s="37" t="s">
        <v>5854</v>
      </c>
      <c r="AR1358" s="37" t="s">
        <v>5853</v>
      </c>
      <c r="AS1358" s="37" t="s">
        <v>5854</v>
      </c>
      <c r="AT1358" s="37" t="s">
        <v>1726</v>
      </c>
    </row>
    <row r="1359" spans="41:46" x14ac:dyDescent="0.2">
      <c r="AO1359" s="106" t="str">
        <f t="shared" si="129"/>
        <v>RMYELIZABETH FRY BUILDING</v>
      </c>
      <c r="AP1359" s="37" t="s">
        <v>5855</v>
      </c>
      <c r="AQ1359" s="37" t="s">
        <v>5856</v>
      </c>
      <c r="AR1359" s="37" t="s">
        <v>5855</v>
      </c>
      <c r="AS1359" s="37" t="s">
        <v>5856</v>
      </c>
      <c r="AT1359" s="37" t="s">
        <v>1726</v>
      </c>
    </row>
    <row r="1360" spans="41:46" x14ac:dyDescent="0.2">
      <c r="AO1360" s="106" t="str">
        <f t="shared" si="129"/>
        <v>RMYMERIDEAN EAST</v>
      </c>
      <c r="AP1360" s="37" t="s">
        <v>5857</v>
      </c>
      <c r="AQ1360" s="37" t="s">
        <v>5858</v>
      </c>
      <c r="AR1360" s="37" t="s">
        <v>5857</v>
      </c>
      <c r="AS1360" s="37" t="s">
        <v>5858</v>
      </c>
      <c r="AT1360" s="37" t="s">
        <v>1726</v>
      </c>
    </row>
    <row r="1361" spans="41:46" x14ac:dyDescent="0.2">
      <c r="AO1361" s="106" t="str">
        <f t="shared" si="129"/>
        <v>RMYNOR CAS LOWESTOFT AND WAVENEY</v>
      </c>
      <c r="AP1361" s="37" t="s">
        <v>5859</v>
      </c>
      <c r="AQ1361" s="37" t="s">
        <v>5860</v>
      </c>
      <c r="AR1361" s="37" t="s">
        <v>5859</v>
      </c>
      <c r="AS1361" s="37" t="s">
        <v>5860</v>
      </c>
      <c r="AT1361" s="37" t="s">
        <v>1726</v>
      </c>
    </row>
    <row r="1362" spans="41:46" x14ac:dyDescent="0.2">
      <c r="AO1362" s="106" t="str">
        <f t="shared" si="129"/>
        <v>RMYNEWMARKET HOSPITAL</v>
      </c>
      <c r="AP1362" s="37" t="s">
        <v>5861</v>
      </c>
      <c r="AQ1362" s="37" t="s">
        <v>5862</v>
      </c>
      <c r="AR1362" s="37" t="s">
        <v>5861</v>
      </c>
      <c r="AS1362" s="37" t="s">
        <v>5862</v>
      </c>
      <c r="AT1362" s="37" t="s">
        <v>1726</v>
      </c>
    </row>
    <row r="1363" spans="41:46" x14ac:dyDescent="0.2">
      <c r="AO1363" s="106" t="str">
        <f t="shared" si="129"/>
        <v>RMYKEEBLES YARD</v>
      </c>
      <c r="AP1363" s="37" t="s">
        <v>5863</v>
      </c>
      <c r="AQ1363" s="37" t="s">
        <v>5864</v>
      </c>
      <c r="AR1363" s="37" t="s">
        <v>5863</v>
      </c>
      <c r="AS1363" s="37" t="s">
        <v>5864</v>
      </c>
      <c r="AT1363" s="37" t="s">
        <v>1726</v>
      </c>
    </row>
    <row r="1364" spans="41:46" x14ac:dyDescent="0.2">
      <c r="AO1364" s="106" t="str">
        <f t="shared" si="129"/>
        <v>RMYST. LEONARDS HOSPITAL</v>
      </c>
      <c r="AP1364" s="37" t="s">
        <v>5865</v>
      </c>
      <c r="AQ1364" s="37" t="s">
        <v>5866</v>
      </c>
      <c r="AR1364" s="37" t="s">
        <v>5865</v>
      </c>
      <c r="AS1364" s="37" t="s">
        <v>5866</v>
      </c>
      <c r="AT1364" s="37" t="s">
        <v>1726</v>
      </c>
    </row>
    <row r="1365" spans="41:46" x14ac:dyDescent="0.2">
      <c r="AO1365" s="106" t="str">
        <f t="shared" si="129"/>
        <v>RMYVIOLET HILL DAY HOSPITAL</v>
      </c>
      <c r="AP1365" s="37" t="s">
        <v>5867</v>
      </c>
      <c r="AQ1365" s="37" t="s">
        <v>5868</v>
      </c>
      <c r="AR1365" s="37" t="s">
        <v>5867</v>
      </c>
      <c r="AS1365" s="37" t="s">
        <v>5868</v>
      </c>
      <c r="AT1365" s="37" t="s">
        <v>1726</v>
      </c>
    </row>
    <row r="1366" spans="41:46" x14ac:dyDescent="0.2">
      <c r="AO1366" s="106" t="str">
        <f t="shared" si="129"/>
        <v>RMYHARTISMERE HOSPITAL</v>
      </c>
      <c r="AP1366" s="37" t="s">
        <v>5869</v>
      </c>
      <c r="AQ1366" s="37" t="s">
        <v>5870</v>
      </c>
      <c r="AR1366" s="37" t="s">
        <v>5869</v>
      </c>
      <c r="AS1366" s="37" t="s">
        <v>5870</v>
      </c>
      <c r="AT1366" s="37" t="s">
        <v>1726</v>
      </c>
    </row>
    <row r="1367" spans="41:46" x14ac:dyDescent="0.2">
      <c r="AO1367" s="106" t="str">
        <f t="shared" si="129"/>
        <v>RMYST CLEMENTS HOSPITAL</v>
      </c>
      <c r="AP1367" s="37" t="s">
        <v>5871</v>
      </c>
      <c r="AQ1367" s="37" t="s">
        <v>5872</v>
      </c>
      <c r="AR1367" s="37" t="s">
        <v>5871</v>
      </c>
      <c r="AS1367" s="37" t="s">
        <v>5872</v>
      </c>
      <c r="AT1367" s="37" t="s">
        <v>1726</v>
      </c>
    </row>
    <row r="1368" spans="41:46" x14ac:dyDescent="0.2">
      <c r="AO1368" s="106" t="str">
        <f t="shared" si="129"/>
        <v>RMYHOLYWELLS</v>
      </c>
      <c r="AP1368" s="37" t="s">
        <v>5873</v>
      </c>
      <c r="AQ1368" s="37" t="s">
        <v>5874</v>
      </c>
      <c r="AR1368" s="37" t="s">
        <v>5873</v>
      </c>
      <c r="AS1368" s="37" t="s">
        <v>5874</v>
      </c>
      <c r="AT1368" s="37" t="s">
        <v>1726</v>
      </c>
    </row>
    <row r="1369" spans="41:46" x14ac:dyDescent="0.2">
      <c r="AO1369" s="106" t="str">
        <f t="shared" si="129"/>
        <v>RN3Savernake Hospital - RN313</v>
      </c>
      <c r="AP1369" s="37" t="s">
        <v>3025</v>
      </c>
      <c r="AQ1369" s="37" t="s">
        <v>3026</v>
      </c>
      <c r="AR1369" s="37" t="s">
        <v>3025</v>
      </c>
      <c r="AS1369" s="37" t="s">
        <v>3027</v>
      </c>
      <c r="AT1369" s="37" t="s">
        <v>655</v>
      </c>
    </row>
    <row r="1370" spans="41:46" x14ac:dyDescent="0.2">
      <c r="AO1370" s="106" t="str">
        <f t="shared" si="129"/>
        <v>RN3The Great Western Hospital - RN325</v>
      </c>
      <c r="AP1370" s="37" t="s">
        <v>1853</v>
      </c>
      <c r="AQ1370" s="37" t="s">
        <v>1854</v>
      </c>
      <c r="AR1370" s="37" t="s">
        <v>1853</v>
      </c>
      <c r="AS1370" s="37" t="s">
        <v>900</v>
      </c>
      <c r="AT1370" s="37" t="s">
        <v>655</v>
      </c>
    </row>
    <row r="1371" spans="41:46" x14ac:dyDescent="0.2">
      <c r="AO1371" s="106" t="str">
        <f t="shared" si="129"/>
        <v>RN3Chippenham Community Hospital - RN333</v>
      </c>
      <c r="AP1371" s="37" t="s">
        <v>3021</v>
      </c>
      <c r="AQ1371" s="37" t="s">
        <v>3022</v>
      </c>
      <c r="AR1371" s="37" t="s">
        <v>3021</v>
      </c>
      <c r="AS1371" s="37" t="s">
        <v>2474</v>
      </c>
      <c r="AT1371" s="37" t="s">
        <v>655</v>
      </c>
    </row>
    <row r="1372" spans="41:46" x14ac:dyDescent="0.2">
      <c r="AO1372" s="106" t="str">
        <f t="shared" si="129"/>
        <v>RN3Trowbridge Community Hospital - RN334</v>
      </c>
      <c r="AP1372" s="37" t="s">
        <v>901</v>
      </c>
      <c r="AQ1372" s="37" t="s">
        <v>902</v>
      </c>
      <c r="AR1372" s="37" t="s">
        <v>901</v>
      </c>
      <c r="AS1372" s="37" t="s">
        <v>2477</v>
      </c>
      <c r="AT1372" s="37" t="s">
        <v>655</v>
      </c>
    </row>
    <row r="1373" spans="41:46" x14ac:dyDescent="0.2">
      <c r="AO1373" s="106" t="str">
        <f t="shared" si="129"/>
        <v>RN3Fairford Hospital - RN336</v>
      </c>
      <c r="AP1373" s="37" t="s">
        <v>3023</v>
      </c>
      <c r="AQ1373" s="37" t="s">
        <v>3024</v>
      </c>
      <c r="AR1373" s="37" t="s">
        <v>3023</v>
      </c>
      <c r="AS1373" s="37" t="s">
        <v>1005</v>
      </c>
      <c r="AT1373" s="37" t="s">
        <v>655</v>
      </c>
    </row>
    <row r="1374" spans="41:46" x14ac:dyDescent="0.2">
      <c r="AO1374" s="106" t="str">
        <f t="shared" si="129"/>
        <v>RN3The Brunel NHS Treatment Centre - RN3TC</v>
      </c>
      <c r="AP1374" s="37" t="s">
        <v>3028</v>
      </c>
      <c r="AQ1374" s="37" t="s">
        <v>3029</v>
      </c>
      <c r="AR1374" s="37" t="s">
        <v>3028</v>
      </c>
      <c r="AS1374" s="37" t="s">
        <v>1852</v>
      </c>
      <c r="AT1374" s="37" t="s">
        <v>655</v>
      </c>
    </row>
    <row r="1375" spans="41:46" x14ac:dyDescent="0.2">
      <c r="AO1375" s="106" t="str">
        <f t="shared" si="129"/>
        <v>RN5North Hampshire Hospital (Parklands) Paediatric Outpatients - RN501</v>
      </c>
      <c r="AP1375" s="37" t="s">
        <v>3017</v>
      </c>
      <c r="AQ1375" s="37" t="s">
        <v>3018</v>
      </c>
      <c r="AR1375" s="37" t="s">
        <v>3017</v>
      </c>
      <c r="AS1375" s="37" t="s">
        <v>3019</v>
      </c>
      <c r="AT1375" s="37" t="s">
        <v>656</v>
      </c>
    </row>
    <row r="1376" spans="41:46" x14ac:dyDescent="0.2">
      <c r="AO1376" s="106" t="str">
        <f t="shared" si="129"/>
        <v>RN5Basingstoke and North Hampshire Hospital - RN506</v>
      </c>
      <c r="AP1376" s="37" t="s">
        <v>1990</v>
      </c>
      <c r="AQ1376" s="37" t="s">
        <v>1991</v>
      </c>
      <c r="AR1376" s="37" t="s">
        <v>1990</v>
      </c>
      <c r="AS1376" s="37" t="s">
        <v>3016</v>
      </c>
      <c r="AT1376" s="37" t="s">
        <v>656</v>
      </c>
    </row>
    <row r="1377" spans="41:46" x14ac:dyDescent="0.2">
      <c r="AO1377" s="106" t="str">
        <f t="shared" si="129"/>
        <v>RN5Royal Hampshire County Hospital - RN541</v>
      </c>
      <c r="AP1377" s="37" t="s">
        <v>224</v>
      </c>
      <c r="AQ1377" s="37" t="s">
        <v>225</v>
      </c>
      <c r="AR1377" s="37" t="s">
        <v>224</v>
      </c>
      <c r="AS1377" s="37" t="s">
        <v>3020</v>
      </c>
      <c r="AT1377" s="37" t="s">
        <v>656</v>
      </c>
    </row>
    <row r="1378" spans="41:46" x14ac:dyDescent="0.2">
      <c r="AO1378" s="106" t="str">
        <f t="shared" si="129"/>
        <v>RN5Andover War Memorial Hospital - RN542</v>
      </c>
      <c r="AP1378" s="37" t="s">
        <v>222</v>
      </c>
      <c r="AQ1378" s="37" t="s">
        <v>223</v>
      </c>
      <c r="AR1378" s="37" t="s">
        <v>222</v>
      </c>
      <c r="AS1378" s="37" t="s">
        <v>2547</v>
      </c>
      <c r="AT1378" s="37" t="s">
        <v>656</v>
      </c>
    </row>
    <row r="1379" spans="41:46" x14ac:dyDescent="0.2">
      <c r="AO1379" s="106" t="str">
        <f t="shared" si="129"/>
        <v>RN7Gravesham Community Hospital - RN701</v>
      </c>
      <c r="AP1379" s="37" t="s">
        <v>905</v>
      </c>
      <c r="AQ1379" s="37" t="s">
        <v>906</v>
      </c>
      <c r="AR1379" s="37" t="s">
        <v>905</v>
      </c>
      <c r="AS1379" s="37" t="s">
        <v>3672</v>
      </c>
      <c r="AT1379" s="37" t="s">
        <v>657</v>
      </c>
    </row>
    <row r="1380" spans="41:46" x14ac:dyDescent="0.2">
      <c r="AO1380" s="106" t="str">
        <f t="shared" si="129"/>
        <v>RN7Darent Valley Hospital - RN707</v>
      </c>
      <c r="AP1380" s="37" t="s">
        <v>903</v>
      </c>
      <c r="AQ1380" s="37" t="s">
        <v>904</v>
      </c>
      <c r="AR1380" s="37" t="s">
        <v>903</v>
      </c>
      <c r="AS1380" s="37" t="s">
        <v>2615</v>
      </c>
      <c r="AT1380" s="37" t="s">
        <v>657</v>
      </c>
    </row>
    <row r="1381" spans="41:46" x14ac:dyDescent="0.2">
      <c r="AO1381" s="106" t="str">
        <f t="shared" si="129"/>
        <v>RN7Woodland NHS Treatment Centre - RN708</v>
      </c>
      <c r="AP1381" s="37" t="s">
        <v>907</v>
      </c>
      <c r="AQ1381" s="37" t="s">
        <v>908</v>
      </c>
      <c r="AR1381" s="37" t="s">
        <v>907</v>
      </c>
      <c r="AS1381" s="37" t="s">
        <v>909</v>
      </c>
      <c r="AT1381" s="37" t="s">
        <v>657</v>
      </c>
    </row>
    <row r="1382" spans="41:46" x14ac:dyDescent="0.2">
      <c r="AO1382" s="106" t="str">
        <f t="shared" si="129"/>
        <v>RNARussells Hall Hospital - RNA01</v>
      </c>
      <c r="AP1382" s="37" t="s">
        <v>916</v>
      </c>
      <c r="AQ1382" s="37" t="s">
        <v>917</v>
      </c>
      <c r="AR1382" s="37" t="s">
        <v>916</v>
      </c>
      <c r="AS1382" s="37" t="s">
        <v>918</v>
      </c>
      <c r="AT1382" s="37" t="s">
        <v>658</v>
      </c>
    </row>
    <row r="1383" spans="41:46" x14ac:dyDescent="0.2">
      <c r="AO1383" s="106" t="str">
        <f t="shared" si="129"/>
        <v>RNAGuest Hospital - RNA02</v>
      </c>
      <c r="AP1383" s="37" t="s">
        <v>913</v>
      </c>
      <c r="AQ1383" s="37" t="s">
        <v>914</v>
      </c>
      <c r="AR1383" s="37" t="s">
        <v>913</v>
      </c>
      <c r="AS1383" s="37" t="s">
        <v>915</v>
      </c>
      <c r="AT1383" s="37" t="s">
        <v>658</v>
      </c>
    </row>
    <row r="1384" spans="41:46" x14ac:dyDescent="0.2">
      <c r="AO1384" s="106" t="str">
        <f t="shared" si="129"/>
        <v>RNACorbett Hospital - RNA04</v>
      </c>
      <c r="AP1384" s="37" t="s">
        <v>910</v>
      </c>
      <c r="AQ1384" s="37" t="s">
        <v>911</v>
      </c>
      <c r="AR1384" s="37" t="s">
        <v>910</v>
      </c>
      <c r="AS1384" s="37" t="s">
        <v>912</v>
      </c>
      <c r="AT1384" s="37" t="s">
        <v>658</v>
      </c>
    </row>
    <row r="1385" spans="41:46" x14ac:dyDescent="0.2">
      <c r="AO1385" s="106" t="str">
        <f t="shared" si="129"/>
        <v>RNLBrampton War Memorial Hospital - RNL01</v>
      </c>
      <c r="AP1385" s="37" t="s">
        <v>919</v>
      </c>
      <c r="AQ1385" s="37" t="s">
        <v>920</v>
      </c>
      <c r="AR1385" s="37" t="s">
        <v>919</v>
      </c>
      <c r="AS1385" s="37" t="s">
        <v>3630</v>
      </c>
      <c r="AT1385" s="37" t="s">
        <v>659</v>
      </c>
    </row>
    <row r="1386" spans="41:46" x14ac:dyDescent="0.2">
      <c r="AO1386" s="106" t="str">
        <f t="shared" si="129"/>
        <v>RNLMary Hewetson Cottage Hospital (Keswick) - RNL02</v>
      </c>
      <c r="AP1386" s="37" t="s">
        <v>3218</v>
      </c>
      <c r="AQ1386" s="37" t="s">
        <v>3219</v>
      </c>
      <c r="AR1386" s="37" t="s">
        <v>3218</v>
      </c>
      <c r="AS1386" s="37" t="s">
        <v>3220</v>
      </c>
      <c r="AT1386" s="37" t="s">
        <v>659</v>
      </c>
    </row>
    <row r="1387" spans="41:46" x14ac:dyDescent="0.2">
      <c r="AO1387" s="106" t="str">
        <f t="shared" si="129"/>
        <v>RNLWigton Hospital - RNL03</v>
      </c>
      <c r="AP1387" s="37" t="s">
        <v>841</v>
      </c>
      <c r="AQ1387" s="37" t="s">
        <v>842</v>
      </c>
      <c r="AR1387" s="37" t="s">
        <v>841</v>
      </c>
      <c r="AS1387" s="37" t="s">
        <v>3638</v>
      </c>
      <c r="AT1387" s="37" t="s">
        <v>659</v>
      </c>
    </row>
    <row r="1388" spans="41:46" x14ac:dyDescent="0.2">
      <c r="AO1388" s="106" t="str">
        <f t="shared" si="129"/>
        <v>RNLHaltwhistle War Memorial Hospital - RNL05</v>
      </c>
      <c r="AP1388" s="37" t="s">
        <v>3215</v>
      </c>
      <c r="AQ1388" s="37" t="s">
        <v>3216</v>
      </c>
      <c r="AR1388" s="37" t="s">
        <v>3215</v>
      </c>
      <c r="AS1388" s="37" t="s">
        <v>3217</v>
      </c>
      <c r="AT1388" s="37" t="s">
        <v>659</v>
      </c>
    </row>
    <row r="1389" spans="41:46" x14ac:dyDescent="0.2">
      <c r="AO1389" s="106" t="str">
        <f t="shared" si="129"/>
        <v>RNLWorkington Community Hospital - RNL06</v>
      </c>
      <c r="AP1389" s="37" t="s">
        <v>843</v>
      </c>
      <c r="AQ1389" s="37" t="s">
        <v>844</v>
      </c>
      <c r="AR1389" s="37" t="s">
        <v>843</v>
      </c>
      <c r="AS1389" s="37" t="s">
        <v>3639</v>
      </c>
      <c r="AT1389" s="37" t="s">
        <v>659</v>
      </c>
    </row>
    <row r="1390" spans="41:46" x14ac:dyDescent="0.2">
      <c r="AO1390" s="106" t="str">
        <f t="shared" si="129"/>
        <v>RNLCockermouth Community Hospital - RNL07</v>
      </c>
      <c r="AP1390" s="37" t="s">
        <v>921</v>
      </c>
      <c r="AQ1390" s="37" t="s">
        <v>2009</v>
      </c>
      <c r="AR1390" s="37" t="s">
        <v>921</v>
      </c>
      <c r="AS1390" s="37" t="s">
        <v>2010</v>
      </c>
      <c r="AT1390" s="37" t="s">
        <v>659</v>
      </c>
    </row>
    <row r="1391" spans="41:46" x14ac:dyDescent="0.2">
      <c r="AO1391" s="106" t="str">
        <f t="shared" si="129"/>
        <v>RNLMillom Hospital - RNL08</v>
      </c>
      <c r="AP1391" s="37" t="s">
        <v>3221</v>
      </c>
      <c r="AQ1391" s="37" t="s">
        <v>3222</v>
      </c>
      <c r="AR1391" s="37" t="s">
        <v>3221</v>
      </c>
      <c r="AS1391" s="37" t="s">
        <v>3632</v>
      </c>
      <c r="AT1391" s="37" t="s">
        <v>659</v>
      </c>
    </row>
    <row r="1392" spans="41:46" x14ac:dyDescent="0.2">
      <c r="AO1392" s="106" t="str">
        <f t="shared" si="129"/>
        <v>RNLCumberland Infirmary - RNLAY</v>
      </c>
      <c r="AP1392" s="37" t="s">
        <v>2011</v>
      </c>
      <c r="AQ1392" s="37" t="s">
        <v>3213</v>
      </c>
      <c r="AR1392" s="37" t="s">
        <v>2011</v>
      </c>
      <c r="AS1392" s="37" t="s">
        <v>3214</v>
      </c>
      <c r="AT1392" s="37" t="s">
        <v>659</v>
      </c>
    </row>
    <row r="1393" spans="41:46" x14ac:dyDescent="0.2">
      <c r="AO1393" s="106" t="str">
        <f t="shared" si="129"/>
        <v>RNLPenrith Hospital - RNLBE</v>
      </c>
      <c r="AP1393" s="37" t="s">
        <v>3223</v>
      </c>
      <c r="AQ1393" s="37" t="s">
        <v>835</v>
      </c>
      <c r="AR1393" s="37" t="s">
        <v>3223</v>
      </c>
      <c r="AS1393" s="37" t="s">
        <v>3633</v>
      </c>
      <c r="AT1393" s="37" t="s">
        <v>659</v>
      </c>
    </row>
    <row r="1394" spans="41:46" x14ac:dyDescent="0.2">
      <c r="AO1394" s="106" t="str">
        <f t="shared" si="129"/>
        <v>RNLRuth Lancaster James Hospital (Alston Maternity) - RNLBG</v>
      </c>
      <c r="AP1394" s="37" t="s">
        <v>836</v>
      </c>
      <c r="AQ1394" s="37" t="s">
        <v>837</v>
      </c>
      <c r="AR1394" s="37" t="s">
        <v>836</v>
      </c>
      <c r="AS1394" s="37" t="s">
        <v>838</v>
      </c>
      <c r="AT1394" s="37" t="s">
        <v>659</v>
      </c>
    </row>
    <row r="1395" spans="41:46" x14ac:dyDescent="0.2">
      <c r="AO1395" s="106" t="str">
        <f t="shared" si="129"/>
        <v>RNLWest Cumberland Hospital - RNLBX</v>
      </c>
      <c r="AP1395" s="37" t="s">
        <v>839</v>
      </c>
      <c r="AQ1395" s="37" t="s">
        <v>840</v>
      </c>
      <c r="AR1395" s="37" t="s">
        <v>839</v>
      </c>
      <c r="AS1395" s="37" t="s">
        <v>3636</v>
      </c>
      <c r="AT1395" s="37" t="s">
        <v>659</v>
      </c>
    </row>
    <row r="1396" spans="41:46" x14ac:dyDescent="0.2">
      <c r="AO1396" s="106" t="str">
        <f t="shared" si="129"/>
        <v>RNNROSEHILL BUILDING</v>
      </c>
      <c r="AP1396" s="37" t="s">
        <v>12883</v>
      </c>
      <c r="AQ1396" s="37" t="s">
        <v>12884</v>
      </c>
      <c r="AR1396" s="37" t="s">
        <v>12883</v>
      </c>
      <c r="AS1396" s="37" t="s">
        <v>12884</v>
      </c>
      <c r="AT1396" s="37" t="s">
        <v>1734</v>
      </c>
    </row>
    <row r="1397" spans="41:46" x14ac:dyDescent="0.2">
      <c r="AO1397" s="106" t="str">
        <f t="shared" si="129"/>
        <v>RNNLOCUM, OLDER AGE MH</v>
      </c>
      <c r="AP1397" s="37" t="s">
        <v>12885</v>
      </c>
      <c r="AQ1397" s="37" t="s">
        <v>12886</v>
      </c>
      <c r="AR1397" s="37" t="s">
        <v>12885</v>
      </c>
      <c r="AS1397" s="37" t="s">
        <v>12886</v>
      </c>
      <c r="AT1397" s="37" t="s">
        <v>1734</v>
      </c>
    </row>
    <row r="1398" spans="41:46" x14ac:dyDescent="0.2">
      <c r="AO1398" s="106" t="str">
        <f t="shared" si="129"/>
        <v>RNNWORKINGTON COMMUNITY HOSPITAL</v>
      </c>
      <c r="AP1398" s="37" t="s">
        <v>12887</v>
      </c>
      <c r="AQ1398" s="37" t="s">
        <v>12888</v>
      </c>
      <c r="AR1398" s="37" t="s">
        <v>12887</v>
      </c>
      <c r="AS1398" s="37" t="s">
        <v>12888</v>
      </c>
      <c r="AT1398" s="37" t="s">
        <v>1734</v>
      </c>
    </row>
    <row r="1399" spans="41:46" x14ac:dyDescent="0.2">
      <c r="AO1399" s="106" t="str">
        <f t="shared" si="129"/>
        <v>RNNBRAM LONGSTAFFE NURSERY HEALTH VISITORS</v>
      </c>
      <c r="AP1399" s="37" t="s">
        <v>12889</v>
      </c>
      <c r="AQ1399" s="37" t="s">
        <v>12890</v>
      </c>
      <c r="AR1399" s="37" t="s">
        <v>12889</v>
      </c>
      <c r="AS1399" s="37" t="s">
        <v>12890</v>
      </c>
      <c r="AT1399" s="37" t="s">
        <v>1734</v>
      </c>
    </row>
    <row r="1400" spans="41:46" x14ac:dyDescent="0.2">
      <c r="AO1400" s="106" t="str">
        <f t="shared" si="129"/>
        <v>RNNCONISTON INSTITUTE</v>
      </c>
      <c r="AP1400" s="37" t="s">
        <v>12891</v>
      </c>
      <c r="AQ1400" s="37" t="s">
        <v>12892</v>
      </c>
      <c r="AR1400" s="37" t="s">
        <v>12891</v>
      </c>
      <c r="AS1400" s="37" t="s">
        <v>12892</v>
      </c>
      <c r="AT1400" s="37" t="s">
        <v>1734</v>
      </c>
    </row>
    <row r="1401" spans="41:46" x14ac:dyDescent="0.2">
      <c r="AO1401" s="106" t="str">
        <f t="shared" si="129"/>
        <v>RNNCUMBERLAND INFIRMARY</v>
      </c>
      <c r="AP1401" s="37" t="s">
        <v>12893</v>
      </c>
      <c r="AQ1401" s="37" t="s">
        <v>12894</v>
      </c>
      <c r="AR1401" s="37" t="s">
        <v>12893</v>
      </c>
      <c r="AS1401" s="37" t="s">
        <v>12894</v>
      </c>
      <c r="AT1401" s="37" t="s">
        <v>1734</v>
      </c>
    </row>
    <row r="1402" spans="41:46" x14ac:dyDescent="0.2">
      <c r="AO1402" s="106" t="str">
        <f t="shared" si="129"/>
        <v>RNNFRIZINGTON NURSERY</v>
      </c>
      <c r="AP1402" s="37" t="s">
        <v>12895</v>
      </c>
      <c r="AQ1402" s="37" t="s">
        <v>12896</v>
      </c>
      <c r="AR1402" s="37" t="s">
        <v>12895</v>
      </c>
      <c r="AS1402" s="37" t="s">
        <v>12896</v>
      </c>
      <c r="AT1402" s="37" t="s">
        <v>1734</v>
      </c>
    </row>
    <row r="1403" spans="41:46" x14ac:dyDescent="0.2">
      <c r="AO1403" s="106" t="str">
        <f t="shared" si="129"/>
        <v>RNNGREENGATE SURESTART</v>
      </c>
      <c r="AP1403" s="37" t="s">
        <v>12897</v>
      </c>
      <c r="AQ1403" s="37" t="s">
        <v>12898</v>
      </c>
      <c r="AR1403" s="37" t="s">
        <v>12897</v>
      </c>
      <c r="AS1403" s="37" t="s">
        <v>12898</v>
      </c>
      <c r="AT1403" s="37" t="s">
        <v>1734</v>
      </c>
    </row>
    <row r="1404" spans="41:46" x14ac:dyDescent="0.2">
      <c r="AO1404" s="106" t="str">
        <f t="shared" si="129"/>
        <v>RNNHINDPOOL NURSERY</v>
      </c>
      <c r="AP1404" s="37" t="s">
        <v>12899</v>
      </c>
      <c r="AQ1404" s="37" t="s">
        <v>12900</v>
      </c>
      <c r="AR1404" s="37" t="s">
        <v>12899</v>
      </c>
      <c r="AS1404" s="37" t="s">
        <v>12900</v>
      </c>
      <c r="AT1404" s="37" t="s">
        <v>1734</v>
      </c>
    </row>
    <row r="1405" spans="41:46" x14ac:dyDescent="0.2">
      <c r="AO1405" s="106" t="str">
        <f t="shared" si="129"/>
        <v>RNNHOOPS COMMUNITY GYM</v>
      </c>
      <c r="AP1405" s="37" t="s">
        <v>12901</v>
      </c>
      <c r="AQ1405" s="37" t="s">
        <v>12902</v>
      </c>
      <c r="AR1405" s="37" t="s">
        <v>12901</v>
      </c>
      <c r="AS1405" s="37" t="s">
        <v>12902</v>
      </c>
      <c r="AT1405" s="37" t="s">
        <v>1734</v>
      </c>
    </row>
    <row r="1406" spans="41:46" x14ac:dyDescent="0.2">
      <c r="AO1406" s="106" t="str">
        <f t="shared" si="129"/>
        <v>RNNMEADOWBANK</v>
      </c>
      <c r="AP1406" s="37" t="s">
        <v>12903</v>
      </c>
      <c r="AQ1406" s="37" t="s">
        <v>12904</v>
      </c>
      <c r="AR1406" s="37" t="s">
        <v>12903</v>
      </c>
      <c r="AS1406" s="37" t="s">
        <v>12904</v>
      </c>
      <c r="AT1406" s="37" t="s">
        <v>1734</v>
      </c>
    </row>
    <row r="1407" spans="41:46" x14ac:dyDescent="0.2">
      <c r="AO1407" s="106" t="str">
        <f t="shared" si="129"/>
        <v>RNNORTON LEA (ORTON RD)</v>
      </c>
      <c r="AP1407" s="37" t="s">
        <v>12905</v>
      </c>
      <c r="AQ1407" s="37" t="s">
        <v>12906</v>
      </c>
      <c r="AR1407" s="37" t="s">
        <v>12905</v>
      </c>
      <c r="AS1407" s="37" t="s">
        <v>12906</v>
      </c>
      <c r="AT1407" s="37" t="s">
        <v>1734</v>
      </c>
    </row>
    <row r="1408" spans="41:46" x14ac:dyDescent="0.2">
      <c r="AO1408" s="106" t="str">
        <f t="shared" si="129"/>
        <v>RNNPUBLIC HEALTH DEVELOPMENT UNIT</v>
      </c>
      <c r="AP1408" s="37" t="s">
        <v>12907</v>
      </c>
      <c r="AQ1408" s="37" t="s">
        <v>12908</v>
      </c>
      <c r="AR1408" s="37" t="s">
        <v>12907</v>
      </c>
      <c r="AS1408" s="37" t="s">
        <v>12908</v>
      </c>
      <c r="AT1408" s="37" t="s">
        <v>1734</v>
      </c>
    </row>
    <row r="1409" spans="41:46" x14ac:dyDescent="0.2">
      <c r="AO1409" s="106" t="str">
        <f t="shared" si="129"/>
        <v>RNNTENTERFIELD</v>
      </c>
      <c r="AP1409" s="37" t="s">
        <v>12909</v>
      </c>
      <c r="AQ1409" s="37" t="s">
        <v>12910</v>
      </c>
      <c r="AR1409" s="37" t="s">
        <v>12909</v>
      </c>
      <c r="AS1409" s="37" t="s">
        <v>12910</v>
      </c>
      <c r="AT1409" s="37" t="s">
        <v>1734</v>
      </c>
    </row>
    <row r="1410" spans="41:46" x14ac:dyDescent="0.2">
      <c r="AO1410" s="106" t="str">
        <f t="shared" si="129"/>
        <v>RNNGILL RISE</v>
      </c>
      <c r="AP1410" s="37" t="s">
        <v>12911</v>
      </c>
      <c r="AQ1410" s="37" t="s">
        <v>12912</v>
      </c>
      <c r="AR1410" s="37" t="s">
        <v>12911</v>
      </c>
      <c r="AS1410" s="37" t="s">
        <v>12912</v>
      </c>
      <c r="AT1410" s="37" t="s">
        <v>1734</v>
      </c>
    </row>
    <row r="1411" spans="41:46" x14ac:dyDescent="0.2">
      <c r="AO1411" s="106" t="str">
        <f t="shared" si="129"/>
        <v>RNNCUMBRIA DIABETES</v>
      </c>
      <c r="AP1411" s="37" t="s">
        <v>12913</v>
      </c>
      <c r="AQ1411" s="37" t="s">
        <v>12914</v>
      </c>
      <c r="AR1411" s="37" t="s">
        <v>12913</v>
      </c>
      <c r="AS1411" s="37" t="s">
        <v>12914</v>
      </c>
      <c r="AT1411" s="37" t="s">
        <v>1734</v>
      </c>
    </row>
    <row r="1412" spans="41:46" x14ac:dyDescent="0.2">
      <c r="AO1412" s="106" t="str">
        <f t="shared" ref="AO1412:AO1475" si="130">AT1412&amp;AQ1412</f>
        <v>RNNABBEY VIEW</v>
      </c>
      <c r="AP1412" s="37" t="s">
        <v>12915</v>
      </c>
      <c r="AQ1412" s="37" t="s">
        <v>12916</v>
      </c>
      <c r="AR1412" s="37" t="s">
        <v>12915</v>
      </c>
      <c r="AS1412" s="37" t="s">
        <v>12916</v>
      </c>
      <c r="AT1412" s="37" t="s">
        <v>1734</v>
      </c>
    </row>
    <row r="1413" spans="41:46" x14ac:dyDescent="0.2">
      <c r="AO1413" s="106" t="str">
        <f t="shared" si="130"/>
        <v>RNNALSTON MINOR INJURY UNIT</v>
      </c>
      <c r="AP1413" s="37" t="s">
        <v>12917</v>
      </c>
      <c r="AQ1413" s="37" t="s">
        <v>12918</v>
      </c>
      <c r="AR1413" s="37" t="s">
        <v>12917</v>
      </c>
      <c r="AS1413" s="37" t="s">
        <v>12918</v>
      </c>
      <c r="AT1413" s="37" t="s">
        <v>1734</v>
      </c>
    </row>
    <row r="1414" spans="41:46" x14ac:dyDescent="0.2">
      <c r="AO1414" s="106" t="str">
        <f t="shared" si="130"/>
        <v>RNNORTON LEA</v>
      </c>
      <c r="AP1414" s="37" t="s">
        <v>12919</v>
      </c>
      <c r="AQ1414" s="37" t="s">
        <v>12920</v>
      </c>
      <c r="AR1414" s="37" t="s">
        <v>12919</v>
      </c>
      <c r="AS1414" s="37" t="s">
        <v>12920</v>
      </c>
      <c r="AT1414" s="37" t="s">
        <v>1734</v>
      </c>
    </row>
    <row r="1415" spans="41:46" x14ac:dyDescent="0.2">
      <c r="AO1415" s="106" t="str">
        <f t="shared" si="130"/>
        <v>RNNKESWICK HOSPITAL</v>
      </c>
      <c r="AP1415" s="37" t="s">
        <v>12921</v>
      </c>
      <c r="AQ1415" s="37" t="s">
        <v>12922</v>
      </c>
      <c r="AR1415" s="37" t="s">
        <v>12921</v>
      </c>
      <c r="AS1415" s="37" t="s">
        <v>12922</v>
      </c>
      <c r="AT1415" s="37" t="s">
        <v>1734</v>
      </c>
    </row>
    <row r="1416" spans="41:46" x14ac:dyDescent="0.2">
      <c r="AO1416" s="106" t="str">
        <f t="shared" si="130"/>
        <v>RNNPENRITH HOSPITAL</v>
      </c>
      <c r="AP1416" s="37" t="s">
        <v>12923</v>
      </c>
      <c r="AQ1416" s="37" t="s">
        <v>12924</v>
      </c>
      <c r="AR1416" s="37" t="s">
        <v>12923</v>
      </c>
      <c r="AS1416" s="37" t="s">
        <v>12924</v>
      </c>
      <c r="AT1416" s="37" t="s">
        <v>1734</v>
      </c>
    </row>
    <row r="1417" spans="41:46" x14ac:dyDescent="0.2">
      <c r="AO1417" s="106" t="str">
        <f t="shared" si="130"/>
        <v>RNNBRAMPTON HOSPITAL</v>
      </c>
      <c r="AP1417" s="37" t="s">
        <v>12925</v>
      </c>
      <c r="AQ1417" s="37" t="s">
        <v>12926</v>
      </c>
      <c r="AR1417" s="37" t="s">
        <v>12925</v>
      </c>
      <c r="AS1417" s="37" t="s">
        <v>12926</v>
      </c>
      <c r="AT1417" s="37" t="s">
        <v>1734</v>
      </c>
    </row>
    <row r="1418" spans="41:46" x14ac:dyDescent="0.2">
      <c r="AO1418" s="106" t="str">
        <f t="shared" si="130"/>
        <v>RNNORTON LEA</v>
      </c>
      <c r="AP1418" s="37" t="s">
        <v>12927</v>
      </c>
      <c r="AQ1418" s="37" t="s">
        <v>12920</v>
      </c>
      <c r="AR1418" s="37" t="s">
        <v>12927</v>
      </c>
      <c r="AS1418" s="37" t="s">
        <v>12920</v>
      </c>
      <c r="AT1418" s="37" t="s">
        <v>1734</v>
      </c>
    </row>
    <row r="1419" spans="41:46" x14ac:dyDescent="0.2">
      <c r="AO1419" s="106" t="str">
        <f t="shared" si="130"/>
        <v>RNNWIGTON HOSPITAL</v>
      </c>
      <c r="AP1419" s="37" t="s">
        <v>12928</v>
      </c>
      <c r="AQ1419" s="37" t="s">
        <v>12929</v>
      </c>
      <c r="AR1419" s="37" t="s">
        <v>12928</v>
      </c>
      <c r="AS1419" s="37" t="s">
        <v>12929</v>
      </c>
      <c r="AT1419" s="37" t="s">
        <v>1734</v>
      </c>
    </row>
    <row r="1420" spans="41:46" x14ac:dyDescent="0.2">
      <c r="AO1420" s="106" t="str">
        <f t="shared" si="130"/>
        <v>RNNWEST CUMBERLAND HOSPITAL</v>
      </c>
      <c r="AP1420" s="37" t="s">
        <v>12930</v>
      </c>
      <c r="AQ1420" s="37" t="s">
        <v>12931</v>
      </c>
      <c r="AR1420" s="37" t="s">
        <v>12930</v>
      </c>
      <c r="AS1420" s="37" t="s">
        <v>12931</v>
      </c>
      <c r="AT1420" s="37" t="s">
        <v>1734</v>
      </c>
    </row>
    <row r="1421" spans="41:46" x14ac:dyDescent="0.2">
      <c r="AO1421" s="106" t="str">
        <f t="shared" si="130"/>
        <v>RNNMARYPORT HOSPITAL</v>
      </c>
      <c r="AP1421" s="37" t="s">
        <v>12932</v>
      </c>
      <c r="AQ1421" s="37" t="s">
        <v>12933</v>
      </c>
      <c r="AR1421" s="37" t="s">
        <v>12932</v>
      </c>
      <c r="AS1421" s="37" t="s">
        <v>12933</v>
      </c>
      <c r="AT1421" s="37" t="s">
        <v>1734</v>
      </c>
    </row>
    <row r="1422" spans="41:46" x14ac:dyDescent="0.2">
      <c r="AO1422" s="106" t="str">
        <f t="shared" si="130"/>
        <v>RNNCOCKERMOUTH HOSPITAL</v>
      </c>
      <c r="AP1422" s="37" t="s">
        <v>12934</v>
      </c>
      <c r="AQ1422" s="37" t="s">
        <v>12935</v>
      </c>
      <c r="AR1422" s="37" t="s">
        <v>12934</v>
      </c>
      <c r="AS1422" s="37" t="s">
        <v>12935</v>
      </c>
      <c r="AT1422" s="37" t="s">
        <v>1734</v>
      </c>
    </row>
    <row r="1423" spans="41:46" x14ac:dyDescent="0.2">
      <c r="AO1423" s="106" t="str">
        <f t="shared" si="130"/>
        <v>RNNMILLOM HOSPITAL</v>
      </c>
      <c r="AP1423" s="37" t="s">
        <v>12936</v>
      </c>
      <c r="AQ1423" s="37" t="s">
        <v>12937</v>
      </c>
      <c r="AR1423" s="37" t="s">
        <v>12936</v>
      </c>
      <c r="AS1423" s="37" t="s">
        <v>12937</v>
      </c>
      <c r="AT1423" s="37" t="s">
        <v>1734</v>
      </c>
    </row>
    <row r="1424" spans="41:46" x14ac:dyDescent="0.2">
      <c r="AO1424" s="106" t="str">
        <f t="shared" si="130"/>
        <v>RNNSEACROFT</v>
      </c>
      <c r="AP1424" s="37" t="s">
        <v>12938</v>
      </c>
      <c r="AQ1424" s="37" t="s">
        <v>12939</v>
      </c>
      <c r="AR1424" s="37" t="s">
        <v>12938</v>
      </c>
      <c r="AS1424" s="37" t="s">
        <v>12939</v>
      </c>
      <c r="AT1424" s="37" t="s">
        <v>1734</v>
      </c>
    </row>
    <row r="1425" spans="41:46" x14ac:dyDescent="0.2">
      <c r="AO1425" s="106" t="str">
        <f t="shared" si="130"/>
        <v>RNNMARY HEWETSON COTTAGE HOSPITAL</v>
      </c>
      <c r="AP1425" s="37" t="s">
        <v>12940</v>
      </c>
      <c r="AQ1425" s="37" t="s">
        <v>12941</v>
      </c>
      <c r="AR1425" s="37" t="s">
        <v>12940</v>
      </c>
      <c r="AS1425" s="37" t="s">
        <v>12941</v>
      </c>
      <c r="AT1425" s="37" t="s">
        <v>1734</v>
      </c>
    </row>
    <row r="1426" spans="41:46" x14ac:dyDescent="0.2">
      <c r="AO1426" s="106" t="str">
        <f t="shared" si="130"/>
        <v>RNNCOCKERMOUTH COTTAGE HOSPITAL</v>
      </c>
      <c r="AP1426" s="37" t="s">
        <v>12942</v>
      </c>
      <c r="AQ1426" s="37" t="s">
        <v>12943</v>
      </c>
      <c r="AR1426" s="37" t="s">
        <v>12942</v>
      </c>
      <c r="AS1426" s="37" t="s">
        <v>12943</v>
      </c>
      <c r="AT1426" s="37" t="s">
        <v>1734</v>
      </c>
    </row>
    <row r="1427" spans="41:46" x14ac:dyDescent="0.2">
      <c r="AO1427" s="106" t="str">
        <f t="shared" si="130"/>
        <v>RNNCOPELAND UNIT</v>
      </c>
      <c r="AP1427" s="37" t="s">
        <v>12944</v>
      </c>
      <c r="AQ1427" s="37" t="s">
        <v>12945</v>
      </c>
      <c r="AR1427" s="37" t="s">
        <v>12944</v>
      </c>
      <c r="AS1427" s="37" t="s">
        <v>12945</v>
      </c>
      <c r="AT1427" s="37" t="s">
        <v>1734</v>
      </c>
    </row>
    <row r="1428" spans="41:46" x14ac:dyDescent="0.2">
      <c r="AO1428" s="106" t="str">
        <f t="shared" si="130"/>
        <v>RNNKESWICK MINOR INJURY UNIT</v>
      </c>
      <c r="AP1428" s="37" t="s">
        <v>12946</v>
      </c>
      <c r="AQ1428" s="37" t="s">
        <v>12947</v>
      </c>
      <c r="AR1428" s="37" t="s">
        <v>12946</v>
      </c>
      <c r="AS1428" s="37" t="s">
        <v>12947</v>
      </c>
      <c r="AT1428" s="37" t="s">
        <v>1734</v>
      </c>
    </row>
    <row r="1429" spans="41:46" x14ac:dyDescent="0.2">
      <c r="AO1429" s="106" t="str">
        <f t="shared" si="130"/>
        <v>RNNBRAMPTON HOSPITAL</v>
      </c>
      <c r="AP1429" s="37" t="s">
        <v>12948</v>
      </c>
      <c r="AQ1429" s="37" t="s">
        <v>12926</v>
      </c>
      <c r="AR1429" s="37" t="s">
        <v>12948</v>
      </c>
      <c r="AS1429" s="37" t="s">
        <v>12926</v>
      </c>
      <c r="AT1429" s="37" t="s">
        <v>1734</v>
      </c>
    </row>
    <row r="1430" spans="41:46" x14ac:dyDescent="0.2">
      <c r="AO1430" s="106" t="str">
        <f t="shared" si="130"/>
        <v>RNNCONDITION MANAGEMENT PROGRAMME</v>
      </c>
      <c r="AP1430" s="37" t="s">
        <v>12949</v>
      </c>
      <c r="AQ1430" s="37" t="s">
        <v>12950</v>
      </c>
      <c r="AR1430" s="37" t="s">
        <v>12949</v>
      </c>
      <c r="AS1430" s="37" t="s">
        <v>12950</v>
      </c>
      <c r="AT1430" s="37" t="s">
        <v>1734</v>
      </c>
    </row>
    <row r="1431" spans="41:46" x14ac:dyDescent="0.2">
      <c r="AO1431" s="106" t="str">
        <f t="shared" si="130"/>
        <v>RNNFIRST FLOOR (WEST)</v>
      </c>
      <c r="AP1431" s="37" t="s">
        <v>12951</v>
      </c>
      <c r="AQ1431" s="37" t="s">
        <v>12952</v>
      </c>
      <c r="AR1431" s="37" t="s">
        <v>12951</v>
      </c>
      <c r="AS1431" s="37" t="s">
        <v>12952</v>
      </c>
      <c r="AT1431" s="37" t="s">
        <v>1734</v>
      </c>
    </row>
    <row r="1432" spans="41:46" x14ac:dyDescent="0.2">
      <c r="AO1432" s="106" t="str">
        <f t="shared" si="130"/>
        <v>RNNSEACROFT</v>
      </c>
      <c r="AP1432" s="37" t="s">
        <v>12953</v>
      </c>
      <c r="AQ1432" s="37" t="s">
        <v>12939</v>
      </c>
      <c r="AR1432" s="37" t="s">
        <v>12953</v>
      </c>
      <c r="AS1432" s="37" t="s">
        <v>12939</v>
      </c>
      <c r="AT1432" s="37" t="s">
        <v>1734</v>
      </c>
    </row>
    <row r="1433" spans="41:46" x14ac:dyDescent="0.2">
      <c r="AO1433" s="106" t="str">
        <f t="shared" si="130"/>
        <v>RNNFURNESS GENERAL HOSPITAL (MENTAL HEALTH)</v>
      </c>
      <c r="AP1433" s="37" t="s">
        <v>12954</v>
      </c>
      <c r="AQ1433" s="37" t="s">
        <v>12955</v>
      </c>
      <c r="AR1433" s="37" t="s">
        <v>12954</v>
      </c>
      <c r="AS1433" s="37" t="s">
        <v>12955</v>
      </c>
      <c r="AT1433" s="37" t="s">
        <v>1734</v>
      </c>
    </row>
    <row r="1434" spans="41:46" x14ac:dyDescent="0.2">
      <c r="AO1434" s="106" t="str">
        <f t="shared" si="130"/>
        <v>RNNCOMMUNITY PAEDIATRICS</v>
      </c>
      <c r="AP1434" s="37" t="s">
        <v>12956</v>
      </c>
      <c r="AQ1434" s="37" t="s">
        <v>12957</v>
      </c>
      <c r="AR1434" s="37" t="s">
        <v>12956</v>
      </c>
      <c r="AS1434" s="37" t="s">
        <v>12957</v>
      </c>
      <c r="AT1434" s="37" t="s">
        <v>1734</v>
      </c>
    </row>
    <row r="1435" spans="41:46" x14ac:dyDescent="0.2">
      <c r="AO1435" s="106" t="str">
        <f t="shared" si="130"/>
        <v>RNNKESWICK MINOR INJURY UNIT</v>
      </c>
      <c r="AP1435" s="37" t="s">
        <v>12958</v>
      </c>
      <c r="AQ1435" s="37" t="s">
        <v>12947</v>
      </c>
      <c r="AR1435" s="37" t="s">
        <v>12958</v>
      </c>
      <c r="AS1435" s="37" t="s">
        <v>12947</v>
      </c>
      <c r="AT1435" s="37" t="s">
        <v>1734</v>
      </c>
    </row>
    <row r="1436" spans="41:46" x14ac:dyDescent="0.2">
      <c r="AO1436" s="106" t="str">
        <f t="shared" si="130"/>
        <v>RNNKIRKBY STEPHEN</v>
      </c>
      <c r="AP1436" s="37" t="s">
        <v>12959</v>
      </c>
      <c r="AQ1436" s="37" t="s">
        <v>12960</v>
      </c>
      <c r="AR1436" s="37" t="s">
        <v>12959</v>
      </c>
      <c r="AS1436" s="37" t="s">
        <v>12960</v>
      </c>
      <c r="AT1436" s="37" t="s">
        <v>1734</v>
      </c>
    </row>
    <row r="1437" spans="41:46" x14ac:dyDescent="0.2">
      <c r="AO1437" s="106" t="str">
        <f t="shared" si="130"/>
        <v>RNNPENRITH HOSPITAL</v>
      </c>
      <c r="AP1437" s="37" t="s">
        <v>12961</v>
      </c>
      <c r="AQ1437" s="37" t="s">
        <v>12924</v>
      </c>
      <c r="AR1437" s="37" t="s">
        <v>12961</v>
      </c>
      <c r="AS1437" s="37" t="s">
        <v>12924</v>
      </c>
      <c r="AT1437" s="37" t="s">
        <v>1734</v>
      </c>
    </row>
    <row r="1438" spans="41:46" x14ac:dyDescent="0.2">
      <c r="AO1438" s="106" t="str">
        <f t="shared" si="130"/>
        <v>RNNLANGDALE UNIT</v>
      </c>
      <c r="AP1438" s="37" t="s">
        <v>12962</v>
      </c>
      <c r="AQ1438" s="37" t="s">
        <v>12963</v>
      </c>
      <c r="AR1438" s="37" t="s">
        <v>12962</v>
      </c>
      <c r="AS1438" s="37" t="s">
        <v>12963</v>
      </c>
      <c r="AT1438" s="37" t="s">
        <v>1734</v>
      </c>
    </row>
    <row r="1439" spans="41:46" x14ac:dyDescent="0.2">
      <c r="AO1439" s="106" t="str">
        <f t="shared" si="130"/>
        <v>RNNTHE LAKELANDS UNIT</v>
      </c>
      <c r="AP1439" s="37" t="s">
        <v>12964</v>
      </c>
      <c r="AQ1439" s="37" t="s">
        <v>12965</v>
      </c>
      <c r="AR1439" s="37" t="s">
        <v>12964</v>
      </c>
      <c r="AS1439" s="37" t="s">
        <v>12965</v>
      </c>
      <c r="AT1439" s="37" t="s">
        <v>1734</v>
      </c>
    </row>
    <row r="1440" spans="41:46" x14ac:dyDescent="0.2">
      <c r="AO1440" s="106" t="str">
        <f t="shared" si="130"/>
        <v>RNNMARYPORT COTTAGE HOSPITAL</v>
      </c>
      <c r="AP1440" s="37" t="s">
        <v>12966</v>
      </c>
      <c r="AQ1440" s="37" t="s">
        <v>12967</v>
      </c>
      <c r="AR1440" s="37" t="s">
        <v>12966</v>
      </c>
      <c r="AS1440" s="37" t="s">
        <v>12967</v>
      </c>
      <c r="AT1440" s="37" t="s">
        <v>1734</v>
      </c>
    </row>
    <row r="1441" spans="41:46" x14ac:dyDescent="0.2">
      <c r="AO1441" s="106" t="str">
        <f t="shared" si="130"/>
        <v>RNNMILLOM HOSPITAL</v>
      </c>
      <c r="AP1441" s="37" t="s">
        <v>12968</v>
      </c>
      <c r="AQ1441" s="37" t="s">
        <v>12937</v>
      </c>
      <c r="AR1441" s="37" t="s">
        <v>12968</v>
      </c>
      <c r="AS1441" s="37" t="s">
        <v>12937</v>
      </c>
      <c r="AT1441" s="37" t="s">
        <v>1734</v>
      </c>
    </row>
    <row r="1442" spans="41:46" x14ac:dyDescent="0.2">
      <c r="AO1442" s="106" t="str">
        <f t="shared" si="130"/>
        <v>RNNMARYPORT MINOR INJURY UNIT</v>
      </c>
      <c r="AP1442" s="37" t="s">
        <v>12969</v>
      </c>
      <c r="AQ1442" s="37" t="s">
        <v>12970</v>
      </c>
      <c r="AR1442" s="37" t="s">
        <v>12969</v>
      </c>
      <c r="AS1442" s="37" t="s">
        <v>12970</v>
      </c>
      <c r="AT1442" s="37" t="s">
        <v>1734</v>
      </c>
    </row>
    <row r="1443" spans="41:46" x14ac:dyDescent="0.2">
      <c r="AO1443" s="106" t="str">
        <f t="shared" si="130"/>
        <v>RNNMARYPORT MINOR INJURY UNIT</v>
      </c>
      <c r="AP1443" s="37" t="s">
        <v>12971</v>
      </c>
      <c r="AQ1443" s="37" t="s">
        <v>12970</v>
      </c>
      <c r="AR1443" s="37" t="s">
        <v>12971</v>
      </c>
      <c r="AS1443" s="37" t="s">
        <v>12970</v>
      </c>
      <c r="AT1443" s="37" t="s">
        <v>1734</v>
      </c>
    </row>
    <row r="1444" spans="41:46" x14ac:dyDescent="0.2">
      <c r="AO1444" s="106" t="str">
        <f t="shared" si="130"/>
        <v>RNNCOMMUNITY PAEDIATRIC DEPARTMENT</v>
      </c>
      <c r="AP1444" s="37" t="s">
        <v>12972</v>
      </c>
      <c r="AQ1444" s="37" t="s">
        <v>12973</v>
      </c>
      <c r="AR1444" s="37" t="s">
        <v>12972</v>
      </c>
      <c r="AS1444" s="37" t="s">
        <v>12973</v>
      </c>
      <c r="AT1444" s="37" t="s">
        <v>1734</v>
      </c>
    </row>
    <row r="1445" spans="41:46" x14ac:dyDescent="0.2">
      <c r="AO1445" s="106" t="str">
        <f t="shared" si="130"/>
        <v>RNNPENRITH MINOR INJURY UNIT</v>
      </c>
      <c r="AP1445" s="37" t="s">
        <v>12974</v>
      </c>
      <c r="AQ1445" s="37" t="s">
        <v>12975</v>
      </c>
      <c r="AR1445" s="37" t="s">
        <v>12974</v>
      </c>
      <c r="AS1445" s="37" t="s">
        <v>12975</v>
      </c>
      <c r="AT1445" s="37" t="s">
        <v>1734</v>
      </c>
    </row>
    <row r="1446" spans="41:46" x14ac:dyDescent="0.2">
      <c r="AO1446" s="106" t="str">
        <f t="shared" si="130"/>
        <v>RNNCALDEW ENTERPRISES</v>
      </c>
      <c r="AP1446" s="37" t="s">
        <v>12976</v>
      </c>
      <c r="AQ1446" s="37" t="s">
        <v>12977</v>
      </c>
      <c r="AR1446" s="37" t="s">
        <v>12976</v>
      </c>
      <c r="AS1446" s="37" t="s">
        <v>12977</v>
      </c>
      <c r="AT1446" s="37" t="s">
        <v>1734</v>
      </c>
    </row>
    <row r="1447" spans="41:46" x14ac:dyDescent="0.2">
      <c r="AO1447" s="106" t="str">
        <f t="shared" si="130"/>
        <v>RNNBIRNHAM WOOD</v>
      </c>
      <c r="AP1447" s="37" t="s">
        <v>12978</v>
      </c>
      <c r="AQ1447" s="37" t="s">
        <v>12979</v>
      </c>
      <c r="AR1447" s="37" t="s">
        <v>12978</v>
      </c>
      <c r="AS1447" s="37" t="s">
        <v>12979</v>
      </c>
      <c r="AT1447" s="37" t="s">
        <v>1734</v>
      </c>
    </row>
    <row r="1448" spans="41:46" x14ac:dyDescent="0.2">
      <c r="AO1448" s="106" t="str">
        <f t="shared" si="130"/>
        <v>RNNRUTH LANCASTER JAMES HOSPITAL</v>
      </c>
      <c r="AP1448" s="37" t="s">
        <v>12980</v>
      </c>
      <c r="AQ1448" s="37" t="s">
        <v>12981</v>
      </c>
      <c r="AR1448" s="37" t="s">
        <v>12980</v>
      </c>
      <c r="AS1448" s="37" t="s">
        <v>12981</v>
      </c>
      <c r="AT1448" s="37" t="s">
        <v>1734</v>
      </c>
    </row>
    <row r="1449" spans="41:46" x14ac:dyDescent="0.2">
      <c r="AO1449" s="106" t="str">
        <f t="shared" si="130"/>
        <v>RNNALSTON MINOR INJURY UNIT</v>
      </c>
      <c r="AP1449" s="37" t="s">
        <v>12982</v>
      </c>
      <c r="AQ1449" s="37" t="s">
        <v>12918</v>
      </c>
      <c r="AR1449" s="37" t="s">
        <v>12982</v>
      </c>
      <c r="AS1449" s="37" t="s">
        <v>12918</v>
      </c>
      <c r="AT1449" s="37" t="s">
        <v>1734</v>
      </c>
    </row>
    <row r="1450" spans="41:46" x14ac:dyDescent="0.2">
      <c r="AO1450" s="106" t="str">
        <f t="shared" si="130"/>
        <v>RNNTHIRLMERE SUITE</v>
      </c>
      <c r="AP1450" s="37" t="s">
        <v>12983</v>
      </c>
      <c r="AQ1450" s="37" t="s">
        <v>12984</v>
      </c>
      <c r="AR1450" s="37" t="s">
        <v>12983</v>
      </c>
      <c r="AS1450" s="37" t="s">
        <v>12984</v>
      </c>
      <c r="AT1450" s="37" t="s">
        <v>1734</v>
      </c>
    </row>
    <row r="1451" spans="41:46" x14ac:dyDescent="0.2">
      <c r="AO1451" s="106" t="str">
        <f t="shared" si="130"/>
        <v>RNNSEASCALE</v>
      </c>
      <c r="AP1451" s="37" t="s">
        <v>12985</v>
      </c>
      <c r="AQ1451" s="37" t="s">
        <v>12986</v>
      </c>
      <c r="AR1451" s="37" t="s">
        <v>12985</v>
      </c>
      <c r="AS1451" s="37" t="s">
        <v>12986</v>
      </c>
      <c r="AT1451" s="37" t="s">
        <v>1734</v>
      </c>
    </row>
    <row r="1452" spans="41:46" x14ac:dyDescent="0.2">
      <c r="AO1452" s="106" t="str">
        <f t="shared" si="130"/>
        <v>RNNFLATT WALKS</v>
      </c>
      <c r="AP1452" s="37" t="s">
        <v>12987</v>
      </c>
      <c r="AQ1452" s="37" t="s">
        <v>12988</v>
      </c>
      <c r="AR1452" s="37" t="s">
        <v>12987</v>
      </c>
      <c r="AS1452" s="37" t="s">
        <v>12988</v>
      </c>
      <c r="AT1452" s="37" t="s">
        <v>1734</v>
      </c>
    </row>
    <row r="1453" spans="41:46" x14ac:dyDescent="0.2">
      <c r="AO1453" s="106" t="str">
        <f t="shared" si="130"/>
        <v>RNNWESTMORLAND GENERAL HOSPITAL</v>
      </c>
      <c r="AP1453" s="37" t="s">
        <v>12989</v>
      </c>
      <c r="AQ1453" s="37" t="s">
        <v>12990</v>
      </c>
      <c r="AR1453" s="37" t="s">
        <v>12989</v>
      </c>
      <c r="AS1453" s="37" t="s">
        <v>12990</v>
      </c>
      <c r="AT1453" s="37" t="s">
        <v>1734</v>
      </c>
    </row>
    <row r="1454" spans="41:46" x14ac:dyDescent="0.2">
      <c r="AO1454" s="106" t="str">
        <f t="shared" si="130"/>
        <v>RNNWIGTON HOSPITAL</v>
      </c>
      <c r="AP1454" s="37" t="s">
        <v>12991</v>
      </c>
      <c r="AQ1454" s="37" t="s">
        <v>12929</v>
      </c>
      <c r="AR1454" s="37" t="s">
        <v>12991</v>
      </c>
      <c r="AS1454" s="37" t="s">
        <v>12929</v>
      </c>
      <c r="AT1454" s="37" t="s">
        <v>1734</v>
      </c>
    </row>
    <row r="1455" spans="41:46" x14ac:dyDescent="0.2">
      <c r="AO1455" s="106" t="str">
        <f t="shared" si="130"/>
        <v>RNQKettering General Hospital - RNQ51</v>
      </c>
      <c r="AP1455" s="37" t="s">
        <v>845</v>
      </c>
      <c r="AQ1455" s="37" t="s">
        <v>846</v>
      </c>
      <c r="AR1455" s="37" t="s">
        <v>845</v>
      </c>
      <c r="AS1455" s="37" t="s">
        <v>847</v>
      </c>
      <c r="AT1455" s="37" t="s">
        <v>660</v>
      </c>
    </row>
    <row r="1456" spans="41:46" x14ac:dyDescent="0.2">
      <c r="AO1456" s="106" t="str">
        <f t="shared" si="130"/>
        <v>RNQNuffield Diagnostic Centre - RNQ97</v>
      </c>
      <c r="AP1456" s="37" t="s">
        <v>848</v>
      </c>
      <c r="AQ1456" s="37" t="s">
        <v>849</v>
      </c>
      <c r="AR1456" s="37" t="s">
        <v>848</v>
      </c>
      <c r="AS1456" s="37" t="s">
        <v>850</v>
      </c>
      <c r="AT1456" s="37" t="s">
        <v>660</v>
      </c>
    </row>
    <row r="1457" spans="41:46" x14ac:dyDescent="0.2">
      <c r="AO1457" s="106" t="str">
        <f t="shared" si="130"/>
        <v>RNSNorthampton General Hospital (Acute) - RNS01</v>
      </c>
      <c r="AP1457" s="37" t="s">
        <v>857</v>
      </c>
      <c r="AQ1457" s="37" t="s">
        <v>858</v>
      </c>
      <c r="AR1457" s="37" t="s">
        <v>857</v>
      </c>
      <c r="AS1457" s="37" t="s">
        <v>859</v>
      </c>
      <c r="AT1457" s="37" t="s">
        <v>661</v>
      </c>
    </row>
    <row r="1458" spans="41:46" x14ac:dyDescent="0.2">
      <c r="AO1458" s="106" t="str">
        <f t="shared" si="130"/>
        <v>RNSSt Edmund's Hospital - RNS02</v>
      </c>
      <c r="AP1458" s="37" t="s">
        <v>860</v>
      </c>
      <c r="AQ1458" s="37" t="s">
        <v>861</v>
      </c>
      <c r="AR1458" s="37" t="s">
        <v>860</v>
      </c>
      <c r="AS1458" s="37" t="s">
        <v>862</v>
      </c>
      <c r="AT1458" s="37" t="s">
        <v>661</v>
      </c>
    </row>
    <row r="1459" spans="41:46" x14ac:dyDescent="0.2">
      <c r="AO1459" s="106" t="str">
        <f t="shared" si="130"/>
        <v>RNSDanetre Hospital (Out-Patients) - RNS04</v>
      </c>
      <c r="AP1459" s="37" t="s">
        <v>851</v>
      </c>
      <c r="AQ1459" s="37" t="s">
        <v>852</v>
      </c>
      <c r="AR1459" s="37" t="s">
        <v>851</v>
      </c>
      <c r="AS1459" s="37" t="s">
        <v>853</v>
      </c>
      <c r="AT1459" s="37" t="s">
        <v>661</v>
      </c>
    </row>
    <row r="1460" spans="41:46" x14ac:dyDescent="0.2">
      <c r="AO1460" s="106" t="str">
        <f t="shared" si="130"/>
        <v>RNSDaventry Health Centre (Acute) - RNS94</v>
      </c>
      <c r="AP1460" s="37" t="s">
        <v>854</v>
      </c>
      <c r="AQ1460" s="37" t="s">
        <v>855</v>
      </c>
      <c r="AR1460" s="37" t="s">
        <v>854</v>
      </c>
      <c r="AS1460" s="37" t="s">
        <v>856</v>
      </c>
      <c r="AT1460" s="37" t="s">
        <v>661</v>
      </c>
    </row>
    <row r="1461" spans="41:46" x14ac:dyDescent="0.2">
      <c r="AO1461" s="106" t="str">
        <f t="shared" si="130"/>
        <v>RNUCLEMENTS MEWS</v>
      </c>
      <c r="AP1461" s="37" t="s">
        <v>12992</v>
      </c>
      <c r="AQ1461" s="37" t="s">
        <v>12993</v>
      </c>
      <c r="AR1461" s="37" t="s">
        <v>12992</v>
      </c>
      <c r="AS1461" s="37" t="s">
        <v>12993</v>
      </c>
      <c r="AT1461" s="37" t="s">
        <v>1749</v>
      </c>
    </row>
    <row r="1462" spans="41:46" x14ac:dyDescent="0.2">
      <c r="AO1462" s="106" t="str">
        <f t="shared" si="130"/>
        <v>RNURIVERSDALE</v>
      </c>
      <c r="AP1462" s="37" t="s">
        <v>12994</v>
      </c>
      <c r="AQ1462" s="37" t="s">
        <v>12995</v>
      </c>
      <c r="AR1462" s="37" t="s">
        <v>12994</v>
      </c>
      <c r="AS1462" s="37" t="s">
        <v>12995</v>
      </c>
      <c r="AT1462" s="37" t="s">
        <v>1749</v>
      </c>
    </row>
    <row r="1463" spans="41:46" x14ac:dyDescent="0.2">
      <c r="AO1463" s="106" t="str">
        <f t="shared" si="130"/>
        <v>RNUSHRUBLANDS</v>
      </c>
      <c r="AP1463" s="37" t="s">
        <v>12996</v>
      </c>
      <c r="AQ1463" s="37" t="s">
        <v>12997</v>
      </c>
      <c r="AR1463" s="37" t="s">
        <v>12996</v>
      </c>
      <c r="AS1463" s="37" t="s">
        <v>12997</v>
      </c>
      <c r="AT1463" s="37" t="s">
        <v>1749</v>
      </c>
    </row>
    <row r="1464" spans="41:46" x14ac:dyDescent="0.2">
      <c r="AO1464" s="106" t="str">
        <f t="shared" si="130"/>
        <v>RNUHIGHFIELD ADOLESCENT UNIT</v>
      </c>
      <c r="AP1464" s="37" t="s">
        <v>12998</v>
      </c>
      <c r="AQ1464" s="37" t="s">
        <v>12999</v>
      </c>
      <c r="AR1464" s="37" t="s">
        <v>12998</v>
      </c>
      <c r="AS1464" s="37" t="s">
        <v>12999</v>
      </c>
      <c r="AT1464" s="37" t="s">
        <v>1749</v>
      </c>
    </row>
    <row r="1465" spans="41:46" x14ac:dyDescent="0.2">
      <c r="AO1465" s="106" t="str">
        <f t="shared" si="130"/>
        <v>RNUWARNEFORD HOSPITAL</v>
      </c>
      <c r="AP1465" s="37" t="s">
        <v>13000</v>
      </c>
      <c r="AQ1465" s="37" t="s">
        <v>13001</v>
      </c>
      <c r="AR1465" s="37" t="s">
        <v>13000</v>
      </c>
      <c r="AS1465" s="37" t="s">
        <v>13001</v>
      </c>
      <c r="AT1465" s="37" t="s">
        <v>1749</v>
      </c>
    </row>
    <row r="1466" spans="41:46" x14ac:dyDescent="0.2">
      <c r="AO1466" s="106" t="str">
        <f t="shared" si="130"/>
        <v>RNUWYKEHAM PARK DAY HOSPITAL</v>
      </c>
      <c r="AP1466" s="37" t="s">
        <v>13002</v>
      </c>
      <c r="AQ1466" s="37" t="s">
        <v>13003</v>
      </c>
      <c r="AR1466" s="37" t="s">
        <v>13002</v>
      </c>
      <c r="AS1466" s="37" t="s">
        <v>13003</v>
      </c>
      <c r="AT1466" s="37" t="s">
        <v>1749</v>
      </c>
    </row>
    <row r="1467" spans="41:46" x14ac:dyDescent="0.2">
      <c r="AO1467" s="106" t="str">
        <f t="shared" si="130"/>
        <v>RNUMOORVIEW</v>
      </c>
      <c r="AP1467" s="37" t="s">
        <v>13004</v>
      </c>
      <c r="AQ1467" s="37" t="s">
        <v>13005</v>
      </c>
      <c r="AR1467" s="37" t="s">
        <v>13004</v>
      </c>
      <c r="AS1467" s="37" t="s">
        <v>13005</v>
      </c>
      <c r="AT1467" s="37" t="s">
        <v>1749</v>
      </c>
    </row>
    <row r="1468" spans="41:46" x14ac:dyDescent="0.2">
      <c r="AO1468" s="106" t="str">
        <f t="shared" si="130"/>
        <v>RNUJOHN HAMPDEN UNIT</v>
      </c>
      <c r="AP1468" s="37" t="s">
        <v>13006</v>
      </c>
      <c r="AQ1468" s="37" t="s">
        <v>13007</v>
      </c>
      <c r="AR1468" s="37" t="s">
        <v>13006</v>
      </c>
      <c r="AS1468" s="37" t="s">
        <v>13007</v>
      </c>
      <c r="AT1468" s="37" t="s">
        <v>1749</v>
      </c>
    </row>
    <row r="1469" spans="41:46" x14ac:dyDescent="0.2">
      <c r="AO1469" s="106" t="str">
        <f t="shared" si="130"/>
        <v>RNUHALEACRE UNIT</v>
      </c>
      <c r="AP1469" s="37" t="s">
        <v>13008</v>
      </c>
      <c r="AQ1469" s="37" t="s">
        <v>13009</v>
      </c>
      <c r="AR1469" s="37" t="s">
        <v>13008</v>
      </c>
      <c r="AS1469" s="37" t="s">
        <v>13009</v>
      </c>
      <c r="AT1469" s="37" t="s">
        <v>1749</v>
      </c>
    </row>
    <row r="1470" spans="41:46" x14ac:dyDescent="0.2">
      <c r="AO1470" s="106" t="str">
        <f t="shared" si="130"/>
        <v>RNUCPSU</v>
      </c>
      <c r="AP1470" s="37" t="s">
        <v>13010</v>
      </c>
      <c r="AQ1470" s="37" t="s">
        <v>13011</v>
      </c>
      <c r="AR1470" s="37" t="s">
        <v>13010</v>
      </c>
      <c r="AS1470" s="37" t="s">
        <v>13011</v>
      </c>
      <c r="AT1470" s="37" t="s">
        <v>1749</v>
      </c>
    </row>
    <row r="1471" spans="41:46" x14ac:dyDescent="0.2">
      <c r="AO1471" s="106" t="str">
        <f t="shared" si="130"/>
        <v>RNUSWINDON COMMUNITY &amp; INPATIENT CHILD &amp; ADOLESCENT MENTAL HEALTH</v>
      </c>
      <c r="AP1471" s="37" t="s">
        <v>13012</v>
      </c>
      <c r="AQ1471" s="37" t="s">
        <v>13013</v>
      </c>
      <c r="AR1471" s="37" t="s">
        <v>13012</v>
      </c>
      <c r="AS1471" s="37" t="s">
        <v>13013</v>
      </c>
      <c r="AT1471" s="37" t="s">
        <v>1749</v>
      </c>
    </row>
    <row r="1472" spans="41:46" x14ac:dyDescent="0.2">
      <c r="AO1472" s="106" t="str">
        <f t="shared" si="130"/>
        <v>RNUSAVERNAKE HOSPITAL</v>
      </c>
      <c r="AP1472" s="37" t="s">
        <v>13014</v>
      </c>
      <c r="AQ1472" s="37" t="s">
        <v>13015</v>
      </c>
      <c r="AR1472" s="37" t="s">
        <v>13014</v>
      </c>
      <c r="AS1472" s="37" t="s">
        <v>13015</v>
      </c>
      <c r="AT1472" s="37" t="s">
        <v>1749</v>
      </c>
    </row>
    <row r="1473" spans="41:46" x14ac:dyDescent="0.2">
      <c r="AO1473" s="106" t="str">
        <f t="shared" si="130"/>
        <v>RNUSALISBURY DISTRICT HOSPITAL</v>
      </c>
      <c r="AP1473" s="37" t="s">
        <v>13016</v>
      </c>
      <c r="AQ1473" s="37" t="s">
        <v>13017</v>
      </c>
      <c r="AR1473" s="37" t="s">
        <v>13016</v>
      </c>
      <c r="AS1473" s="37" t="s">
        <v>13017</v>
      </c>
      <c r="AT1473" s="37" t="s">
        <v>1749</v>
      </c>
    </row>
    <row r="1474" spans="41:46" x14ac:dyDescent="0.2">
      <c r="AO1474" s="106" t="str">
        <f t="shared" si="130"/>
        <v>RNUBICESTER COMMUNITY HOSPITAL</v>
      </c>
      <c r="AP1474" s="37" t="s">
        <v>13018</v>
      </c>
      <c r="AQ1474" s="37" t="s">
        <v>13019</v>
      </c>
      <c r="AR1474" s="37" t="s">
        <v>13018</v>
      </c>
      <c r="AS1474" s="37" t="s">
        <v>13019</v>
      </c>
      <c r="AT1474" s="37" t="s">
        <v>1749</v>
      </c>
    </row>
    <row r="1475" spans="41:46" x14ac:dyDescent="0.2">
      <c r="AO1475" s="106" t="str">
        <f t="shared" si="130"/>
        <v>RNUCHIPPING NORTON COMMUNITY HOSPITAL</v>
      </c>
      <c r="AP1475" s="37" t="s">
        <v>13020</v>
      </c>
      <c r="AQ1475" s="37" t="s">
        <v>13021</v>
      </c>
      <c r="AR1475" s="37" t="s">
        <v>13020</v>
      </c>
      <c r="AS1475" s="37" t="s">
        <v>13021</v>
      </c>
      <c r="AT1475" s="37" t="s">
        <v>1749</v>
      </c>
    </row>
    <row r="1476" spans="41:46" x14ac:dyDescent="0.2">
      <c r="AO1476" s="106" t="str">
        <f t="shared" ref="AO1476:AO1539" si="131">AT1476&amp;AQ1476</f>
        <v>RNUDIDCOT COMMUNITY HOSPITAL</v>
      </c>
      <c r="AP1476" s="37" t="s">
        <v>13022</v>
      </c>
      <c r="AQ1476" s="37" t="s">
        <v>13023</v>
      </c>
      <c r="AR1476" s="37" t="s">
        <v>13022</v>
      </c>
      <c r="AS1476" s="37" t="s">
        <v>13023</v>
      </c>
      <c r="AT1476" s="37" t="s">
        <v>1749</v>
      </c>
    </row>
    <row r="1477" spans="41:46" x14ac:dyDescent="0.2">
      <c r="AO1477" s="106" t="str">
        <f t="shared" si="131"/>
        <v>RNUFARINGDON DAY HOSPITAL</v>
      </c>
      <c r="AP1477" s="37" t="s">
        <v>13024</v>
      </c>
      <c r="AQ1477" s="37" t="s">
        <v>13025</v>
      </c>
      <c r="AR1477" s="37" t="s">
        <v>13024</v>
      </c>
      <c r="AS1477" s="37" t="s">
        <v>13025</v>
      </c>
      <c r="AT1477" s="37" t="s">
        <v>1749</v>
      </c>
    </row>
    <row r="1478" spans="41:46" x14ac:dyDescent="0.2">
      <c r="AO1478" s="106" t="str">
        <f t="shared" si="131"/>
        <v>RNUOXFORD CITY COMMUNITY HOSPITAL</v>
      </c>
      <c r="AP1478" s="37" t="s">
        <v>13026</v>
      </c>
      <c r="AQ1478" s="37" t="s">
        <v>13027</v>
      </c>
      <c r="AR1478" s="37" t="s">
        <v>13026</v>
      </c>
      <c r="AS1478" s="37" t="s">
        <v>13027</v>
      </c>
      <c r="AT1478" s="37" t="s">
        <v>1749</v>
      </c>
    </row>
    <row r="1479" spans="41:46" x14ac:dyDescent="0.2">
      <c r="AO1479" s="106" t="str">
        <f t="shared" si="131"/>
        <v>RNUOXFORDSHIRE C&amp;B MSK HUB</v>
      </c>
      <c r="AP1479" s="37" t="s">
        <v>13028</v>
      </c>
      <c r="AQ1479" s="37" t="s">
        <v>13029</v>
      </c>
      <c r="AR1479" s="37" t="s">
        <v>13028</v>
      </c>
      <c r="AS1479" s="37" t="s">
        <v>13029</v>
      </c>
      <c r="AT1479" s="37" t="s">
        <v>1749</v>
      </c>
    </row>
    <row r="1480" spans="41:46" x14ac:dyDescent="0.2">
      <c r="AO1480" s="106" t="str">
        <f t="shared" si="131"/>
        <v>RNUNHS OXFORDSHIRE</v>
      </c>
      <c r="AP1480" s="37" t="s">
        <v>13030</v>
      </c>
      <c r="AQ1480" s="37" t="s">
        <v>13031</v>
      </c>
      <c r="AR1480" s="37" t="s">
        <v>13030</v>
      </c>
      <c r="AS1480" s="37" t="s">
        <v>13031</v>
      </c>
      <c r="AT1480" s="37" t="s">
        <v>1749</v>
      </c>
    </row>
    <row r="1481" spans="41:46" x14ac:dyDescent="0.2">
      <c r="AO1481" s="106" t="str">
        <f t="shared" si="131"/>
        <v>RNUWALLINGFORD COMMUNITY HOSPITAL</v>
      </c>
      <c r="AP1481" s="37" t="s">
        <v>13032</v>
      </c>
      <c r="AQ1481" s="37" t="s">
        <v>13033</v>
      </c>
      <c r="AR1481" s="37" t="s">
        <v>13032</v>
      </c>
      <c r="AS1481" s="37" t="s">
        <v>13033</v>
      </c>
      <c r="AT1481" s="37" t="s">
        <v>1749</v>
      </c>
    </row>
    <row r="1482" spans="41:46" x14ac:dyDescent="0.2">
      <c r="AO1482" s="106" t="str">
        <f t="shared" si="131"/>
        <v>RNUWANTAGE COMMUNITY HOSPITAL</v>
      </c>
      <c r="AP1482" s="37" t="s">
        <v>13034</v>
      </c>
      <c r="AQ1482" s="37" t="s">
        <v>13035</v>
      </c>
      <c r="AR1482" s="37" t="s">
        <v>13034</v>
      </c>
      <c r="AS1482" s="37" t="s">
        <v>13035</v>
      </c>
      <c r="AT1482" s="37" t="s">
        <v>1749</v>
      </c>
    </row>
    <row r="1483" spans="41:46" x14ac:dyDescent="0.2">
      <c r="AO1483" s="106" t="str">
        <f t="shared" si="131"/>
        <v>RNUWITNEY COMMUNITY HOSPITAL</v>
      </c>
      <c r="AP1483" s="37" t="s">
        <v>13036</v>
      </c>
      <c r="AQ1483" s="37" t="s">
        <v>13037</v>
      </c>
      <c r="AR1483" s="37" t="s">
        <v>13036</v>
      </c>
      <c r="AS1483" s="37" t="s">
        <v>13037</v>
      </c>
      <c r="AT1483" s="37" t="s">
        <v>1749</v>
      </c>
    </row>
    <row r="1484" spans="41:46" x14ac:dyDescent="0.2">
      <c r="AO1484" s="106" t="str">
        <f t="shared" si="131"/>
        <v>RNUABINGDON COMMUNITY HOSPITAL</v>
      </c>
      <c r="AP1484" s="37" t="s">
        <v>13038</v>
      </c>
      <c r="AQ1484" s="37" t="s">
        <v>13039</v>
      </c>
      <c r="AR1484" s="37" t="s">
        <v>13038</v>
      </c>
      <c r="AS1484" s="37" t="s">
        <v>13039</v>
      </c>
      <c r="AT1484" s="37" t="s">
        <v>1749</v>
      </c>
    </row>
    <row r="1485" spans="41:46" x14ac:dyDescent="0.2">
      <c r="AO1485" s="106" t="str">
        <f t="shared" si="131"/>
        <v>RNUTOWNLANDS COMMUNITY HOSPITAL</v>
      </c>
      <c r="AP1485" s="37" t="s">
        <v>13040</v>
      </c>
      <c r="AQ1485" s="37" t="s">
        <v>13041</v>
      </c>
      <c r="AR1485" s="37" t="s">
        <v>13040</v>
      </c>
      <c r="AS1485" s="37" t="s">
        <v>13041</v>
      </c>
      <c r="AT1485" s="37" t="s">
        <v>1749</v>
      </c>
    </row>
    <row r="1486" spans="41:46" x14ac:dyDescent="0.2">
      <c r="AO1486" s="106" t="str">
        <f t="shared" si="131"/>
        <v>RNUTALKINGSPACE</v>
      </c>
      <c r="AP1486" s="37" t="s">
        <v>13042</v>
      </c>
      <c r="AQ1486" s="37" t="s">
        <v>13043</v>
      </c>
      <c r="AR1486" s="37" t="s">
        <v>13042</v>
      </c>
      <c r="AS1486" s="37" t="s">
        <v>13043</v>
      </c>
      <c r="AT1486" s="37" t="s">
        <v>1749</v>
      </c>
    </row>
    <row r="1487" spans="41:46" x14ac:dyDescent="0.2">
      <c r="AO1487" s="106" t="str">
        <f t="shared" si="131"/>
        <v>RNUHEALTHY MINDS</v>
      </c>
      <c r="AP1487" s="37" t="s">
        <v>13044</v>
      </c>
      <c r="AQ1487" s="37" t="s">
        <v>13045</v>
      </c>
      <c r="AR1487" s="37" t="s">
        <v>13044</v>
      </c>
      <c r="AS1487" s="37" t="s">
        <v>13045</v>
      </c>
      <c r="AT1487" s="37" t="s">
        <v>1749</v>
      </c>
    </row>
    <row r="1488" spans="41:46" x14ac:dyDescent="0.2">
      <c r="AO1488" s="106" t="str">
        <f t="shared" si="131"/>
        <v>RNUHORTON GENERAL HOSPITAL</v>
      </c>
      <c r="AP1488" s="37" t="s">
        <v>13046</v>
      </c>
      <c r="AQ1488" s="37" t="s">
        <v>13047</v>
      </c>
      <c r="AR1488" s="37" t="s">
        <v>13046</v>
      </c>
      <c r="AS1488" s="37" t="s">
        <v>13047</v>
      </c>
      <c r="AT1488" s="37" t="s">
        <v>1749</v>
      </c>
    </row>
    <row r="1489" spans="41:46" x14ac:dyDescent="0.2">
      <c r="AO1489" s="106" t="str">
        <f t="shared" si="131"/>
        <v>RNUOCHPS</v>
      </c>
      <c r="AP1489" s="37" t="s">
        <v>13048</v>
      </c>
      <c r="AQ1489" s="37" t="s">
        <v>13049</v>
      </c>
      <c r="AR1489" s="37" t="s">
        <v>13048</v>
      </c>
      <c r="AS1489" s="37" t="s">
        <v>13049</v>
      </c>
      <c r="AT1489" s="37" t="s">
        <v>1749</v>
      </c>
    </row>
    <row r="1490" spans="41:46" x14ac:dyDescent="0.2">
      <c r="AO1490" s="106" t="str">
        <f t="shared" si="131"/>
        <v>RNUSTATION POINT</v>
      </c>
      <c r="AP1490" s="37" t="s">
        <v>13050</v>
      </c>
      <c r="AQ1490" s="37" t="s">
        <v>13051</v>
      </c>
      <c r="AR1490" s="37" t="s">
        <v>13050</v>
      </c>
      <c r="AS1490" s="37" t="s">
        <v>13051</v>
      </c>
      <c r="AT1490" s="37" t="s">
        <v>1749</v>
      </c>
    </row>
    <row r="1491" spans="41:46" x14ac:dyDescent="0.2">
      <c r="AO1491" s="106" t="str">
        <f t="shared" si="131"/>
        <v>RNUWITNEY EMU</v>
      </c>
      <c r="AP1491" s="37" t="s">
        <v>13052</v>
      </c>
      <c r="AQ1491" s="37" t="s">
        <v>13053</v>
      </c>
      <c r="AR1491" s="37" t="s">
        <v>13052</v>
      </c>
      <c r="AS1491" s="37" t="s">
        <v>13053</v>
      </c>
      <c r="AT1491" s="37" t="s">
        <v>1749</v>
      </c>
    </row>
    <row r="1492" spans="41:46" x14ac:dyDescent="0.2">
      <c r="AO1492" s="106" t="str">
        <f t="shared" si="131"/>
        <v>RNUMENTAL HEALTH</v>
      </c>
      <c r="AP1492" s="37" t="s">
        <v>13054</v>
      </c>
      <c r="AQ1492" s="37" t="s">
        <v>13055</v>
      </c>
      <c r="AR1492" s="37" t="s">
        <v>13054</v>
      </c>
      <c r="AS1492" s="37" t="s">
        <v>13055</v>
      </c>
      <c r="AT1492" s="37" t="s">
        <v>1749</v>
      </c>
    </row>
    <row r="1493" spans="41:46" x14ac:dyDescent="0.2">
      <c r="AO1493" s="106" t="str">
        <f t="shared" si="131"/>
        <v>RNUEMERGENCY MEDICAL TREATMENT UNIT</v>
      </c>
      <c r="AP1493" s="37" t="s">
        <v>13056</v>
      </c>
      <c r="AQ1493" s="37" t="s">
        <v>13057</v>
      </c>
      <c r="AR1493" s="37" t="s">
        <v>13056</v>
      </c>
      <c r="AS1493" s="37" t="s">
        <v>13057</v>
      </c>
      <c r="AT1493" s="37" t="s">
        <v>1749</v>
      </c>
    </row>
    <row r="1494" spans="41:46" x14ac:dyDescent="0.2">
      <c r="AO1494" s="106" t="str">
        <f t="shared" si="131"/>
        <v>RNZSalisbury Health Care NHS Trust - RNZ00</v>
      </c>
      <c r="AP1494" s="37" t="s">
        <v>874</v>
      </c>
      <c r="AQ1494" s="37" t="s">
        <v>875</v>
      </c>
      <c r="AR1494" s="37" t="s">
        <v>874</v>
      </c>
      <c r="AS1494" s="37" t="s">
        <v>876</v>
      </c>
      <c r="AT1494" s="37" t="s">
        <v>662</v>
      </c>
    </row>
    <row r="1495" spans="41:46" x14ac:dyDescent="0.2">
      <c r="AO1495" s="106" t="str">
        <f t="shared" si="131"/>
        <v>RNZSalisbury District Hospital - RNZ02</v>
      </c>
      <c r="AP1495" s="37" t="s">
        <v>872</v>
      </c>
      <c r="AQ1495" s="37" t="s">
        <v>873</v>
      </c>
      <c r="AR1495" s="37" t="s">
        <v>872</v>
      </c>
      <c r="AS1495" s="37" t="s">
        <v>2475</v>
      </c>
      <c r="AT1495" s="37" t="s">
        <v>662</v>
      </c>
    </row>
    <row r="1496" spans="41:46" x14ac:dyDescent="0.2">
      <c r="AO1496" s="106" t="str">
        <f t="shared" si="131"/>
        <v>RNZFordingbridge Hospital - RNZ04</v>
      </c>
      <c r="AP1496" s="37" t="s">
        <v>867</v>
      </c>
      <c r="AQ1496" s="37" t="s">
        <v>868</v>
      </c>
      <c r="AR1496" s="37" t="s">
        <v>867</v>
      </c>
      <c r="AS1496" s="37" t="s">
        <v>2548</v>
      </c>
      <c r="AT1496" s="37" t="s">
        <v>662</v>
      </c>
    </row>
    <row r="1497" spans="41:46" x14ac:dyDescent="0.2">
      <c r="AO1497" s="106" t="str">
        <f t="shared" si="131"/>
        <v>RNZHillcote - RNZ13</v>
      </c>
      <c r="AP1497" s="37" t="s">
        <v>869</v>
      </c>
      <c r="AQ1497" s="37" t="s">
        <v>870</v>
      </c>
      <c r="AR1497" s="37" t="s">
        <v>869</v>
      </c>
      <c r="AS1497" s="37" t="s">
        <v>871</v>
      </c>
      <c r="AT1497" s="37" t="s">
        <v>662</v>
      </c>
    </row>
    <row r="1498" spans="41:46" x14ac:dyDescent="0.2">
      <c r="AO1498" s="106" t="str">
        <f t="shared" si="131"/>
        <v>RNZAndover War Memorial Hospital - RNZ59</v>
      </c>
      <c r="AP1498" s="37" t="s">
        <v>863</v>
      </c>
      <c r="AQ1498" s="37" t="s">
        <v>864</v>
      </c>
      <c r="AR1498" s="37" t="s">
        <v>863</v>
      </c>
      <c r="AS1498" s="37" t="s">
        <v>2547</v>
      </c>
      <c r="AT1498" s="37" t="s">
        <v>662</v>
      </c>
    </row>
    <row r="1499" spans="41:46" x14ac:dyDescent="0.2">
      <c r="AO1499" s="106" t="str">
        <f t="shared" si="131"/>
        <v>RNZThe Ridgeway Hospital - RNZ63</v>
      </c>
      <c r="AP1499" s="37" t="s">
        <v>877</v>
      </c>
      <c r="AQ1499" s="37" t="s">
        <v>878</v>
      </c>
      <c r="AR1499" s="37" t="s">
        <v>877</v>
      </c>
      <c r="AS1499" s="37" t="s">
        <v>879</v>
      </c>
      <c r="AT1499" s="37" t="s">
        <v>662</v>
      </c>
    </row>
    <row r="1500" spans="41:46" x14ac:dyDescent="0.2">
      <c r="AO1500" s="106" t="str">
        <f t="shared" si="131"/>
        <v>RNZDorset County Hospital - RNZ67</v>
      </c>
      <c r="AP1500" s="37" t="s">
        <v>865</v>
      </c>
      <c r="AQ1500" s="37" t="s">
        <v>866</v>
      </c>
      <c r="AR1500" s="37" t="s">
        <v>865</v>
      </c>
      <c r="AS1500" s="37" t="s">
        <v>413</v>
      </c>
      <c r="AT1500" s="37" t="s">
        <v>662</v>
      </c>
    </row>
    <row r="1501" spans="41:46" x14ac:dyDescent="0.2">
      <c r="AO1501" s="106" t="str">
        <f t="shared" si="131"/>
        <v>RP1TOWCESTER MILL</v>
      </c>
      <c r="AP1501" s="37" t="s">
        <v>8033</v>
      </c>
      <c r="AQ1501" s="37" t="s">
        <v>8034</v>
      </c>
      <c r="AR1501" s="37" t="s">
        <v>8033</v>
      </c>
      <c r="AS1501" s="37" t="s">
        <v>8034</v>
      </c>
      <c r="AT1501" s="37" t="s">
        <v>1728</v>
      </c>
    </row>
    <row r="1502" spans="41:46" x14ac:dyDescent="0.2">
      <c r="AO1502" s="106" t="str">
        <f t="shared" si="131"/>
        <v>RP1BEECHWOOD WARD</v>
      </c>
      <c r="AP1502" s="37" t="s">
        <v>8035</v>
      </c>
      <c r="AQ1502" s="37" t="s">
        <v>8036</v>
      </c>
      <c r="AR1502" s="37" t="s">
        <v>8035</v>
      </c>
      <c r="AS1502" s="37" t="s">
        <v>8036</v>
      </c>
      <c r="AT1502" s="37" t="s">
        <v>1728</v>
      </c>
    </row>
    <row r="1503" spans="41:46" x14ac:dyDescent="0.2">
      <c r="AO1503" s="106" t="str">
        <f t="shared" si="131"/>
        <v>RP1OLDER ADULTS (SOUTH)</v>
      </c>
      <c r="AP1503" s="37" t="s">
        <v>8037</v>
      </c>
      <c r="AQ1503" s="37" t="s">
        <v>8038</v>
      </c>
      <c r="AR1503" s="37" t="s">
        <v>8037</v>
      </c>
      <c r="AS1503" s="37" t="s">
        <v>8038</v>
      </c>
      <c r="AT1503" s="37" t="s">
        <v>1728</v>
      </c>
    </row>
    <row r="1504" spans="41:46" x14ac:dyDescent="0.2">
      <c r="AO1504" s="106" t="str">
        <f t="shared" si="131"/>
        <v>RP1DRUG AND ALCOHOL (DUNSTABLE)</v>
      </c>
      <c r="AP1504" s="37" t="s">
        <v>8039</v>
      </c>
      <c r="AQ1504" s="37" t="s">
        <v>8040</v>
      </c>
      <c r="AR1504" s="37" t="s">
        <v>8039</v>
      </c>
      <c r="AS1504" s="37" t="s">
        <v>8040</v>
      </c>
      <c r="AT1504" s="37" t="s">
        <v>1728</v>
      </c>
    </row>
    <row r="1505" spans="41:46" x14ac:dyDescent="0.2">
      <c r="AO1505" s="106" t="str">
        <f t="shared" si="131"/>
        <v>RP1ST MARY'S HOSPITAL</v>
      </c>
      <c r="AP1505" s="37" t="s">
        <v>8041</v>
      </c>
      <c r="AQ1505" s="37" t="s">
        <v>7498</v>
      </c>
      <c r="AR1505" s="37" t="s">
        <v>8041</v>
      </c>
      <c r="AS1505" s="37" t="s">
        <v>7498</v>
      </c>
      <c r="AT1505" s="37" t="s">
        <v>1728</v>
      </c>
    </row>
    <row r="1506" spans="41:46" x14ac:dyDescent="0.2">
      <c r="AO1506" s="106" t="str">
        <f t="shared" si="131"/>
        <v>RP1MANFIELD HEALTH CAMPUS</v>
      </c>
      <c r="AP1506" s="37" t="s">
        <v>8042</v>
      </c>
      <c r="AQ1506" s="37" t="s">
        <v>8043</v>
      </c>
      <c r="AR1506" s="37" t="s">
        <v>8042</v>
      </c>
      <c r="AS1506" s="37" t="s">
        <v>8043</v>
      </c>
      <c r="AT1506" s="37" t="s">
        <v>1728</v>
      </c>
    </row>
    <row r="1507" spans="41:46" x14ac:dyDescent="0.2">
      <c r="AO1507" s="106" t="str">
        <f t="shared" si="131"/>
        <v>RP1HEADLANDS</v>
      </c>
      <c r="AP1507" s="37" t="s">
        <v>8044</v>
      </c>
      <c r="AQ1507" s="37" t="s">
        <v>8045</v>
      </c>
      <c r="AR1507" s="37" t="s">
        <v>8044</v>
      </c>
      <c r="AS1507" s="37" t="s">
        <v>8045</v>
      </c>
      <c r="AT1507" s="37" t="s">
        <v>1728</v>
      </c>
    </row>
    <row r="1508" spans="41:46" x14ac:dyDescent="0.2">
      <c r="AO1508" s="106" t="str">
        <f t="shared" si="131"/>
        <v>RP1MENCAP (ROTHWELL)</v>
      </c>
      <c r="AP1508" s="37" t="s">
        <v>8046</v>
      </c>
      <c r="AQ1508" s="37" t="s">
        <v>8047</v>
      </c>
      <c r="AR1508" s="37" t="s">
        <v>8046</v>
      </c>
      <c r="AS1508" s="37" t="s">
        <v>8047</v>
      </c>
      <c r="AT1508" s="37" t="s">
        <v>1728</v>
      </c>
    </row>
    <row r="1509" spans="41:46" x14ac:dyDescent="0.2">
      <c r="AO1509" s="106" t="str">
        <f t="shared" si="131"/>
        <v>RP1MENCAP (CORBY)</v>
      </c>
      <c r="AP1509" s="37" t="s">
        <v>8048</v>
      </c>
      <c r="AQ1509" s="37" t="s">
        <v>8049</v>
      </c>
      <c r="AR1509" s="37" t="s">
        <v>8048</v>
      </c>
      <c r="AS1509" s="37" t="s">
        <v>8049</v>
      </c>
      <c r="AT1509" s="37" t="s">
        <v>1728</v>
      </c>
    </row>
    <row r="1510" spans="41:46" x14ac:dyDescent="0.2">
      <c r="AO1510" s="106" t="str">
        <f t="shared" si="131"/>
        <v>RP1MENCAP (WELLINGBOROUGH)</v>
      </c>
      <c r="AP1510" s="37" t="s">
        <v>8050</v>
      </c>
      <c r="AQ1510" s="37" t="s">
        <v>8051</v>
      </c>
      <c r="AR1510" s="37" t="s">
        <v>8050</v>
      </c>
      <c r="AS1510" s="37" t="s">
        <v>8051</v>
      </c>
      <c r="AT1510" s="37" t="s">
        <v>1728</v>
      </c>
    </row>
    <row r="1511" spans="41:46" x14ac:dyDescent="0.2">
      <c r="AO1511" s="106" t="str">
        <f t="shared" si="131"/>
        <v>RP1HEATHERS</v>
      </c>
      <c r="AP1511" s="37" t="s">
        <v>8052</v>
      </c>
      <c r="AQ1511" s="37" t="s">
        <v>8053</v>
      </c>
      <c r="AR1511" s="37" t="s">
        <v>8052</v>
      </c>
      <c r="AS1511" s="37" t="s">
        <v>8053</v>
      </c>
      <c r="AT1511" s="37" t="s">
        <v>1728</v>
      </c>
    </row>
    <row r="1512" spans="41:46" x14ac:dyDescent="0.2">
      <c r="AO1512" s="106" t="str">
        <f t="shared" si="131"/>
        <v>RP1THE SQUIRRELS</v>
      </c>
      <c r="AP1512" s="37" t="s">
        <v>8054</v>
      </c>
      <c r="AQ1512" s="37" t="s">
        <v>8055</v>
      </c>
      <c r="AR1512" s="37" t="s">
        <v>8054</v>
      </c>
      <c r="AS1512" s="37" t="s">
        <v>8055</v>
      </c>
      <c r="AT1512" s="37" t="s">
        <v>1728</v>
      </c>
    </row>
    <row r="1513" spans="41:46" x14ac:dyDescent="0.2">
      <c r="AO1513" s="106" t="str">
        <f t="shared" si="131"/>
        <v>RP1THE MARTENS</v>
      </c>
      <c r="AP1513" s="37" t="s">
        <v>8056</v>
      </c>
      <c r="AQ1513" s="37" t="s">
        <v>8057</v>
      </c>
      <c r="AR1513" s="37" t="s">
        <v>8056</v>
      </c>
      <c r="AS1513" s="37" t="s">
        <v>8057</v>
      </c>
      <c r="AT1513" s="37" t="s">
        <v>1728</v>
      </c>
    </row>
    <row r="1514" spans="41:46" x14ac:dyDescent="0.2">
      <c r="AO1514" s="106" t="str">
        <f t="shared" si="131"/>
        <v>RP1THE GRANGE</v>
      </c>
      <c r="AP1514" s="37" t="s">
        <v>8058</v>
      </c>
      <c r="AQ1514" s="37" t="s">
        <v>8059</v>
      </c>
      <c r="AR1514" s="37" t="s">
        <v>8058</v>
      </c>
      <c r="AS1514" s="37" t="s">
        <v>8059</v>
      </c>
      <c r="AT1514" s="37" t="s">
        <v>1728</v>
      </c>
    </row>
    <row r="1515" spans="41:46" x14ac:dyDescent="0.2">
      <c r="AO1515" s="106" t="str">
        <f t="shared" si="131"/>
        <v>RP1SWANS HILL</v>
      </c>
      <c r="AP1515" s="37" t="s">
        <v>8060</v>
      </c>
      <c r="AQ1515" s="37" t="s">
        <v>8061</v>
      </c>
      <c r="AR1515" s="37" t="s">
        <v>8060</v>
      </c>
      <c r="AS1515" s="37" t="s">
        <v>8061</v>
      </c>
      <c r="AT1515" s="37" t="s">
        <v>1728</v>
      </c>
    </row>
    <row r="1516" spans="41:46" x14ac:dyDescent="0.2">
      <c r="AO1516" s="106" t="str">
        <f t="shared" si="131"/>
        <v>RP1THE HEADLANDS</v>
      </c>
      <c r="AP1516" s="37" t="s">
        <v>8062</v>
      </c>
      <c r="AQ1516" s="37" t="s">
        <v>8063</v>
      </c>
      <c r="AR1516" s="37" t="s">
        <v>8062</v>
      </c>
      <c r="AS1516" s="37" t="s">
        <v>8063</v>
      </c>
      <c r="AT1516" s="37" t="s">
        <v>1728</v>
      </c>
    </row>
    <row r="1517" spans="41:46" x14ac:dyDescent="0.2">
      <c r="AO1517" s="106" t="str">
        <f t="shared" si="131"/>
        <v>RP1MAYFAIR DAY HOSPITAL</v>
      </c>
      <c r="AP1517" s="37" t="s">
        <v>8064</v>
      </c>
      <c r="AQ1517" s="37" t="s">
        <v>8065</v>
      </c>
      <c r="AR1517" s="37" t="s">
        <v>8064</v>
      </c>
      <c r="AS1517" s="37" t="s">
        <v>8065</v>
      </c>
      <c r="AT1517" s="37" t="s">
        <v>1728</v>
      </c>
    </row>
    <row r="1518" spans="41:46" x14ac:dyDescent="0.2">
      <c r="AO1518" s="106" t="str">
        <f t="shared" si="131"/>
        <v>RP1KETTERING GENERAL HOSPITAL</v>
      </c>
      <c r="AP1518" s="37" t="s">
        <v>8066</v>
      </c>
      <c r="AQ1518" s="37" t="s">
        <v>8067</v>
      </c>
      <c r="AR1518" s="37" t="s">
        <v>8066</v>
      </c>
      <c r="AS1518" s="37" t="s">
        <v>8067</v>
      </c>
      <c r="AT1518" s="37" t="s">
        <v>1728</v>
      </c>
    </row>
    <row r="1519" spans="41:46" x14ac:dyDescent="0.2">
      <c r="AO1519" s="106" t="str">
        <f t="shared" si="131"/>
        <v>RP1ISEBROOK HOSPITAL</v>
      </c>
      <c r="AP1519" s="37" t="s">
        <v>8068</v>
      </c>
      <c r="AQ1519" s="37" t="s">
        <v>8069</v>
      </c>
      <c r="AR1519" s="37" t="s">
        <v>8068</v>
      </c>
      <c r="AS1519" s="37" t="s">
        <v>8069</v>
      </c>
      <c r="AT1519" s="37" t="s">
        <v>1728</v>
      </c>
    </row>
    <row r="1520" spans="41:46" x14ac:dyDescent="0.2">
      <c r="AO1520" s="106" t="str">
        <f t="shared" si="131"/>
        <v>RP1RUSHDEN HOSPITAL</v>
      </c>
      <c r="AP1520" s="37" t="s">
        <v>8070</v>
      </c>
      <c r="AQ1520" s="37" t="s">
        <v>8071</v>
      </c>
      <c r="AR1520" s="37" t="s">
        <v>8070</v>
      </c>
      <c r="AS1520" s="37" t="s">
        <v>8071</v>
      </c>
      <c r="AT1520" s="37" t="s">
        <v>1728</v>
      </c>
    </row>
    <row r="1521" spans="41:46" x14ac:dyDescent="0.2">
      <c r="AO1521" s="106" t="str">
        <f t="shared" si="131"/>
        <v>RP1COMMUNITY CHILDRENS UNIT</v>
      </c>
      <c r="AP1521" s="37" t="s">
        <v>8072</v>
      </c>
      <c r="AQ1521" s="37" t="s">
        <v>8073</v>
      </c>
      <c r="AR1521" s="37" t="s">
        <v>8072</v>
      </c>
      <c r="AS1521" s="37" t="s">
        <v>8073</v>
      </c>
      <c r="AT1521" s="37" t="s">
        <v>1728</v>
      </c>
    </row>
    <row r="1522" spans="41:46" x14ac:dyDescent="0.2">
      <c r="AO1522" s="106" t="str">
        <f t="shared" si="131"/>
        <v>RP1OUNDLE COMMUNITY CARE UNIT</v>
      </c>
      <c r="AP1522" s="37" t="s">
        <v>8074</v>
      </c>
      <c r="AQ1522" s="37" t="s">
        <v>8075</v>
      </c>
      <c r="AR1522" s="37" t="s">
        <v>8074</v>
      </c>
      <c r="AS1522" s="37" t="s">
        <v>8075</v>
      </c>
      <c r="AT1522" s="37" t="s">
        <v>1728</v>
      </c>
    </row>
    <row r="1523" spans="41:46" x14ac:dyDescent="0.2">
      <c r="AO1523" s="106" t="str">
        <f t="shared" si="131"/>
        <v>RP1REDCLIFFE DAY HOSPITAL</v>
      </c>
      <c r="AP1523" s="37" t="s">
        <v>8076</v>
      </c>
      <c r="AQ1523" s="37" t="s">
        <v>8077</v>
      </c>
      <c r="AR1523" s="37" t="s">
        <v>8076</v>
      </c>
      <c r="AS1523" s="37" t="s">
        <v>8077</v>
      </c>
      <c r="AT1523" s="37" t="s">
        <v>1728</v>
      </c>
    </row>
    <row r="1524" spans="41:46" x14ac:dyDescent="0.2">
      <c r="AO1524" s="106" t="str">
        <f t="shared" si="131"/>
        <v>RP1PRINCESS MARINA HOSPITAL</v>
      </c>
      <c r="AP1524" s="37" t="s">
        <v>8078</v>
      </c>
      <c r="AQ1524" s="37" t="s">
        <v>8079</v>
      </c>
      <c r="AR1524" s="37" t="s">
        <v>8078</v>
      </c>
      <c r="AS1524" s="37" t="s">
        <v>8079</v>
      </c>
      <c r="AT1524" s="37" t="s">
        <v>1728</v>
      </c>
    </row>
    <row r="1525" spans="41:46" x14ac:dyDescent="0.2">
      <c r="AO1525" s="106" t="str">
        <f t="shared" si="131"/>
        <v>RP1SKIDDAW WALK UNIT</v>
      </c>
      <c r="AP1525" s="37" t="s">
        <v>8080</v>
      </c>
      <c r="AQ1525" s="37" t="s">
        <v>8081</v>
      </c>
      <c r="AR1525" s="37" t="s">
        <v>8080</v>
      </c>
      <c r="AS1525" s="37" t="s">
        <v>8081</v>
      </c>
      <c r="AT1525" s="37" t="s">
        <v>1728</v>
      </c>
    </row>
    <row r="1526" spans="41:46" x14ac:dyDescent="0.2">
      <c r="AO1526" s="106" t="str">
        <f t="shared" si="131"/>
        <v>RP1ADAMS DAY HOSPITAL</v>
      </c>
      <c r="AP1526" s="37" t="s">
        <v>8082</v>
      </c>
      <c r="AQ1526" s="37" t="s">
        <v>8083</v>
      </c>
      <c r="AR1526" s="37" t="s">
        <v>8082</v>
      </c>
      <c r="AS1526" s="37" t="s">
        <v>8083</v>
      </c>
      <c r="AT1526" s="37" t="s">
        <v>1728</v>
      </c>
    </row>
    <row r="1527" spans="41:46" x14ac:dyDescent="0.2">
      <c r="AO1527" s="106" t="str">
        <f t="shared" si="131"/>
        <v>RP1DANETRE HOSPITAL</v>
      </c>
      <c r="AP1527" s="37" t="s">
        <v>8084</v>
      </c>
      <c r="AQ1527" s="37" t="s">
        <v>8085</v>
      </c>
      <c r="AR1527" s="37" t="s">
        <v>8084</v>
      </c>
      <c r="AS1527" s="37" t="s">
        <v>8085</v>
      </c>
      <c r="AT1527" s="37" t="s">
        <v>1728</v>
      </c>
    </row>
    <row r="1528" spans="41:46" x14ac:dyDescent="0.2">
      <c r="AO1528" s="106" t="str">
        <f t="shared" si="131"/>
        <v>RP1ADDINGTON WARD</v>
      </c>
      <c r="AP1528" s="37" t="s">
        <v>8086</v>
      </c>
      <c r="AQ1528" s="37" t="s">
        <v>8087</v>
      </c>
      <c r="AR1528" s="37" t="s">
        <v>8086</v>
      </c>
      <c r="AS1528" s="37" t="s">
        <v>8087</v>
      </c>
      <c r="AT1528" s="37" t="s">
        <v>1728</v>
      </c>
    </row>
    <row r="1529" spans="41:46" x14ac:dyDescent="0.2">
      <c r="AO1529" s="106" t="str">
        <f t="shared" si="131"/>
        <v>RP1JOHN RADCLIFFE HOSPITAL</v>
      </c>
      <c r="AP1529" s="37" t="s">
        <v>8088</v>
      </c>
      <c r="AQ1529" s="37" t="s">
        <v>8089</v>
      </c>
      <c r="AR1529" s="37" t="s">
        <v>8088</v>
      </c>
      <c r="AS1529" s="37" t="s">
        <v>8089</v>
      </c>
      <c r="AT1529" s="37" t="s">
        <v>1728</v>
      </c>
    </row>
    <row r="1530" spans="41:46" x14ac:dyDescent="0.2">
      <c r="AO1530" s="106" t="str">
        <f t="shared" si="131"/>
        <v>RP1CHURCHILL HOSPITAL</v>
      </c>
      <c r="AP1530" s="37" t="s">
        <v>8090</v>
      </c>
      <c r="AQ1530" s="37" t="s">
        <v>8091</v>
      </c>
      <c r="AR1530" s="37" t="s">
        <v>8090</v>
      </c>
      <c r="AS1530" s="37" t="s">
        <v>8091</v>
      </c>
      <c r="AT1530" s="37" t="s">
        <v>1728</v>
      </c>
    </row>
    <row r="1531" spans="41:46" x14ac:dyDescent="0.2">
      <c r="AO1531" s="106" t="str">
        <f t="shared" si="131"/>
        <v>RP1MEADHURST</v>
      </c>
      <c r="AP1531" s="37" t="s">
        <v>8092</v>
      </c>
      <c r="AQ1531" s="37" t="s">
        <v>8093</v>
      </c>
      <c r="AR1531" s="37" t="s">
        <v>8092</v>
      </c>
      <c r="AS1531" s="37" t="s">
        <v>8093</v>
      </c>
      <c r="AT1531" s="37" t="s">
        <v>1728</v>
      </c>
    </row>
    <row r="1532" spans="41:46" x14ac:dyDescent="0.2">
      <c r="AO1532" s="106" t="str">
        <f t="shared" si="131"/>
        <v>RP1EXETER PLACE SITE</v>
      </c>
      <c r="AP1532" s="37" t="s">
        <v>8094</v>
      </c>
      <c r="AQ1532" s="37" t="s">
        <v>8095</v>
      </c>
      <c r="AR1532" s="37" t="s">
        <v>8094</v>
      </c>
      <c r="AS1532" s="37" t="s">
        <v>8095</v>
      </c>
      <c r="AT1532" s="37" t="s">
        <v>1728</v>
      </c>
    </row>
    <row r="1533" spans="41:46" x14ac:dyDescent="0.2">
      <c r="AO1533" s="106" t="str">
        <f t="shared" si="131"/>
        <v>RP1KINGSTHORPE GRANGE</v>
      </c>
      <c r="AP1533" s="37" t="s">
        <v>8096</v>
      </c>
      <c r="AQ1533" s="37" t="s">
        <v>8097</v>
      </c>
      <c r="AR1533" s="37" t="s">
        <v>8096</v>
      </c>
      <c r="AS1533" s="37" t="s">
        <v>8097</v>
      </c>
      <c r="AT1533" s="37" t="s">
        <v>1728</v>
      </c>
    </row>
    <row r="1534" spans="41:46" x14ac:dyDescent="0.2">
      <c r="AO1534" s="106" t="str">
        <f t="shared" si="131"/>
        <v>RP1BRACKLEY COTTAGE HOSPITAL</v>
      </c>
      <c r="AP1534" s="37" t="s">
        <v>8098</v>
      </c>
      <c r="AQ1534" s="37" t="s">
        <v>8099</v>
      </c>
      <c r="AR1534" s="37" t="s">
        <v>8098</v>
      </c>
      <c r="AS1534" s="37" t="s">
        <v>8099</v>
      </c>
      <c r="AT1534" s="37" t="s">
        <v>1728</v>
      </c>
    </row>
    <row r="1535" spans="41:46" x14ac:dyDescent="0.2">
      <c r="AO1535" s="106" t="str">
        <f t="shared" si="131"/>
        <v>RP1NORTHAMPTON GENERAL HOSPITAL</v>
      </c>
      <c r="AP1535" s="37" t="s">
        <v>8100</v>
      </c>
      <c r="AQ1535" s="37" t="s">
        <v>8101</v>
      </c>
      <c r="AR1535" s="37" t="s">
        <v>8100</v>
      </c>
      <c r="AS1535" s="37" t="s">
        <v>8101</v>
      </c>
      <c r="AT1535" s="37" t="s">
        <v>1728</v>
      </c>
    </row>
    <row r="1536" spans="41:46" x14ac:dyDescent="0.2">
      <c r="AO1536" s="106" t="str">
        <f t="shared" si="131"/>
        <v>RP1MENTAL AFTER CARE ASSOCIATION WELLINGBOROUGH</v>
      </c>
      <c r="AP1536" s="37" t="s">
        <v>8102</v>
      </c>
      <c r="AQ1536" s="37" t="s">
        <v>8103</v>
      </c>
      <c r="AR1536" s="37" t="s">
        <v>8102</v>
      </c>
      <c r="AS1536" s="37" t="s">
        <v>8103</v>
      </c>
      <c r="AT1536" s="37" t="s">
        <v>1728</v>
      </c>
    </row>
    <row r="1537" spans="41:46" x14ac:dyDescent="0.2">
      <c r="AO1537" s="106" t="str">
        <f t="shared" si="131"/>
        <v>RP1SUNNYSIDE</v>
      </c>
      <c r="AP1537" s="37" t="s">
        <v>8104</v>
      </c>
      <c r="AQ1537" s="37" t="s">
        <v>8105</v>
      </c>
      <c r="AR1537" s="37" t="s">
        <v>8104</v>
      </c>
      <c r="AS1537" s="37" t="s">
        <v>8105</v>
      </c>
      <c r="AT1537" s="37" t="s">
        <v>1728</v>
      </c>
    </row>
    <row r="1538" spans="41:46" x14ac:dyDescent="0.2">
      <c r="AO1538" s="106" t="str">
        <f t="shared" si="131"/>
        <v>RP1CORBY COMMUNITY HOSPITAL</v>
      </c>
      <c r="AP1538" s="37" t="s">
        <v>8106</v>
      </c>
      <c r="AQ1538" s="37" t="s">
        <v>8107</v>
      </c>
      <c r="AR1538" s="37" t="s">
        <v>8106</v>
      </c>
      <c r="AS1538" s="37" t="s">
        <v>8107</v>
      </c>
      <c r="AT1538" s="37" t="s">
        <v>1728</v>
      </c>
    </row>
    <row r="1539" spans="41:46" x14ac:dyDescent="0.2">
      <c r="AO1539" s="106" t="str">
        <f t="shared" si="131"/>
        <v>RP1THE ACORNS</v>
      </c>
      <c r="AP1539" s="37" t="s">
        <v>8108</v>
      </c>
      <c r="AQ1539" s="37" t="s">
        <v>8109</v>
      </c>
      <c r="AR1539" s="37" t="s">
        <v>8108</v>
      </c>
      <c r="AS1539" s="37" t="s">
        <v>8109</v>
      </c>
      <c r="AT1539" s="37" t="s">
        <v>1728</v>
      </c>
    </row>
    <row r="1540" spans="41:46" x14ac:dyDescent="0.2">
      <c r="AO1540" s="106" t="str">
        <f t="shared" ref="AO1540:AO1603" si="132">AT1540&amp;AQ1540</f>
        <v>RP1SHORT BREAKS UNIT</v>
      </c>
      <c r="AP1540" s="37" t="s">
        <v>8110</v>
      </c>
      <c r="AQ1540" s="37" t="s">
        <v>8111</v>
      </c>
      <c r="AR1540" s="37" t="s">
        <v>8110</v>
      </c>
      <c r="AS1540" s="37" t="s">
        <v>8111</v>
      </c>
      <c r="AT1540" s="37" t="s">
        <v>1728</v>
      </c>
    </row>
    <row r="1541" spans="41:46" x14ac:dyDescent="0.2">
      <c r="AO1541" s="106" t="str">
        <f t="shared" si="132"/>
        <v>RP1MEDICAL LOANS</v>
      </c>
      <c r="AP1541" s="37" t="s">
        <v>8112</v>
      </c>
      <c r="AQ1541" s="37" t="s">
        <v>8113</v>
      </c>
      <c r="AR1541" s="37" t="s">
        <v>8112</v>
      </c>
      <c r="AS1541" s="37" t="s">
        <v>8113</v>
      </c>
      <c r="AT1541" s="37" t="s">
        <v>1728</v>
      </c>
    </row>
    <row r="1542" spans="41:46" x14ac:dyDescent="0.2">
      <c r="AO1542" s="106" t="str">
        <f t="shared" si="132"/>
        <v>RP1BARTON HALL</v>
      </c>
      <c r="AP1542" s="37" t="s">
        <v>8114</v>
      </c>
      <c r="AQ1542" s="37" t="s">
        <v>8115</v>
      </c>
      <c r="AR1542" s="37" t="s">
        <v>8114</v>
      </c>
      <c r="AS1542" s="37" t="s">
        <v>8115</v>
      </c>
      <c r="AT1542" s="37" t="s">
        <v>1728</v>
      </c>
    </row>
    <row r="1543" spans="41:46" x14ac:dyDescent="0.2">
      <c r="AO1543" s="106" t="str">
        <f t="shared" si="132"/>
        <v>RP1GU DEPARTMENT (KETTERING)</v>
      </c>
      <c r="AP1543" s="37" t="s">
        <v>8116</v>
      </c>
      <c r="AQ1543" s="37" t="s">
        <v>8117</v>
      </c>
      <c r="AR1543" s="37" t="s">
        <v>8116</v>
      </c>
      <c r="AS1543" s="37" t="s">
        <v>8117</v>
      </c>
      <c r="AT1543" s="37" t="s">
        <v>1728</v>
      </c>
    </row>
    <row r="1544" spans="41:46" x14ac:dyDescent="0.2">
      <c r="AO1544" s="106" t="str">
        <f t="shared" si="132"/>
        <v>RP1GU DEPARTMENT (NORTHAMPTON)</v>
      </c>
      <c r="AP1544" s="37" t="s">
        <v>8118</v>
      </c>
      <c r="AQ1544" s="37" t="s">
        <v>8119</v>
      </c>
      <c r="AR1544" s="37" t="s">
        <v>8118</v>
      </c>
      <c r="AS1544" s="37" t="s">
        <v>8119</v>
      </c>
      <c r="AT1544" s="37" t="s">
        <v>1728</v>
      </c>
    </row>
    <row r="1545" spans="41:46" x14ac:dyDescent="0.2">
      <c r="AO1545" s="106" t="str">
        <f t="shared" si="132"/>
        <v>RP1DRUG AND ALCOHOL DEPENDENCY UNIT</v>
      </c>
      <c r="AP1545" s="37" t="s">
        <v>8120</v>
      </c>
      <c r="AQ1545" s="37" t="s">
        <v>8121</v>
      </c>
      <c r="AR1545" s="37" t="s">
        <v>8120</v>
      </c>
      <c r="AS1545" s="37" t="s">
        <v>8121</v>
      </c>
      <c r="AT1545" s="37" t="s">
        <v>1728</v>
      </c>
    </row>
    <row r="1546" spans="41:46" x14ac:dyDescent="0.2">
      <c r="AO1546" s="106" t="str">
        <f t="shared" si="132"/>
        <v>RP1MENTAL HEALTH ACCOMODATION &amp; COMMISSIONING</v>
      </c>
      <c r="AP1546" s="37" t="s">
        <v>8122</v>
      </c>
      <c r="AQ1546" s="37" t="s">
        <v>8123</v>
      </c>
      <c r="AR1546" s="37" t="s">
        <v>8122</v>
      </c>
      <c r="AS1546" s="37" t="s">
        <v>8123</v>
      </c>
      <c r="AT1546" s="37" t="s">
        <v>1728</v>
      </c>
    </row>
    <row r="1547" spans="41:46" x14ac:dyDescent="0.2">
      <c r="AO1547" s="106" t="str">
        <f t="shared" si="132"/>
        <v>RP1BERRYWOOD HOSPITAL</v>
      </c>
      <c r="AP1547" s="37" t="s">
        <v>8124</v>
      </c>
      <c r="AQ1547" s="37" t="s">
        <v>8125</v>
      </c>
      <c r="AR1547" s="37" t="s">
        <v>8124</v>
      </c>
      <c r="AS1547" s="37" t="s">
        <v>8125</v>
      </c>
      <c r="AT1547" s="37" t="s">
        <v>1728</v>
      </c>
    </row>
    <row r="1548" spans="41:46" x14ac:dyDescent="0.2">
      <c r="AO1548" s="106" t="str">
        <f t="shared" si="132"/>
        <v>RP1THE SETT</v>
      </c>
      <c r="AP1548" s="37" t="s">
        <v>8126</v>
      </c>
      <c r="AQ1548" s="37" t="s">
        <v>8127</v>
      </c>
      <c r="AR1548" s="37" t="s">
        <v>8126</v>
      </c>
      <c r="AS1548" s="37" t="s">
        <v>8127</v>
      </c>
      <c r="AT1548" s="37" t="s">
        <v>1728</v>
      </c>
    </row>
    <row r="1549" spans="41:46" x14ac:dyDescent="0.2">
      <c r="AO1549" s="106" t="str">
        <f t="shared" si="132"/>
        <v>RP4Great Ormond Street Hospital Central London Site - RP401</v>
      </c>
      <c r="AP1549" s="37" t="s">
        <v>880</v>
      </c>
      <c r="AQ1549" s="37" t="s">
        <v>881</v>
      </c>
      <c r="AR1549" s="37" t="s">
        <v>880</v>
      </c>
      <c r="AS1549" s="37" t="s">
        <v>882</v>
      </c>
      <c r="AT1549" s="37" t="s">
        <v>883</v>
      </c>
    </row>
    <row r="1550" spans="41:46" x14ac:dyDescent="0.2">
      <c r="AO1550" s="106" t="str">
        <f t="shared" si="132"/>
        <v>RP5Bassetlaw Hospital - RP5BA</v>
      </c>
      <c r="AP1550" s="37" t="s">
        <v>884</v>
      </c>
      <c r="AQ1550" s="37" t="s">
        <v>885</v>
      </c>
      <c r="AR1550" s="37" t="s">
        <v>884</v>
      </c>
      <c r="AS1550" s="37" t="s">
        <v>3127</v>
      </c>
      <c r="AT1550" s="37" t="s">
        <v>663</v>
      </c>
    </row>
    <row r="1551" spans="41:46" x14ac:dyDescent="0.2">
      <c r="AO1551" s="106" t="str">
        <f t="shared" si="132"/>
        <v>RP5Doncaster Royal Infirmary - RP5DR</v>
      </c>
      <c r="AP1551" s="37" t="s">
        <v>886</v>
      </c>
      <c r="AQ1551" s="37" t="s">
        <v>887</v>
      </c>
      <c r="AR1551" s="37" t="s">
        <v>886</v>
      </c>
      <c r="AS1551" s="37" t="s">
        <v>2435</v>
      </c>
      <c r="AT1551" s="37" t="s">
        <v>663</v>
      </c>
    </row>
    <row r="1552" spans="41:46" x14ac:dyDescent="0.2">
      <c r="AO1552" s="106" t="str">
        <f t="shared" si="132"/>
        <v>RP5The Vermuyden Centre - RP5LT</v>
      </c>
      <c r="AP1552" s="37" t="s">
        <v>894</v>
      </c>
      <c r="AQ1552" s="37" t="s">
        <v>895</v>
      </c>
      <c r="AR1552" s="37" t="s">
        <v>894</v>
      </c>
      <c r="AS1552" s="37" t="s">
        <v>896</v>
      </c>
      <c r="AT1552" s="37" t="s">
        <v>663</v>
      </c>
    </row>
    <row r="1553" spans="41:46" x14ac:dyDescent="0.2">
      <c r="AO1553" s="106" t="str">
        <f t="shared" si="132"/>
        <v>RP5Montagu Hospital - RP5MM</v>
      </c>
      <c r="AP1553" s="37" t="s">
        <v>888</v>
      </c>
      <c r="AQ1553" s="37" t="s">
        <v>889</v>
      </c>
      <c r="AR1553" s="37" t="s">
        <v>888</v>
      </c>
      <c r="AS1553" s="37" t="s">
        <v>890</v>
      </c>
      <c r="AT1553" s="37" t="s">
        <v>663</v>
      </c>
    </row>
    <row r="1554" spans="41:46" x14ac:dyDescent="0.2">
      <c r="AO1554" s="106" t="str">
        <f t="shared" si="132"/>
        <v>RP5Retford Hospital - RP5RE</v>
      </c>
      <c r="AP1554" s="37" t="s">
        <v>891</v>
      </c>
      <c r="AQ1554" s="37" t="s">
        <v>892</v>
      </c>
      <c r="AR1554" s="37" t="s">
        <v>891</v>
      </c>
      <c r="AS1554" s="37" t="s">
        <v>893</v>
      </c>
      <c r="AT1554" s="37" t="s">
        <v>663</v>
      </c>
    </row>
    <row r="1555" spans="41:46" x14ac:dyDescent="0.2">
      <c r="AO1555" s="106" t="str">
        <f t="shared" si="132"/>
        <v>RP5Tickhill Road Hospital - RP5TR</v>
      </c>
      <c r="AP1555" s="37" t="s">
        <v>897</v>
      </c>
      <c r="AQ1555" s="37" t="s">
        <v>898</v>
      </c>
      <c r="AR1555" s="37" t="s">
        <v>897</v>
      </c>
      <c r="AS1555" s="37" t="s">
        <v>899</v>
      </c>
      <c r="AT1555" s="37" t="s">
        <v>663</v>
      </c>
    </row>
    <row r="1556" spans="41:46" x14ac:dyDescent="0.2">
      <c r="AO1556" s="106" t="str">
        <f t="shared" si="132"/>
        <v>RP6Ebenezer Street - RP613</v>
      </c>
      <c r="AP1556" s="37" t="s">
        <v>13296</v>
      </c>
      <c r="AQ1556" s="37" t="s">
        <v>13297</v>
      </c>
      <c r="AR1556" s="37" t="s">
        <v>13296</v>
      </c>
      <c r="AS1556" s="37" t="s">
        <v>13297</v>
      </c>
      <c r="AT1556" s="37" t="s">
        <v>664</v>
      </c>
    </row>
    <row r="1557" spans="41:46" x14ac:dyDescent="0.2">
      <c r="AO1557" s="106" t="str">
        <f t="shared" si="132"/>
        <v>RP6Moorfields At Bedford Hospital - RP616</v>
      </c>
      <c r="AP1557" s="37" t="s">
        <v>13298</v>
      </c>
      <c r="AQ1557" s="37" t="s">
        <v>13299</v>
      </c>
      <c r="AR1557" s="37" t="s">
        <v>13298</v>
      </c>
      <c r="AS1557" s="37" t="s">
        <v>13299</v>
      </c>
      <c r="AT1557" s="37" t="s">
        <v>664</v>
      </c>
    </row>
    <row r="1558" spans="41:46" x14ac:dyDescent="0.2">
      <c r="AO1558" s="106" t="str">
        <f t="shared" si="132"/>
        <v>RP6Moorfields At Ealing Hospital - RP610</v>
      </c>
      <c r="AP1558" s="37" t="s">
        <v>13300</v>
      </c>
      <c r="AQ1558" s="37" t="s">
        <v>9732</v>
      </c>
      <c r="AR1558" s="37" t="s">
        <v>13300</v>
      </c>
      <c r="AS1558" s="37" t="s">
        <v>9732</v>
      </c>
      <c r="AT1558" s="37" t="s">
        <v>664</v>
      </c>
    </row>
    <row r="1559" spans="41:46" x14ac:dyDescent="0.2">
      <c r="AO1559" s="106" t="str">
        <f t="shared" si="132"/>
        <v>RP6Moorfields At Homerton Hospital - RP609</v>
      </c>
      <c r="AP1559" s="37" t="s">
        <v>9733</v>
      </c>
      <c r="AQ1559" s="37" t="s">
        <v>9734</v>
      </c>
      <c r="AR1559" s="37" t="s">
        <v>9733</v>
      </c>
      <c r="AS1559" s="37" t="s">
        <v>9734</v>
      </c>
      <c r="AT1559" s="37" t="s">
        <v>664</v>
      </c>
    </row>
    <row r="1560" spans="41:46" x14ac:dyDescent="0.2">
      <c r="AO1560" s="106" t="str">
        <f t="shared" si="132"/>
        <v>RP6Moorfields At Mayday University Hospital - RP608</v>
      </c>
      <c r="AP1560" s="37" t="s">
        <v>9735</v>
      </c>
      <c r="AQ1560" s="37" t="s">
        <v>9736</v>
      </c>
      <c r="AR1560" s="37" t="s">
        <v>9735</v>
      </c>
      <c r="AS1560" s="37" t="s">
        <v>9736</v>
      </c>
      <c r="AT1560" s="37" t="s">
        <v>664</v>
      </c>
    </row>
    <row r="1561" spans="41:46" x14ac:dyDescent="0.2">
      <c r="AO1561" s="106" t="str">
        <f t="shared" si="132"/>
        <v>RP6Moorfields At Mile End Hospital - RP607</v>
      </c>
      <c r="AP1561" s="37" t="s">
        <v>9737</v>
      </c>
      <c r="AQ1561" s="37" t="s">
        <v>9738</v>
      </c>
      <c r="AR1561" s="37" t="s">
        <v>9737</v>
      </c>
      <c r="AS1561" s="37" t="s">
        <v>9738</v>
      </c>
      <c r="AT1561" s="37" t="s">
        <v>664</v>
      </c>
    </row>
    <row r="1562" spans="41:46" x14ac:dyDescent="0.2">
      <c r="AO1562" s="106" t="str">
        <f t="shared" si="132"/>
        <v>RP6Moorfields At Northwick Park Hospital - RP606</v>
      </c>
      <c r="AP1562" s="37" t="s">
        <v>9739</v>
      </c>
      <c r="AQ1562" s="37" t="s">
        <v>9740</v>
      </c>
      <c r="AR1562" s="37" t="s">
        <v>9739</v>
      </c>
      <c r="AS1562" s="37" t="s">
        <v>9740</v>
      </c>
      <c r="AT1562" s="37" t="s">
        <v>664</v>
      </c>
    </row>
    <row r="1563" spans="41:46" x14ac:dyDescent="0.2">
      <c r="AO1563" s="106" t="str">
        <f t="shared" si="132"/>
        <v>RP6Moorfields At Potters Bar Hospital - RP605</v>
      </c>
      <c r="AP1563" s="37" t="s">
        <v>9741</v>
      </c>
      <c r="AQ1563" s="37" t="s">
        <v>9742</v>
      </c>
      <c r="AR1563" s="37" t="s">
        <v>9741</v>
      </c>
      <c r="AS1563" s="37" t="s">
        <v>9742</v>
      </c>
      <c r="AT1563" s="37" t="s">
        <v>664</v>
      </c>
    </row>
    <row r="1564" spans="41:46" x14ac:dyDescent="0.2">
      <c r="AO1564" s="106" t="str">
        <f t="shared" si="132"/>
        <v>RP6Moorfields At St Ann's Hospital - RP603</v>
      </c>
      <c r="AP1564" s="37" t="s">
        <v>9743</v>
      </c>
      <c r="AQ1564" s="37" t="s">
        <v>9744</v>
      </c>
      <c r="AR1564" s="37" t="s">
        <v>9743</v>
      </c>
      <c r="AS1564" s="37" t="s">
        <v>9744</v>
      </c>
      <c r="AT1564" s="37" t="s">
        <v>664</v>
      </c>
    </row>
    <row r="1565" spans="41:46" x14ac:dyDescent="0.2">
      <c r="AO1565" s="106" t="str">
        <f t="shared" si="132"/>
        <v>RP6Moorfields At St George's Hospital - RP604</v>
      </c>
      <c r="AP1565" s="37" t="s">
        <v>9745</v>
      </c>
      <c r="AQ1565" s="37" t="s">
        <v>9746</v>
      </c>
      <c r="AR1565" s="37" t="s">
        <v>9745</v>
      </c>
      <c r="AS1565" s="37" t="s">
        <v>9746</v>
      </c>
      <c r="AT1565" s="37" t="s">
        <v>664</v>
      </c>
    </row>
    <row r="1566" spans="41:46" x14ac:dyDescent="0.2">
      <c r="AO1566" s="106" t="str">
        <f t="shared" si="132"/>
        <v>RP6Moorfields At Upney Lane - RP611</v>
      </c>
      <c r="AP1566" s="37" t="s">
        <v>9747</v>
      </c>
      <c r="AQ1566" s="37" t="s">
        <v>9748</v>
      </c>
      <c r="AR1566" s="37" t="s">
        <v>9747</v>
      </c>
      <c r="AS1566" s="37" t="s">
        <v>9748</v>
      </c>
      <c r="AT1566" s="37" t="s">
        <v>664</v>
      </c>
    </row>
    <row r="1567" spans="41:46" x14ac:dyDescent="0.2">
      <c r="AO1567" s="106" t="str">
        <f t="shared" si="132"/>
        <v>RP6Moorfields At Watford General Hospital - RP602</v>
      </c>
      <c r="AP1567" s="37" t="s">
        <v>9749</v>
      </c>
      <c r="AQ1567" s="37" t="s">
        <v>9750</v>
      </c>
      <c r="AR1567" s="37" t="s">
        <v>9749</v>
      </c>
      <c r="AS1567" s="37" t="s">
        <v>9750</v>
      </c>
      <c r="AT1567" s="37" t="s">
        <v>664</v>
      </c>
    </row>
    <row r="1568" spans="41:46" x14ac:dyDescent="0.2">
      <c r="AO1568" s="106" t="str">
        <f t="shared" si="132"/>
        <v>RP6Moorfields Eye Hospital (City Road) - RP601</v>
      </c>
      <c r="AP1568" s="37" t="s">
        <v>9751</v>
      </c>
      <c r="AQ1568" s="37" t="s">
        <v>9752</v>
      </c>
      <c r="AR1568" s="37" t="s">
        <v>9751</v>
      </c>
      <c r="AS1568" s="37" t="s">
        <v>9752</v>
      </c>
      <c r="AT1568" s="37" t="s">
        <v>664</v>
      </c>
    </row>
    <row r="1569" spans="41:46" x14ac:dyDescent="0.2">
      <c r="AO1569" s="106" t="str">
        <f t="shared" si="132"/>
        <v>RP6Upper Wimpole Street - RP615</v>
      </c>
      <c r="AP1569" s="37" t="s">
        <v>9753</v>
      </c>
      <c r="AQ1569" s="37" t="s">
        <v>9754</v>
      </c>
      <c r="AR1569" s="37" t="s">
        <v>9753</v>
      </c>
      <c r="AS1569" s="37" t="s">
        <v>9754</v>
      </c>
      <c r="AT1569" s="37" t="s">
        <v>664</v>
      </c>
    </row>
    <row r="1570" spans="41:46" x14ac:dyDescent="0.2">
      <c r="AO1570" s="106" t="str">
        <f t="shared" si="132"/>
        <v>RP7MENTAL HEALTH UNIT FOR OLDER PEOPLE - ROCHFORD UNIT</v>
      </c>
      <c r="AP1570" s="37" t="s">
        <v>8128</v>
      </c>
      <c r="AQ1570" s="37" t="s">
        <v>8129</v>
      </c>
      <c r="AR1570" s="37" t="s">
        <v>8128</v>
      </c>
      <c r="AS1570" s="37" t="s">
        <v>8129</v>
      </c>
      <c r="AT1570" s="37" t="s">
        <v>1725</v>
      </c>
    </row>
    <row r="1571" spans="41:46" x14ac:dyDescent="0.2">
      <c r="AO1571" s="106" t="str">
        <f t="shared" si="132"/>
        <v>RP7CORKTREE CRESCENT</v>
      </c>
      <c r="AP1571" s="37" t="s">
        <v>8130</v>
      </c>
      <c r="AQ1571" s="37" t="s">
        <v>8131</v>
      </c>
      <c r="AR1571" s="37" t="s">
        <v>8130</v>
      </c>
      <c r="AS1571" s="37" t="s">
        <v>8131</v>
      </c>
      <c r="AT1571" s="37" t="s">
        <v>1725</v>
      </c>
    </row>
    <row r="1572" spans="41:46" x14ac:dyDescent="0.2">
      <c r="AO1572" s="106" t="str">
        <f t="shared" si="132"/>
        <v>RP7NORTON LEA</v>
      </c>
      <c r="AP1572" s="37" t="s">
        <v>8132</v>
      </c>
      <c r="AQ1572" s="37" t="s">
        <v>8133</v>
      </c>
      <c r="AR1572" s="37" t="s">
        <v>8132</v>
      </c>
      <c r="AS1572" s="37" t="s">
        <v>8133</v>
      </c>
      <c r="AT1572" s="37" t="s">
        <v>1725</v>
      </c>
    </row>
    <row r="1573" spans="41:46" x14ac:dyDescent="0.2">
      <c r="AO1573" s="106" t="str">
        <f t="shared" si="132"/>
        <v>RP7EMSI UNIT - PILGRIM HOSPITAL SITE</v>
      </c>
      <c r="AP1573" s="37" t="s">
        <v>8134</v>
      </c>
      <c r="AQ1573" s="37" t="s">
        <v>8135</v>
      </c>
      <c r="AR1573" s="37" t="s">
        <v>8134</v>
      </c>
      <c r="AS1573" s="37" t="s">
        <v>8135</v>
      </c>
      <c r="AT1573" s="37" t="s">
        <v>1725</v>
      </c>
    </row>
    <row r="1574" spans="41:46" x14ac:dyDescent="0.2">
      <c r="AO1574" s="106" t="str">
        <f t="shared" si="132"/>
        <v>RP7PHOENIX UNIT</v>
      </c>
      <c r="AP1574" s="37" t="s">
        <v>8136</v>
      </c>
      <c r="AQ1574" s="37" t="s">
        <v>11159</v>
      </c>
      <c r="AR1574" s="37" t="s">
        <v>8136</v>
      </c>
      <c r="AS1574" s="37" t="s">
        <v>11159</v>
      </c>
      <c r="AT1574" s="37" t="s">
        <v>1725</v>
      </c>
    </row>
    <row r="1575" spans="41:46" x14ac:dyDescent="0.2">
      <c r="AO1575" s="106" t="str">
        <f t="shared" si="132"/>
        <v>RP7ADDACTION</v>
      </c>
      <c r="AP1575" s="37" t="s">
        <v>8137</v>
      </c>
      <c r="AQ1575" s="37" t="s">
        <v>8138</v>
      </c>
      <c r="AR1575" s="37" t="s">
        <v>8137</v>
      </c>
      <c r="AS1575" s="37" t="s">
        <v>8138</v>
      </c>
      <c r="AT1575" s="37" t="s">
        <v>1725</v>
      </c>
    </row>
    <row r="1576" spans="41:46" x14ac:dyDescent="0.2">
      <c r="AO1576" s="106" t="str">
        <f t="shared" si="132"/>
        <v>RP7PHC PORTACABIN</v>
      </c>
      <c r="AP1576" s="37" t="s">
        <v>8139</v>
      </c>
      <c r="AQ1576" s="37" t="s">
        <v>8140</v>
      </c>
      <c r="AR1576" s="37" t="s">
        <v>8139</v>
      </c>
      <c r="AS1576" s="37" t="s">
        <v>8140</v>
      </c>
      <c r="AT1576" s="37" t="s">
        <v>1725</v>
      </c>
    </row>
    <row r="1577" spans="41:46" x14ac:dyDescent="0.2">
      <c r="AO1577" s="106" t="str">
        <f t="shared" si="132"/>
        <v>RP7DIANA PRINCESS OF WALES HOSPITAL</v>
      </c>
      <c r="AP1577" s="37" t="s">
        <v>8141</v>
      </c>
      <c r="AQ1577" s="37" t="s">
        <v>8142</v>
      </c>
      <c r="AR1577" s="37" t="s">
        <v>8141</v>
      </c>
      <c r="AS1577" s="37" t="s">
        <v>8142</v>
      </c>
      <c r="AT1577" s="37" t="s">
        <v>1725</v>
      </c>
    </row>
    <row r="1578" spans="41:46" x14ac:dyDescent="0.2">
      <c r="AO1578" s="106" t="str">
        <f t="shared" si="132"/>
        <v>RP7THE KEEP</v>
      </c>
      <c r="AP1578" s="37" t="s">
        <v>8143</v>
      </c>
      <c r="AQ1578" s="37" t="s">
        <v>8144</v>
      </c>
      <c r="AR1578" s="37" t="s">
        <v>8143</v>
      </c>
      <c r="AS1578" s="37" t="s">
        <v>8144</v>
      </c>
      <c r="AT1578" s="37" t="s">
        <v>1725</v>
      </c>
    </row>
    <row r="1579" spans="41:46" x14ac:dyDescent="0.2">
      <c r="AO1579" s="106" t="str">
        <f t="shared" si="132"/>
        <v>RP7PSYCHOLOGY UNIT</v>
      </c>
      <c r="AP1579" s="37" t="s">
        <v>8145</v>
      </c>
      <c r="AQ1579" s="37" t="s">
        <v>8146</v>
      </c>
      <c r="AR1579" s="37" t="s">
        <v>8145</v>
      </c>
      <c r="AS1579" s="37" t="s">
        <v>8146</v>
      </c>
      <c r="AT1579" s="37" t="s">
        <v>1725</v>
      </c>
    </row>
    <row r="1580" spans="41:46" x14ac:dyDescent="0.2">
      <c r="AO1580" s="106" t="str">
        <f t="shared" si="132"/>
        <v>RP7ACUTE MENTAL HEALTH UNIT &amp; DAY HOSPITAL</v>
      </c>
      <c r="AP1580" s="37" t="s">
        <v>8147</v>
      </c>
      <c r="AQ1580" s="37" t="s">
        <v>8148</v>
      </c>
      <c r="AR1580" s="37" t="s">
        <v>8147</v>
      </c>
      <c r="AS1580" s="37" t="s">
        <v>8148</v>
      </c>
      <c r="AT1580" s="37" t="s">
        <v>1725</v>
      </c>
    </row>
    <row r="1581" spans="41:46" x14ac:dyDescent="0.2">
      <c r="AO1581" s="106" t="str">
        <f t="shared" si="132"/>
        <v>RP7MEDIUM SECURE MENTAL HEALTH UNIT</v>
      </c>
      <c r="AP1581" s="37" t="s">
        <v>8149</v>
      </c>
      <c r="AQ1581" s="37" t="s">
        <v>8150</v>
      </c>
      <c r="AR1581" s="37" t="s">
        <v>8149</v>
      </c>
      <c r="AS1581" s="37" t="s">
        <v>8150</v>
      </c>
      <c r="AT1581" s="37" t="s">
        <v>1725</v>
      </c>
    </row>
    <row r="1582" spans="41:46" x14ac:dyDescent="0.2">
      <c r="AO1582" s="106" t="str">
        <f t="shared" si="132"/>
        <v>RP7MENTAL HEALTH LONG TERM REHABILITATION &amp; DAY HOSPITAL</v>
      </c>
      <c r="AP1582" s="37" t="s">
        <v>8151</v>
      </c>
      <c r="AQ1582" s="37" t="s">
        <v>8152</v>
      </c>
      <c r="AR1582" s="37" t="s">
        <v>8151</v>
      </c>
      <c r="AS1582" s="37" t="s">
        <v>8152</v>
      </c>
      <c r="AT1582" s="37" t="s">
        <v>1725</v>
      </c>
    </row>
    <row r="1583" spans="41:46" x14ac:dyDescent="0.2">
      <c r="AO1583" s="106" t="str">
        <f t="shared" si="132"/>
        <v>RP7GRIMSBY CAFS (A)</v>
      </c>
      <c r="AP1583" s="37" t="s">
        <v>8153</v>
      </c>
      <c r="AQ1583" s="37" t="s">
        <v>8154</v>
      </c>
      <c r="AR1583" s="37" t="s">
        <v>8153</v>
      </c>
      <c r="AS1583" s="37" t="s">
        <v>8154</v>
      </c>
      <c r="AT1583" s="37" t="s">
        <v>1725</v>
      </c>
    </row>
    <row r="1584" spans="41:46" x14ac:dyDescent="0.2">
      <c r="AO1584" s="106" t="str">
        <f t="shared" si="132"/>
        <v>RP7GRIMSBY CAFS (B)</v>
      </c>
      <c r="AP1584" s="37" t="s">
        <v>8155</v>
      </c>
      <c r="AQ1584" s="37" t="s">
        <v>8156</v>
      </c>
      <c r="AR1584" s="37" t="s">
        <v>8155</v>
      </c>
      <c r="AS1584" s="37" t="s">
        <v>8156</v>
      </c>
      <c r="AT1584" s="37" t="s">
        <v>1725</v>
      </c>
    </row>
    <row r="1585" spans="41:46" x14ac:dyDescent="0.2">
      <c r="AO1585" s="106" t="str">
        <f t="shared" si="132"/>
        <v>RP7CONS 9 DOP</v>
      </c>
      <c r="AP1585" s="37" t="s">
        <v>8157</v>
      </c>
      <c r="AQ1585" s="37" t="s">
        <v>8158</v>
      </c>
      <c r="AR1585" s="37" t="s">
        <v>8157</v>
      </c>
      <c r="AS1585" s="37" t="s">
        <v>8158</v>
      </c>
      <c r="AT1585" s="37" t="s">
        <v>1725</v>
      </c>
    </row>
    <row r="1586" spans="41:46" x14ac:dyDescent="0.2">
      <c r="AO1586" s="106" t="str">
        <f t="shared" si="132"/>
        <v>RP7CONS 8 DOP</v>
      </c>
      <c r="AP1586" s="37" t="s">
        <v>8159</v>
      </c>
      <c r="AQ1586" s="37" t="s">
        <v>8160</v>
      </c>
      <c r="AR1586" s="37" t="s">
        <v>8159</v>
      </c>
      <c r="AS1586" s="37" t="s">
        <v>8160</v>
      </c>
      <c r="AT1586" s="37" t="s">
        <v>1725</v>
      </c>
    </row>
    <row r="1587" spans="41:46" x14ac:dyDescent="0.2">
      <c r="AO1587" s="106" t="str">
        <f t="shared" si="132"/>
        <v>RP7MANTHORPE C3</v>
      </c>
      <c r="AP1587" s="37" t="s">
        <v>8161</v>
      </c>
      <c r="AQ1587" s="37" t="s">
        <v>8162</v>
      </c>
      <c r="AR1587" s="37" t="s">
        <v>8161</v>
      </c>
      <c r="AS1587" s="37" t="s">
        <v>8162</v>
      </c>
      <c r="AT1587" s="37" t="s">
        <v>1725</v>
      </c>
    </row>
    <row r="1588" spans="41:46" x14ac:dyDescent="0.2">
      <c r="AO1588" s="106" t="str">
        <f t="shared" si="132"/>
        <v>RP7DEPARTMENT OF PSYCHIATRY</v>
      </c>
      <c r="AP1588" s="37" t="s">
        <v>8163</v>
      </c>
      <c r="AQ1588" s="37" t="s">
        <v>8164</v>
      </c>
      <c r="AR1588" s="37" t="s">
        <v>8163</v>
      </c>
      <c r="AS1588" s="37" t="s">
        <v>8164</v>
      </c>
      <c r="AT1588" s="37" t="s">
        <v>1725</v>
      </c>
    </row>
    <row r="1589" spans="41:46" x14ac:dyDescent="0.2">
      <c r="AO1589" s="106" t="str">
        <f t="shared" si="132"/>
        <v>RP7LOUTH OLDER ADULT</v>
      </c>
      <c r="AP1589" s="37" t="s">
        <v>8165</v>
      </c>
      <c r="AQ1589" s="37" t="s">
        <v>8166</v>
      </c>
      <c r="AR1589" s="37" t="s">
        <v>8165</v>
      </c>
      <c r="AS1589" s="37" t="s">
        <v>8166</v>
      </c>
      <c r="AT1589" s="37" t="s">
        <v>1725</v>
      </c>
    </row>
    <row r="1590" spans="41:46" x14ac:dyDescent="0.2">
      <c r="AO1590" s="106" t="str">
        <f t="shared" si="132"/>
        <v>RP7MENTAL HEALTH UNIT - GRANTHAM</v>
      </c>
      <c r="AP1590" s="37" t="s">
        <v>8167</v>
      </c>
      <c r="AQ1590" s="37" t="s">
        <v>8168</v>
      </c>
      <c r="AR1590" s="37" t="s">
        <v>8167</v>
      </c>
      <c r="AS1590" s="37" t="s">
        <v>8168</v>
      </c>
      <c r="AT1590" s="37" t="s">
        <v>1725</v>
      </c>
    </row>
    <row r="1591" spans="41:46" x14ac:dyDescent="0.2">
      <c r="AO1591" s="106" t="str">
        <f t="shared" si="132"/>
        <v>RP7MENTAL HEALTH UNIT - BEACONFIELD</v>
      </c>
      <c r="AP1591" s="37" t="s">
        <v>8169</v>
      </c>
      <c r="AQ1591" s="37" t="s">
        <v>8170</v>
      </c>
      <c r="AR1591" s="37" t="s">
        <v>8169</v>
      </c>
      <c r="AS1591" s="37" t="s">
        <v>8170</v>
      </c>
      <c r="AT1591" s="37" t="s">
        <v>1725</v>
      </c>
    </row>
    <row r="1592" spans="41:46" x14ac:dyDescent="0.2">
      <c r="AO1592" s="106" t="str">
        <f t="shared" si="132"/>
        <v>RP7NE LINCS ADHD</v>
      </c>
      <c r="AP1592" s="37" t="s">
        <v>8171</v>
      </c>
      <c r="AQ1592" s="37" t="s">
        <v>8172</v>
      </c>
      <c r="AR1592" s="37" t="s">
        <v>8171</v>
      </c>
      <c r="AS1592" s="37" t="s">
        <v>8172</v>
      </c>
      <c r="AT1592" s="37" t="s">
        <v>1725</v>
      </c>
    </row>
    <row r="1593" spans="41:46" x14ac:dyDescent="0.2">
      <c r="AO1593" s="106" t="str">
        <f t="shared" si="132"/>
        <v>RP7SECURE COMMUNITY ESTABLISHMENT</v>
      </c>
      <c r="AP1593" s="37" t="s">
        <v>8173</v>
      </c>
      <c r="AQ1593" s="37" t="s">
        <v>8174</v>
      </c>
      <c r="AR1593" s="37" t="s">
        <v>8173</v>
      </c>
      <c r="AS1593" s="37" t="s">
        <v>8174</v>
      </c>
      <c r="AT1593" s="37" t="s">
        <v>1725</v>
      </c>
    </row>
    <row r="1594" spans="41:46" x14ac:dyDescent="0.2">
      <c r="AO1594" s="106" t="str">
        <f t="shared" si="132"/>
        <v>RP7NORTH SEA CAMP</v>
      </c>
      <c r="AP1594" s="37" t="s">
        <v>8175</v>
      </c>
      <c r="AQ1594" s="37" t="s">
        <v>8176</v>
      </c>
      <c r="AR1594" s="37" t="s">
        <v>8175</v>
      </c>
      <c r="AS1594" s="37" t="s">
        <v>8176</v>
      </c>
      <c r="AT1594" s="37" t="s">
        <v>1725</v>
      </c>
    </row>
    <row r="1595" spans="41:46" x14ac:dyDescent="0.2">
      <c r="AO1595" s="106" t="str">
        <f t="shared" si="132"/>
        <v>RP7CONS 13 PHC</v>
      </c>
      <c r="AP1595" s="37" t="s">
        <v>8177</v>
      </c>
      <c r="AQ1595" s="37" t="s">
        <v>8178</v>
      </c>
      <c r="AR1595" s="37" t="s">
        <v>8177</v>
      </c>
      <c r="AS1595" s="37" t="s">
        <v>8178</v>
      </c>
      <c r="AT1595" s="37" t="s">
        <v>1725</v>
      </c>
    </row>
    <row r="1596" spans="41:46" x14ac:dyDescent="0.2">
      <c r="AO1596" s="106" t="str">
        <f t="shared" si="132"/>
        <v>RP7SPALDING COMM C1</v>
      </c>
      <c r="AP1596" s="37" t="s">
        <v>8179</v>
      </c>
      <c r="AQ1596" s="37" t="s">
        <v>8180</v>
      </c>
      <c r="AR1596" s="37" t="s">
        <v>8179</v>
      </c>
      <c r="AS1596" s="37" t="s">
        <v>8180</v>
      </c>
      <c r="AT1596" s="37" t="s">
        <v>1725</v>
      </c>
    </row>
    <row r="1597" spans="41:46" x14ac:dyDescent="0.2">
      <c r="AO1597" s="106" t="str">
        <f t="shared" si="132"/>
        <v>RP7MANTHORPE C2</v>
      </c>
      <c r="AP1597" s="37" t="s">
        <v>8181</v>
      </c>
      <c r="AQ1597" s="37" t="s">
        <v>8182</v>
      </c>
      <c r="AR1597" s="37" t="s">
        <v>8181</v>
      </c>
      <c r="AS1597" s="37" t="s">
        <v>8182</v>
      </c>
      <c r="AT1597" s="37" t="s">
        <v>1725</v>
      </c>
    </row>
    <row r="1598" spans="41:46" x14ac:dyDescent="0.2">
      <c r="AO1598" s="106" t="str">
        <f t="shared" si="132"/>
        <v>RP7MENTAL HEALTH UNIT - SLEAFORD</v>
      </c>
      <c r="AP1598" s="37" t="s">
        <v>8183</v>
      </c>
      <c r="AQ1598" s="37" t="s">
        <v>8184</v>
      </c>
      <c r="AR1598" s="37" t="s">
        <v>8183</v>
      </c>
      <c r="AS1598" s="37" t="s">
        <v>8184</v>
      </c>
      <c r="AT1598" s="37" t="s">
        <v>1725</v>
      </c>
    </row>
    <row r="1599" spans="41:46" x14ac:dyDescent="0.2">
      <c r="AO1599" s="106" t="str">
        <f t="shared" si="132"/>
        <v>RP7MENTAL HEALTH UNIT - SYCAMORE</v>
      </c>
      <c r="AP1599" s="37" t="s">
        <v>8185</v>
      </c>
      <c r="AQ1599" s="37" t="s">
        <v>8186</v>
      </c>
      <c r="AR1599" s="37" t="s">
        <v>8185</v>
      </c>
      <c r="AS1599" s="37" t="s">
        <v>8186</v>
      </c>
      <c r="AT1599" s="37" t="s">
        <v>1725</v>
      </c>
    </row>
    <row r="1600" spans="41:46" x14ac:dyDescent="0.2">
      <c r="AO1600" s="106" t="str">
        <f t="shared" si="132"/>
        <v>RP7MENTAL HEALTH UNIT - STAMFORD</v>
      </c>
      <c r="AP1600" s="37" t="s">
        <v>8187</v>
      </c>
      <c r="AQ1600" s="37" t="s">
        <v>8188</v>
      </c>
      <c r="AR1600" s="37" t="s">
        <v>8187</v>
      </c>
      <c r="AS1600" s="37" t="s">
        <v>8188</v>
      </c>
      <c r="AT1600" s="37" t="s">
        <v>1725</v>
      </c>
    </row>
    <row r="1601" spans="41:46" x14ac:dyDescent="0.2">
      <c r="AO1601" s="106" t="str">
        <f t="shared" si="132"/>
        <v>RP7JOHNSON COMMUNITY HOSPITAL</v>
      </c>
      <c r="AP1601" s="37" t="s">
        <v>8189</v>
      </c>
      <c r="AQ1601" s="37" t="s">
        <v>8190</v>
      </c>
      <c r="AR1601" s="37" t="s">
        <v>8189</v>
      </c>
      <c r="AS1601" s="37" t="s">
        <v>8190</v>
      </c>
      <c r="AT1601" s="37" t="s">
        <v>1725</v>
      </c>
    </row>
    <row r="1602" spans="41:46" x14ac:dyDescent="0.2">
      <c r="AO1602" s="106" t="str">
        <f t="shared" si="132"/>
        <v>RP7ADDACTION</v>
      </c>
      <c r="AP1602" s="37" t="s">
        <v>8191</v>
      </c>
      <c r="AQ1602" s="37" t="s">
        <v>8138</v>
      </c>
      <c r="AR1602" s="37" t="s">
        <v>8191</v>
      </c>
      <c r="AS1602" s="37" t="s">
        <v>8138</v>
      </c>
      <c r="AT1602" s="37" t="s">
        <v>1725</v>
      </c>
    </row>
    <row r="1603" spans="41:46" x14ac:dyDescent="0.2">
      <c r="AO1603" s="106" t="str">
        <f t="shared" si="132"/>
        <v>RP7SPIRE WALK</v>
      </c>
      <c r="AP1603" s="37" t="s">
        <v>8192</v>
      </c>
      <c r="AQ1603" s="37" t="s">
        <v>8193</v>
      </c>
      <c r="AR1603" s="37" t="s">
        <v>8192</v>
      </c>
      <c r="AS1603" s="37" t="s">
        <v>8193</v>
      </c>
      <c r="AT1603" s="37" t="s">
        <v>1725</v>
      </c>
    </row>
    <row r="1604" spans="41:46" x14ac:dyDescent="0.2">
      <c r="AO1604" s="106" t="str">
        <f t="shared" ref="AO1604:AO1667" si="133">AT1604&amp;AQ1604</f>
        <v>RP7THE WILLOWS- UNIT 5</v>
      </c>
      <c r="AP1604" s="37" t="s">
        <v>8194</v>
      </c>
      <c r="AQ1604" s="37" t="s">
        <v>8195</v>
      </c>
      <c r="AR1604" s="37" t="s">
        <v>8194</v>
      </c>
      <c r="AS1604" s="37" t="s">
        <v>8195</v>
      </c>
      <c r="AT1604" s="37" t="s">
        <v>1725</v>
      </c>
    </row>
    <row r="1605" spans="41:46" x14ac:dyDescent="0.2">
      <c r="AO1605" s="106" t="str">
        <f t="shared" si="133"/>
        <v>RP7THE WILLOWS- UNITS 1 AND 2</v>
      </c>
      <c r="AP1605" s="37" t="s">
        <v>8196</v>
      </c>
      <c r="AQ1605" s="37" t="s">
        <v>8197</v>
      </c>
      <c r="AR1605" s="37" t="s">
        <v>8196</v>
      </c>
      <c r="AS1605" s="37" t="s">
        <v>8197</v>
      </c>
      <c r="AT1605" s="37" t="s">
        <v>1725</v>
      </c>
    </row>
    <row r="1606" spans="41:46" x14ac:dyDescent="0.2">
      <c r="AO1606" s="106" t="str">
        <f t="shared" si="133"/>
        <v>RPADarent Valley Hospital - RPA28</v>
      </c>
      <c r="AP1606" s="37" t="s">
        <v>9755</v>
      </c>
      <c r="AQ1606" s="37" t="s">
        <v>9756</v>
      </c>
      <c r="AR1606" s="37" t="s">
        <v>9755</v>
      </c>
      <c r="AS1606" s="37" t="s">
        <v>9756</v>
      </c>
      <c r="AT1606" s="37" t="s">
        <v>665</v>
      </c>
    </row>
    <row r="1607" spans="41:46" x14ac:dyDescent="0.2">
      <c r="AO1607" s="106" t="str">
        <f t="shared" si="133"/>
        <v>RPAGravesham Community Hospital - RPA68</v>
      </c>
      <c r="AP1607" s="37" t="s">
        <v>9757</v>
      </c>
      <c r="AQ1607" s="37" t="s">
        <v>9758</v>
      </c>
      <c r="AR1607" s="37" t="s">
        <v>9757</v>
      </c>
      <c r="AS1607" s="37" t="s">
        <v>9758</v>
      </c>
      <c r="AT1607" s="37" t="s">
        <v>665</v>
      </c>
    </row>
    <row r="1608" spans="41:46" x14ac:dyDescent="0.2">
      <c r="AO1608" s="106" t="str">
        <f t="shared" si="133"/>
        <v>RPAMaidstone Hospital - RPA27</v>
      </c>
      <c r="AP1608" s="37" t="s">
        <v>9759</v>
      </c>
      <c r="AQ1608" s="37" t="s">
        <v>9760</v>
      </c>
      <c r="AR1608" s="37" t="s">
        <v>9759</v>
      </c>
      <c r="AS1608" s="37" t="s">
        <v>9760</v>
      </c>
      <c r="AT1608" s="37" t="s">
        <v>665</v>
      </c>
    </row>
    <row r="1609" spans="41:46" x14ac:dyDescent="0.2">
      <c r="AO1609" s="106" t="str">
        <f t="shared" si="133"/>
        <v>RPAMedway Maritime Hospital - RPA02</v>
      </c>
      <c r="AP1609" s="37" t="s">
        <v>9761</v>
      </c>
      <c r="AQ1609" s="37" t="s">
        <v>9762</v>
      </c>
      <c r="AR1609" s="37" t="s">
        <v>9761</v>
      </c>
      <c r="AS1609" s="37" t="s">
        <v>9762</v>
      </c>
      <c r="AT1609" s="37" t="s">
        <v>665</v>
      </c>
    </row>
    <row r="1610" spans="41:46" x14ac:dyDescent="0.2">
      <c r="AO1610" s="106" t="str">
        <f t="shared" si="133"/>
        <v>RPASheppey Community Hospital - RPA17</v>
      </c>
      <c r="AP1610" s="37" t="s">
        <v>9763</v>
      </c>
      <c r="AQ1610" s="37" t="s">
        <v>9764</v>
      </c>
      <c r="AR1610" s="37" t="s">
        <v>9763</v>
      </c>
      <c r="AS1610" s="37" t="s">
        <v>9764</v>
      </c>
      <c r="AT1610" s="37" t="s">
        <v>665</v>
      </c>
    </row>
    <row r="1611" spans="41:46" x14ac:dyDescent="0.2">
      <c r="AO1611" s="106" t="str">
        <f t="shared" si="133"/>
        <v>RPASittingbourne Hospital - RPA29</v>
      </c>
      <c r="AP1611" s="37" t="s">
        <v>9765</v>
      </c>
      <c r="AQ1611" s="37" t="s">
        <v>9766</v>
      </c>
      <c r="AR1611" s="37" t="s">
        <v>9765</v>
      </c>
      <c r="AS1611" s="37" t="s">
        <v>9766</v>
      </c>
      <c r="AT1611" s="37" t="s">
        <v>665</v>
      </c>
    </row>
    <row r="1612" spans="41:46" x14ac:dyDescent="0.2">
      <c r="AO1612" s="106" t="str">
        <f t="shared" si="133"/>
        <v>RPASpire Alexandra Hospital - RPA44</v>
      </c>
      <c r="AP1612" s="37" t="s">
        <v>9767</v>
      </c>
      <c r="AQ1612" s="37" t="s">
        <v>9768</v>
      </c>
      <c r="AR1612" s="37" t="s">
        <v>9767</v>
      </c>
      <c r="AS1612" s="37" t="s">
        <v>9768</v>
      </c>
      <c r="AT1612" s="37" t="s">
        <v>665</v>
      </c>
    </row>
    <row r="1613" spans="41:46" x14ac:dyDescent="0.2">
      <c r="AO1613" s="106" t="str">
        <f t="shared" si="133"/>
        <v>RPCAshford Hospital - RPC40</v>
      </c>
      <c r="AP1613" s="37" t="s">
        <v>9769</v>
      </c>
      <c r="AQ1613" s="37" t="s">
        <v>9770</v>
      </c>
      <c r="AR1613" s="37" t="s">
        <v>9769</v>
      </c>
      <c r="AS1613" s="37" t="s">
        <v>9770</v>
      </c>
      <c r="AT1613" s="37" t="s">
        <v>666</v>
      </c>
    </row>
    <row r="1614" spans="41:46" x14ac:dyDescent="0.2">
      <c r="AO1614" s="106" t="str">
        <f t="shared" si="133"/>
        <v>RPCBuckland Hospital - RPC20</v>
      </c>
      <c r="AP1614" s="37" t="s">
        <v>9771</v>
      </c>
      <c r="AQ1614" s="37" t="s">
        <v>9772</v>
      </c>
      <c r="AR1614" s="37" t="s">
        <v>9771</v>
      </c>
      <c r="AS1614" s="37" t="s">
        <v>9772</v>
      </c>
      <c r="AT1614" s="37" t="s">
        <v>666</v>
      </c>
    </row>
    <row r="1615" spans="41:46" x14ac:dyDescent="0.2">
      <c r="AO1615" s="106" t="str">
        <f t="shared" si="133"/>
        <v>RPCDarent Valley Hospital - RPC12</v>
      </c>
      <c r="AP1615" s="37" t="s">
        <v>9773</v>
      </c>
      <c r="AQ1615" s="37" t="s">
        <v>9774</v>
      </c>
      <c r="AR1615" s="37" t="s">
        <v>9773</v>
      </c>
      <c r="AS1615" s="37" t="s">
        <v>9774</v>
      </c>
      <c r="AT1615" s="37" t="s">
        <v>666</v>
      </c>
    </row>
    <row r="1616" spans="41:46" x14ac:dyDescent="0.2">
      <c r="AO1616" s="106" t="str">
        <f t="shared" si="133"/>
        <v>RPCHorsham Hospital - RPC30</v>
      </c>
      <c r="AP1616" s="37" t="s">
        <v>9775</v>
      </c>
      <c r="AQ1616" s="37" t="s">
        <v>9776</v>
      </c>
      <c r="AR1616" s="37" t="s">
        <v>9775</v>
      </c>
      <c r="AS1616" s="37" t="s">
        <v>9776</v>
      </c>
      <c r="AT1616" s="37" t="s">
        <v>666</v>
      </c>
    </row>
    <row r="1617" spans="41:46" x14ac:dyDescent="0.2">
      <c r="AO1617" s="106" t="str">
        <f t="shared" si="133"/>
        <v>RPCKent and Canterbury Hospital - RPC18</v>
      </c>
      <c r="AP1617" s="37" t="s">
        <v>9777</v>
      </c>
      <c r="AQ1617" s="37" t="s">
        <v>9778</v>
      </c>
      <c r="AR1617" s="37" t="s">
        <v>9777</v>
      </c>
      <c r="AS1617" s="37" t="s">
        <v>9778</v>
      </c>
      <c r="AT1617" s="37" t="s">
        <v>666</v>
      </c>
    </row>
    <row r="1618" spans="41:46" x14ac:dyDescent="0.2">
      <c r="AO1618" s="106" t="str">
        <f t="shared" si="133"/>
        <v>RPCKent and Sussex Hospital - RPC13</v>
      </c>
      <c r="AP1618" s="37" t="s">
        <v>9779</v>
      </c>
      <c r="AQ1618" s="37" t="s">
        <v>9780</v>
      </c>
      <c r="AR1618" s="37" t="s">
        <v>9779</v>
      </c>
      <c r="AS1618" s="37" t="s">
        <v>9780</v>
      </c>
      <c r="AT1618" s="37" t="s">
        <v>666</v>
      </c>
    </row>
    <row r="1619" spans="41:46" x14ac:dyDescent="0.2">
      <c r="AO1619" s="106" t="str">
        <f t="shared" si="133"/>
        <v>RPCMaidstone District General Hospital - RPC15</v>
      </c>
      <c r="AP1619" s="37" t="s">
        <v>9781</v>
      </c>
      <c r="AQ1619" s="37" t="s">
        <v>9782</v>
      </c>
      <c r="AR1619" s="37" t="s">
        <v>9781</v>
      </c>
      <c r="AS1619" s="37" t="s">
        <v>9782</v>
      </c>
      <c r="AT1619" s="37" t="s">
        <v>666</v>
      </c>
    </row>
    <row r="1620" spans="41:46" x14ac:dyDescent="0.2">
      <c r="AO1620" s="106" t="str">
        <f t="shared" si="133"/>
        <v>RPCMedway Maritime Hospital - RPC11</v>
      </c>
      <c r="AP1620" s="37" t="s">
        <v>9783</v>
      </c>
      <c r="AQ1620" s="37" t="s">
        <v>9784</v>
      </c>
      <c r="AR1620" s="37" t="s">
        <v>9783</v>
      </c>
      <c r="AS1620" s="37" t="s">
        <v>9784</v>
      </c>
      <c r="AT1620" s="37" t="s">
        <v>666</v>
      </c>
    </row>
    <row r="1621" spans="41:46" x14ac:dyDescent="0.2">
      <c r="AO1621" s="106" t="str">
        <f t="shared" si="133"/>
        <v>RPCQueen Victoria Hospital (East Grinstead) - RPC04</v>
      </c>
      <c r="AP1621" s="37" t="s">
        <v>9785</v>
      </c>
      <c r="AQ1621" s="37" t="s">
        <v>9786</v>
      </c>
      <c r="AR1621" s="37" t="s">
        <v>9785</v>
      </c>
      <c r="AS1621" s="37" t="s">
        <v>9786</v>
      </c>
      <c r="AT1621" s="37" t="s">
        <v>666</v>
      </c>
    </row>
    <row r="1622" spans="41:46" x14ac:dyDescent="0.2">
      <c r="AO1622" s="106" t="str">
        <f t="shared" si="133"/>
        <v>RPCSevenoaks Hospital - RPC16</v>
      </c>
      <c r="AP1622" s="37" t="s">
        <v>9787</v>
      </c>
      <c r="AQ1622" s="37" t="s">
        <v>9788</v>
      </c>
      <c r="AR1622" s="37" t="s">
        <v>9787</v>
      </c>
      <c r="AS1622" s="37" t="s">
        <v>9788</v>
      </c>
      <c r="AT1622" s="37" t="s">
        <v>666</v>
      </c>
    </row>
    <row r="1623" spans="41:46" x14ac:dyDescent="0.2">
      <c r="AO1623" s="106" t="str">
        <f t="shared" si="133"/>
        <v>RPCUckfield Hospital - RPC31</v>
      </c>
      <c r="AP1623" s="37" t="s">
        <v>9789</v>
      </c>
      <c r="AQ1623" s="37" t="s">
        <v>9790</v>
      </c>
      <c r="AR1623" s="37" t="s">
        <v>9789</v>
      </c>
      <c r="AS1623" s="37" t="s">
        <v>9790</v>
      </c>
      <c r="AT1623" s="37" t="s">
        <v>666</v>
      </c>
    </row>
    <row r="1624" spans="41:46" x14ac:dyDescent="0.2">
      <c r="AO1624" s="106" t="str">
        <f t="shared" si="133"/>
        <v>RPCWilliam Harvey Hospital - RPC17</v>
      </c>
      <c r="AP1624" s="37" t="s">
        <v>9791</v>
      </c>
      <c r="AQ1624" s="37" t="s">
        <v>9792</v>
      </c>
      <c r="AR1624" s="37" t="s">
        <v>9791</v>
      </c>
      <c r="AS1624" s="37" t="s">
        <v>9792</v>
      </c>
      <c r="AT1624" s="37" t="s">
        <v>666</v>
      </c>
    </row>
    <row r="1625" spans="41:46" x14ac:dyDescent="0.2">
      <c r="AO1625" s="106" t="str">
        <f t="shared" si="133"/>
        <v>RPGCARLTON PARADE</v>
      </c>
      <c r="AP1625" s="37" t="s">
        <v>7645</v>
      </c>
      <c r="AQ1625" s="37" t="s">
        <v>7646</v>
      </c>
      <c r="AR1625" s="37" t="s">
        <v>7645</v>
      </c>
      <c r="AS1625" s="37" t="s">
        <v>7646</v>
      </c>
      <c r="AT1625" s="37" t="s">
        <v>1716</v>
      </c>
    </row>
    <row r="1626" spans="41:46" x14ac:dyDescent="0.2">
      <c r="AO1626" s="106" t="str">
        <f t="shared" si="133"/>
        <v>RPGMEMORIAL HOSPITAL</v>
      </c>
      <c r="AP1626" s="37" t="s">
        <v>7647</v>
      </c>
      <c r="AQ1626" s="37" t="s">
        <v>7648</v>
      </c>
      <c r="AR1626" s="37" t="s">
        <v>7647</v>
      </c>
      <c r="AS1626" s="37" t="s">
        <v>7648</v>
      </c>
      <c r="AT1626" s="37" t="s">
        <v>1716</v>
      </c>
    </row>
    <row r="1627" spans="41:46" x14ac:dyDescent="0.2">
      <c r="AO1627" s="106" t="str">
        <f t="shared" si="133"/>
        <v>RPGWOODLANDS</v>
      </c>
      <c r="AP1627" s="37" t="s">
        <v>7649</v>
      </c>
      <c r="AQ1627" s="37" t="s">
        <v>7650</v>
      </c>
      <c r="AR1627" s="37" t="s">
        <v>7649</v>
      </c>
      <c r="AS1627" s="37" t="s">
        <v>7650</v>
      </c>
      <c r="AT1627" s="37" t="s">
        <v>1716</v>
      </c>
    </row>
    <row r="1628" spans="41:46" x14ac:dyDescent="0.2">
      <c r="AO1628" s="106" t="str">
        <f t="shared" si="133"/>
        <v>RPGGOLDIE LEIGH</v>
      </c>
      <c r="AP1628" s="37" t="s">
        <v>7651</v>
      </c>
      <c r="AQ1628" s="37" t="s">
        <v>7652</v>
      </c>
      <c r="AR1628" s="37" t="s">
        <v>7651</v>
      </c>
      <c r="AS1628" s="37" t="s">
        <v>7652</v>
      </c>
      <c r="AT1628" s="37" t="s">
        <v>1716</v>
      </c>
    </row>
    <row r="1629" spans="41:46" x14ac:dyDescent="0.2">
      <c r="AO1629" s="106" t="str">
        <f t="shared" si="133"/>
        <v>RPGSOMERSET VILLA</v>
      </c>
      <c r="AP1629" s="37" t="s">
        <v>7653</v>
      </c>
      <c r="AQ1629" s="37" t="s">
        <v>7654</v>
      </c>
      <c r="AR1629" s="37" t="s">
        <v>7653</v>
      </c>
      <c r="AS1629" s="37" t="s">
        <v>7654</v>
      </c>
      <c r="AT1629" s="37" t="s">
        <v>1716</v>
      </c>
    </row>
    <row r="1630" spans="41:46" x14ac:dyDescent="0.2">
      <c r="AO1630" s="106" t="str">
        <f t="shared" si="133"/>
        <v>RPGOAKHURST</v>
      </c>
      <c r="AP1630" s="37" t="s">
        <v>7655</v>
      </c>
      <c r="AQ1630" s="37" t="s">
        <v>7656</v>
      </c>
      <c r="AR1630" s="37" t="s">
        <v>7655</v>
      </c>
      <c r="AS1630" s="37" t="s">
        <v>7656</v>
      </c>
      <c r="AT1630" s="37" t="s">
        <v>1716</v>
      </c>
    </row>
    <row r="1631" spans="41:46" x14ac:dyDescent="0.2">
      <c r="AO1631" s="106" t="str">
        <f t="shared" si="133"/>
        <v>RPGTHE WALNUTS</v>
      </c>
      <c r="AP1631" s="37" t="s">
        <v>7657</v>
      </c>
      <c r="AQ1631" s="37" t="s">
        <v>7658</v>
      </c>
      <c r="AR1631" s="37" t="s">
        <v>7657</v>
      </c>
      <c r="AS1631" s="37" t="s">
        <v>7658</v>
      </c>
      <c r="AT1631" s="37" t="s">
        <v>1716</v>
      </c>
    </row>
    <row r="1632" spans="41:46" x14ac:dyDescent="0.2">
      <c r="AO1632" s="106" t="str">
        <f t="shared" si="133"/>
        <v>RPGTHE HEIGHTS</v>
      </c>
      <c r="AP1632" s="37" t="s">
        <v>7659</v>
      </c>
      <c r="AQ1632" s="37" t="s">
        <v>7660</v>
      </c>
      <c r="AR1632" s="37" t="s">
        <v>7659</v>
      </c>
      <c r="AS1632" s="37" t="s">
        <v>7660</v>
      </c>
      <c r="AT1632" s="37" t="s">
        <v>1716</v>
      </c>
    </row>
    <row r="1633" spans="41:46" x14ac:dyDescent="0.2">
      <c r="AO1633" s="106" t="str">
        <f t="shared" si="133"/>
        <v>RPGALDT</v>
      </c>
      <c r="AP1633" s="37" t="s">
        <v>7661</v>
      </c>
      <c r="AQ1633" s="37" t="s">
        <v>7662</v>
      </c>
      <c r="AR1633" s="37" t="s">
        <v>7661</v>
      </c>
      <c r="AS1633" s="37" t="s">
        <v>7662</v>
      </c>
      <c r="AT1633" s="37" t="s">
        <v>1716</v>
      </c>
    </row>
    <row r="1634" spans="41:46" x14ac:dyDescent="0.2">
      <c r="AO1634" s="106" t="str">
        <f t="shared" si="133"/>
        <v>RPGTHE COTTAGE</v>
      </c>
      <c r="AP1634" s="37" t="s">
        <v>7663</v>
      </c>
      <c r="AQ1634" s="37" t="s">
        <v>7664</v>
      </c>
      <c r="AR1634" s="37" t="s">
        <v>7663</v>
      </c>
      <c r="AS1634" s="37" t="s">
        <v>7664</v>
      </c>
      <c r="AT1634" s="37" t="s">
        <v>1716</v>
      </c>
    </row>
    <row r="1635" spans="41:46" x14ac:dyDescent="0.2">
      <c r="AO1635" s="106" t="str">
        <f t="shared" si="133"/>
        <v>RPGBRIDGEWAYS DAY HOSPITAL</v>
      </c>
      <c r="AP1635" s="37" t="s">
        <v>7665</v>
      </c>
      <c r="AQ1635" s="37" t="s">
        <v>7666</v>
      </c>
      <c r="AR1635" s="37" t="s">
        <v>7665</v>
      </c>
      <c r="AS1635" s="37" t="s">
        <v>7666</v>
      </c>
      <c r="AT1635" s="37" t="s">
        <v>1716</v>
      </c>
    </row>
    <row r="1636" spans="41:46" x14ac:dyDescent="0.2">
      <c r="AO1636" s="106" t="str">
        <f t="shared" si="133"/>
        <v>RPGEDGE HILL</v>
      </c>
      <c r="AP1636" s="37" t="s">
        <v>7667</v>
      </c>
      <c r="AQ1636" s="37" t="s">
        <v>7668</v>
      </c>
      <c r="AR1636" s="37" t="s">
        <v>7667</v>
      </c>
      <c r="AS1636" s="37" t="s">
        <v>7668</v>
      </c>
      <c r="AT1636" s="37" t="s">
        <v>1716</v>
      </c>
    </row>
    <row r="1637" spans="41:46" x14ac:dyDescent="0.2">
      <c r="AO1637" s="106" t="str">
        <f t="shared" si="133"/>
        <v>RPGSTEPPING STONES</v>
      </c>
      <c r="AP1637" s="37" t="s">
        <v>7669</v>
      </c>
      <c r="AQ1637" s="37" t="s">
        <v>7670</v>
      </c>
      <c r="AR1637" s="37" t="s">
        <v>7669</v>
      </c>
      <c r="AS1637" s="37" t="s">
        <v>7670</v>
      </c>
      <c r="AT1637" s="37" t="s">
        <v>1716</v>
      </c>
    </row>
    <row r="1638" spans="41:46" x14ac:dyDescent="0.2">
      <c r="AO1638" s="106" t="str">
        <f t="shared" si="133"/>
        <v>RPGUPTON DAY HOSPITAL</v>
      </c>
      <c r="AP1638" s="37" t="s">
        <v>7671</v>
      </c>
      <c r="AQ1638" s="37" t="s">
        <v>7672</v>
      </c>
      <c r="AR1638" s="37" t="s">
        <v>7671</v>
      </c>
      <c r="AS1638" s="37" t="s">
        <v>7672</v>
      </c>
      <c r="AT1638" s="37" t="s">
        <v>1716</v>
      </c>
    </row>
    <row r="1639" spans="41:46" x14ac:dyDescent="0.2">
      <c r="AO1639" s="106" t="str">
        <f t="shared" si="133"/>
        <v>RPGJOYDENS &amp; BIRCHWOOD</v>
      </c>
      <c r="AP1639" s="37" t="s">
        <v>7673</v>
      </c>
      <c r="AQ1639" s="37" t="s">
        <v>7674</v>
      </c>
      <c r="AR1639" s="37" t="s">
        <v>7673</v>
      </c>
      <c r="AS1639" s="37" t="s">
        <v>7674</v>
      </c>
      <c r="AT1639" s="37" t="s">
        <v>1716</v>
      </c>
    </row>
    <row r="1640" spans="41:46" x14ac:dyDescent="0.2">
      <c r="AO1640" s="106" t="str">
        <f t="shared" si="133"/>
        <v>RPGHILLTOPS NURSERY</v>
      </c>
      <c r="AP1640" s="37" t="s">
        <v>7675</v>
      </c>
      <c r="AQ1640" s="37" t="s">
        <v>7676</v>
      </c>
      <c r="AR1640" s="37" t="s">
        <v>7675</v>
      </c>
      <c r="AS1640" s="37" t="s">
        <v>7676</v>
      </c>
      <c r="AT1640" s="37" t="s">
        <v>1716</v>
      </c>
    </row>
    <row r="1641" spans="41:46" x14ac:dyDescent="0.2">
      <c r="AO1641" s="106" t="str">
        <f t="shared" si="133"/>
        <v>RPGWEST PARK</v>
      </c>
      <c r="AP1641" s="37" t="s">
        <v>7677</v>
      </c>
      <c r="AQ1641" s="37" t="s">
        <v>7678</v>
      </c>
      <c r="AR1641" s="37" t="s">
        <v>7677</v>
      </c>
      <c r="AS1641" s="37" t="s">
        <v>7678</v>
      </c>
      <c r="AT1641" s="37" t="s">
        <v>1716</v>
      </c>
    </row>
    <row r="1642" spans="41:46" x14ac:dyDescent="0.2">
      <c r="AO1642" s="106" t="str">
        <f t="shared" si="133"/>
        <v>RPGSECTOR IT SOLUTIONS</v>
      </c>
      <c r="AP1642" s="37" t="s">
        <v>7679</v>
      </c>
      <c r="AQ1642" s="37" t="s">
        <v>7680</v>
      </c>
      <c r="AR1642" s="37" t="s">
        <v>7679</v>
      </c>
      <c r="AS1642" s="37" t="s">
        <v>7680</v>
      </c>
      <c r="AT1642" s="37" t="s">
        <v>1716</v>
      </c>
    </row>
    <row r="1643" spans="41:46" x14ac:dyDescent="0.2">
      <c r="AO1643" s="106" t="str">
        <f t="shared" si="133"/>
        <v>RPGTUGMUTTON</v>
      </c>
      <c r="AP1643" s="37" t="s">
        <v>7681</v>
      </c>
      <c r="AQ1643" s="37" t="s">
        <v>7682</v>
      </c>
      <c r="AR1643" s="37" t="s">
        <v>7681</v>
      </c>
      <c r="AS1643" s="37" t="s">
        <v>7682</v>
      </c>
      <c r="AT1643" s="37" t="s">
        <v>1716</v>
      </c>
    </row>
    <row r="1644" spans="41:46" x14ac:dyDescent="0.2">
      <c r="AO1644" s="106" t="str">
        <f t="shared" si="133"/>
        <v>RPGGREENWOOD</v>
      </c>
      <c r="AP1644" s="37" t="s">
        <v>7683</v>
      </c>
      <c r="AQ1644" s="37" t="s">
        <v>7684</v>
      </c>
      <c r="AR1644" s="37" t="s">
        <v>7683</v>
      </c>
      <c r="AS1644" s="37" t="s">
        <v>7684</v>
      </c>
      <c r="AT1644" s="37" t="s">
        <v>1716</v>
      </c>
    </row>
    <row r="1645" spans="41:46" x14ac:dyDescent="0.2">
      <c r="AO1645" s="106" t="str">
        <f t="shared" si="133"/>
        <v>RPGHAZELWOOD</v>
      </c>
      <c r="AP1645" s="37" t="s">
        <v>7685</v>
      </c>
      <c r="AQ1645" s="37" t="s">
        <v>7686</v>
      </c>
      <c r="AR1645" s="37" t="s">
        <v>7685</v>
      </c>
      <c r="AS1645" s="37" t="s">
        <v>7686</v>
      </c>
      <c r="AT1645" s="37" t="s">
        <v>1716</v>
      </c>
    </row>
    <row r="1646" spans="41:46" x14ac:dyDescent="0.2">
      <c r="AO1646" s="106" t="str">
        <f t="shared" si="133"/>
        <v>RPGCPU DIRECTORATE</v>
      </c>
      <c r="AP1646" s="37" t="s">
        <v>7687</v>
      </c>
      <c r="AQ1646" s="37" t="s">
        <v>7688</v>
      </c>
      <c r="AR1646" s="37" t="s">
        <v>7687</v>
      </c>
      <c r="AS1646" s="37" t="s">
        <v>7688</v>
      </c>
      <c r="AT1646" s="37" t="s">
        <v>1716</v>
      </c>
    </row>
    <row r="1647" spans="41:46" x14ac:dyDescent="0.2">
      <c r="AO1647" s="106" t="str">
        <f t="shared" si="133"/>
        <v>RPGSTEP UP, STEP DOWN</v>
      </c>
      <c r="AP1647" s="37" t="s">
        <v>7689</v>
      </c>
      <c r="AQ1647" s="37" t="s">
        <v>7690</v>
      </c>
      <c r="AR1647" s="37" t="s">
        <v>7689</v>
      </c>
      <c r="AS1647" s="37" t="s">
        <v>7690</v>
      </c>
      <c r="AT1647" s="37" t="s">
        <v>1716</v>
      </c>
    </row>
    <row r="1648" spans="41:46" x14ac:dyDescent="0.2">
      <c r="AO1648" s="106" t="str">
        <f t="shared" si="133"/>
        <v>RPGBEVAN INTERMEDIATE CARE UNIT</v>
      </c>
      <c r="AP1648" s="37" t="s">
        <v>7691</v>
      </c>
      <c r="AQ1648" s="37" t="s">
        <v>7692</v>
      </c>
      <c r="AR1648" s="37" t="s">
        <v>7691</v>
      </c>
      <c r="AS1648" s="37" t="s">
        <v>7692</v>
      </c>
      <c r="AT1648" s="37" t="s">
        <v>1716</v>
      </c>
    </row>
    <row r="1649" spans="41:46" x14ac:dyDescent="0.2">
      <c r="AO1649" s="106" t="str">
        <f t="shared" si="133"/>
        <v>RPGST MARKS HC</v>
      </c>
      <c r="AP1649" s="37" t="s">
        <v>7693</v>
      </c>
      <c r="AQ1649" s="37" t="s">
        <v>7694</v>
      </c>
      <c r="AR1649" s="37" t="s">
        <v>7693</v>
      </c>
      <c r="AS1649" s="37" t="s">
        <v>7694</v>
      </c>
      <c r="AT1649" s="37" t="s">
        <v>1716</v>
      </c>
    </row>
    <row r="1650" spans="41:46" x14ac:dyDescent="0.2">
      <c r="AO1650" s="106" t="str">
        <f t="shared" si="133"/>
        <v>RPGGALLIONS REACH</v>
      </c>
      <c r="AP1650" s="37" t="s">
        <v>7695</v>
      </c>
      <c r="AQ1650" s="37" t="s">
        <v>7696</v>
      </c>
      <c r="AR1650" s="37" t="s">
        <v>7695</v>
      </c>
      <c r="AS1650" s="37" t="s">
        <v>7696</v>
      </c>
      <c r="AT1650" s="37" t="s">
        <v>1716</v>
      </c>
    </row>
    <row r="1651" spans="41:46" x14ac:dyDescent="0.2">
      <c r="AO1651" s="106" t="str">
        <f t="shared" si="133"/>
        <v>RPGFAIRFIELD HC</v>
      </c>
      <c r="AP1651" s="37" t="s">
        <v>7697</v>
      </c>
      <c r="AQ1651" s="37" t="s">
        <v>7698</v>
      </c>
      <c r="AR1651" s="37" t="s">
        <v>7697</v>
      </c>
      <c r="AS1651" s="37" t="s">
        <v>7698</v>
      </c>
      <c r="AT1651" s="37" t="s">
        <v>1716</v>
      </c>
    </row>
    <row r="1652" spans="41:46" x14ac:dyDescent="0.2">
      <c r="AO1652" s="106" t="str">
        <f t="shared" si="133"/>
        <v>RPGVANBURGH HC</v>
      </c>
      <c r="AP1652" s="37" t="s">
        <v>7699</v>
      </c>
      <c r="AQ1652" s="37" t="s">
        <v>7700</v>
      </c>
      <c r="AR1652" s="37" t="s">
        <v>7699</v>
      </c>
      <c r="AS1652" s="37" t="s">
        <v>7700</v>
      </c>
      <c r="AT1652" s="37" t="s">
        <v>1716</v>
      </c>
    </row>
    <row r="1653" spans="41:46" x14ac:dyDescent="0.2">
      <c r="AO1653" s="106" t="str">
        <f t="shared" si="133"/>
        <v>RPGWALLACE HC</v>
      </c>
      <c r="AP1653" s="37" t="s">
        <v>7701</v>
      </c>
      <c r="AQ1653" s="37" t="s">
        <v>7702</v>
      </c>
      <c r="AR1653" s="37" t="s">
        <v>7701</v>
      </c>
      <c r="AS1653" s="37" t="s">
        <v>7702</v>
      </c>
      <c r="AT1653" s="37" t="s">
        <v>1716</v>
      </c>
    </row>
    <row r="1654" spans="41:46" x14ac:dyDescent="0.2">
      <c r="AO1654" s="106" t="str">
        <f t="shared" si="133"/>
        <v>RPGMANORBROOK HC</v>
      </c>
      <c r="AP1654" s="37" t="s">
        <v>7703</v>
      </c>
      <c r="AQ1654" s="37" t="s">
        <v>7704</v>
      </c>
      <c r="AR1654" s="37" t="s">
        <v>7703</v>
      </c>
      <c r="AS1654" s="37" t="s">
        <v>7704</v>
      </c>
      <c r="AT1654" s="37" t="s">
        <v>1716</v>
      </c>
    </row>
    <row r="1655" spans="41:46" x14ac:dyDescent="0.2">
      <c r="AO1655" s="106" t="str">
        <f t="shared" si="133"/>
        <v>RPGSOURCE</v>
      </c>
      <c r="AP1655" s="37" t="s">
        <v>7705</v>
      </c>
      <c r="AQ1655" s="37" t="s">
        <v>7706</v>
      </c>
      <c r="AR1655" s="37" t="s">
        <v>7705</v>
      </c>
      <c r="AS1655" s="37" t="s">
        <v>7706</v>
      </c>
      <c r="AT1655" s="37" t="s">
        <v>1716</v>
      </c>
    </row>
    <row r="1656" spans="41:46" x14ac:dyDescent="0.2">
      <c r="AO1656" s="106" t="str">
        <f t="shared" si="133"/>
        <v>RPGJAMES WOLFE</v>
      </c>
      <c r="AP1656" s="37" t="s">
        <v>7707</v>
      </c>
      <c r="AQ1656" s="37" t="s">
        <v>7708</v>
      </c>
      <c r="AR1656" s="37" t="s">
        <v>7707</v>
      </c>
      <c r="AS1656" s="37" t="s">
        <v>7708</v>
      </c>
      <c r="AT1656" s="37" t="s">
        <v>1716</v>
      </c>
    </row>
    <row r="1657" spans="41:46" x14ac:dyDescent="0.2">
      <c r="AO1657" s="106" t="str">
        <f t="shared" si="133"/>
        <v>RPGLAKESIDE HC</v>
      </c>
      <c r="AP1657" s="37" t="s">
        <v>7709</v>
      </c>
      <c r="AQ1657" s="37" t="s">
        <v>7710</v>
      </c>
      <c r="AR1657" s="37" t="s">
        <v>7709</v>
      </c>
      <c r="AS1657" s="37" t="s">
        <v>7710</v>
      </c>
      <c r="AT1657" s="37" t="s">
        <v>1716</v>
      </c>
    </row>
    <row r="1658" spans="41:46" x14ac:dyDescent="0.2">
      <c r="AO1658" s="106" t="str">
        <f t="shared" si="133"/>
        <v>RPGGREENWICH PENNISULAR HC</v>
      </c>
      <c r="AP1658" s="37" t="s">
        <v>7711</v>
      </c>
      <c r="AQ1658" s="37" t="s">
        <v>7712</v>
      </c>
      <c r="AR1658" s="37" t="s">
        <v>7711</v>
      </c>
      <c r="AS1658" s="37" t="s">
        <v>7712</v>
      </c>
      <c r="AT1658" s="37" t="s">
        <v>1716</v>
      </c>
    </row>
    <row r="1659" spans="41:46" x14ac:dyDescent="0.2">
      <c r="AO1659" s="106" t="str">
        <f t="shared" si="133"/>
        <v>RPGDR DESAI &amp; PARTNERS</v>
      </c>
      <c r="AP1659" s="37" t="s">
        <v>7713</v>
      </c>
      <c r="AQ1659" s="37" t="s">
        <v>7714</v>
      </c>
      <c r="AR1659" s="37" t="s">
        <v>7713</v>
      </c>
      <c r="AS1659" s="37" t="s">
        <v>7714</v>
      </c>
      <c r="AT1659" s="37" t="s">
        <v>1716</v>
      </c>
    </row>
    <row r="1660" spans="41:46" x14ac:dyDescent="0.2">
      <c r="AO1660" s="106" t="str">
        <f t="shared" si="133"/>
        <v>RPGCHILDREN'S COMMUNITY NURSING</v>
      </c>
      <c r="AP1660" s="37" t="s">
        <v>7715</v>
      </c>
      <c r="AQ1660" s="37" t="s">
        <v>7716</v>
      </c>
      <c r="AR1660" s="37" t="s">
        <v>7715</v>
      </c>
      <c r="AS1660" s="37" t="s">
        <v>7716</v>
      </c>
      <c r="AT1660" s="37" t="s">
        <v>1716</v>
      </c>
    </row>
    <row r="1661" spans="41:46" x14ac:dyDescent="0.2">
      <c r="AO1661" s="106" t="str">
        <f t="shared" si="133"/>
        <v>RPGQUEEN MARYS HOSPITAL</v>
      </c>
      <c r="AP1661" s="37" t="s">
        <v>7717</v>
      </c>
      <c r="AQ1661" s="37" t="s">
        <v>7718</v>
      </c>
      <c r="AR1661" s="37" t="s">
        <v>7717</v>
      </c>
      <c r="AS1661" s="37" t="s">
        <v>7718</v>
      </c>
      <c r="AT1661" s="37" t="s">
        <v>1716</v>
      </c>
    </row>
    <row r="1662" spans="41:46" x14ac:dyDescent="0.2">
      <c r="AO1662" s="106" t="str">
        <f t="shared" si="133"/>
        <v>RPYThe Royal Marsden Hospital (London) - RPY01</v>
      </c>
      <c r="AP1662" s="37" t="s">
        <v>9793</v>
      </c>
      <c r="AQ1662" s="37" t="s">
        <v>9794</v>
      </c>
      <c r="AR1662" s="37" t="s">
        <v>9793</v>
      </c>
      <c r="AS1662" s="37" t="s">
        <v>9794</v>
      </c>
      <c r="AT1662" s="37" t="s">
        <v>168</v>
      </c>
    </row>
    <row r="1663" spans="41:46" x14ac:dyDescent="0.2">
      <c r="AO1663" s="106" t="str">
        <f t="shared" si="133"/>
        <v>RPYThe Royal Marsden Hospital (Surrey) - RPY02</v>
      </c>
      <c r="AP1663" s="37" t="s">
        <v>9795</v>
      </c>
      <c r="AQ1663" s="37" t="s">
        <v>9796</v>
      </c>
      <c r="AR1663" s="37" t="s">
        <v>9795</v>
      </c>
      <c r="AS1663" s="37" t="s">
        <v>9796</v>
      </c>
      <c r="AT1663" s="37" t="s">
        <v>168</v>
      </c>
    </row>
    <row r="1664" spans="41:46" x14ac:dyDescent="0.2">
      <c r="AO1664" s="106" t="str">
        <f t="shared" si="133"/>
        <v>RQ3BIRMINGHAM CHILDREN'S HOSPITAL</v>
      </c>
      <c r="AP1664" s="37" t="s">
        <v>10861</v>
      </c>
      <c r="AQ1664" s="37" t="s">
        <v>10862</v>
      </c>
      <c r="AR1664" s="37" t="s">
        <v>10861</v>
      </c>
      <c r="AS1664" s="37" t="s">
        <v>10862</v>
      </c>
      <c r="AT1664" s="37" t="s">
        <v>1720</v>
      </c>
    </row>
    <row r="1665" spans="41:46" x14ac:dyDescent="0.2">
      <c r="AO1665" s="106" t="str">
        <f t="shared" si="133"/>
        <v>RQ3GOOD HOPE HOSPITAL</v>
      </c>
      <c r="AP1665" s="37" t="s">
        <v>10863</v>
      </c>
      <c r="AQ1665" s="37" t="s">
        <v>10864</v>
      </c>
      <c r="AR1665" s="37" t="s">
        <v>10863</v>
      </c>
      <c r="AS1665" s="37" t="s">
        <v>10864</v>
      </c>
      <c r="AT1665" s="37" t="s">
        <v>1720</v>
      </c>
    </row>
    <row r="1666" spans="41:46" x14ac:dyDescent="0.2">
      <c r="AO1666" s="106" t="str">
        <f t="shared" si="133"/>
        <v>RQ3BIRMINGHAM CHILDREN'S HOSPITAL - COMMUNITY TRUST</v>
      </c>
      <c r="AP1666" s="37" t="s">
        <v>10865</v>
      </c>
      <c r="AQ1666" s="37" t="s">
        <v>10866</v>
      </c>
      <c r="AR1666" s="37" t="s">
        <v>10865</v>
      </c>
      <c r="AS1666" s="37" t="s">
        <v>10866</v>
      </c>
      <c r="AT1666" s="37" t="s">
        <v>1720</v>
      </c>
    </row>
    <row r="1667" spans="41:46" x14ac:dyDescent="0.2">
      <c r="AO1667" s="106" t="str">
        <f t="shared" si="133"/>
        <v>RQ3BIRMINGHAM CHILDREN'S HOSPITAL - ACCIDENT &amp; EMERGENCY</v>
      </c>
      <c r="AP1667" s="37" t="s">
        <v>10867</v>
      </c>
      <c r="AQ1667" s="37" t="s">
        <v>10868</v>
      </c>
      <c r="AR1667" s="37" t="s">
        <v>10867</v>
      </c>
      <c r="AS1667" s="37" t="s">
        <v>10868</v>
      </c>
      <c r="AT1667" s="37" t="s">
        <v>1720</v>
      </c>
    </row>
    <row r="1668" spans="41:46" x14ac:dyDescent="0.2">
      <c r="AO1668" s="106" t="str">
        <f t="shared" ref="AO1668:AO1731" si="134">AT1668&amp;AQ1668</f>
        <v>RQ3BIRMINGHAM CHILDREN'S HOSPITAL - CARDIAC</v>
      </c>
      <c r="AP1668" s="37" t="s">
        <v>10869</v>
      </c>
      <c r="AQ1668" s="37" t="s">
        <v>10870</v>
      </c>
      <c r="AR1668" s="37" t="s">
        <v>10869</v>
      </c>
      <c r="AS1668" s="37" t="s">
        <v>10870</v>
      </c>
      <c r="AT1668" s="37" t="s">
        <v>1720</v>
      </c>
    </row>
    <row r="1669" spans="41:46" x14ac:dyDescent="0.2">
      <c r="AO1669" s="106" t="str">
        <f t="shared" si="134"/>
        <v>RQ3BIRMINGHAM CHILDREN'S HOSPITAL - NON-GH ENDOCRINE</v>
      </c>
      <c r="AP1669" s="37" t="s">
        <v>10871</v>
      </c>
      <c r="AQ1669" s="37" t="s">
        <v>10872</v>
      </c>
      <c r="AR1669" s="37" t="s">
        <v>10871</v>
      </c>
      <c r="AS1669" s="37" t="s">
        <v>10872</v>
      </c>
      <c r="AT1669" s="37" t="s">
        <v>1720</v>
      </c>
    </row>
    <row r="1670" spans="41:46" x14ac:dyDescent="0.2">
      <c r="AO1670" s="106" t="str">
        <f t="shared" si="134"/>
        <v>RQ3BIRMINGHAM CHILDREN'S HOSPITAL - METABOLIC DISEASES INHERITED</v>
      </c>
      <c r="AP1670" s="37" t="s">
        <v>10873</v>
      </c>
      <c r="AQ1670" s="37" t="s">
        <v>10874</v>
      </c>
      <c r="AR1670" s="37" t="s">
        <v>10873</v>
      </c>
      <c r="AS1670" s="37" t="s">
        <v>10874</v>
      </c>
      <c r="AT1670" s="37" t="s">
        <v>1720</v>
      </c>
    </row>
    <row r="1671" spans="41:46" x14ac:dyDescent="0.2">
      <c r="AO1671" s="106" t="str">
        <f t="shared" si="134"/>
        <v>RQ3BIRMINGHAM CHILDRENS HOSPITAL - NTBC PAEDIATRIC</v>
      </c>
      <c r="AP1671" s="37" t="s">
        <v>10875</v>
      </c>
      <c r="AQ1671" s="37" t="s">
        <v>10876</v>
      </c>
      <c r="AR1671" s="37" t="s">
        <v>10875</v>
      </c>
      <c r="AS1671" s="37" t="s">
        <v>10876</v>
      </c>
      <c r="AT1671" s="37" t="s">
        <v>1720</v>
      </c>
    </row>
    <row r="1672" spans="41:46" x14ac:dyDescent="0.2">
      <c r="AO1672" s="106" t="str">
        <f t="shared" si="134"/>
        <v>RQ3BIRMINGHAM CHILDREN'S HOSPITAL - DIABETICS</v>
      </c>
      <c r="AP1672" s="37" t="s">
        <v>10877</v>
      </c>
      <c r="AQ1672" s="37" t="s">
        <v>10878</v>
      </c>
      <c r="AR1672" s="37" t="s">
        <v>10877</v>
      </c>
      <c r="AS1672" s="37" t="s">
        <v>10878</v>
      </c>
      <c r="AT1672" s="37" t="s">
        <v>1720</v>
      </c>
    </row>
    <row r="1673" spans="41:46" x14ac:dyDescent="0.2">
      <c r="AO1673" s="106" t="str">
        <f t="shared" si="134"/>
        <v>RQ3CHILD PSYCHOLOGY DEPARTMENT</v>
      </c>
      <c r="AP1673" s="37" t="s">
        <v>10879</v>
      </c>
      <c r="AQ1673" s="37" t="s">
        <v>10880</v>
      </c>
      <c r="AR1673" s="37" t="s">
        <v>10879</v>
      </c>
      <c r="AS1673" s="37" t="s">
        <v>10880</v>
      </c>
      <c r="AT1673" s="37" t="s">
        <v>1720</v>
      </c>
    </row>
    <row r="1674" spans="41:46" x14ac:dyDescent="0.2">
      <c r="AO1674" s="106" t="str">
        <f t="shared" si="134"/>
        <v>RQ3Birmingham Children's Hospital - RQ301</v>
      </c>
      <c r="AP1674" s="37" t="s">
        <v>10861</v>
      </c>
      <c r="AQ1674" s="37" t="s">
        <v>9797</v>
      </c>
      <c r="AR1674" s="37" t="s">
        <v>10861</v>
      </c>
      <c r="AS1674" s="37" t="s">
        <v>9797</v>
      </c>
      <c r="AT1674" s="37" t="s">
        <v>1720</v>
      </c>
    </row>
    <row r="1675" spans="41:46" x14ac:dyDescent="0.2">
      <c r="AO1675" s="106" t="str">
        <f t="shared" si="134"/>
        <v>RQ6Broadgreen Hospital - RQ601</v>
      </c>
      <c r="AP1675" s="37" t="s">
        <v>9798</v>
      </c>
      <c r="AQ1675" s="37" t="s">
        <v>9799</v>
      </c>
      <c r="AR1675" s="37" t="s">
        <v>9798</v>
      </c>
      <c r="AS1675" s="37" t="s">
        <v>9799</v>
      </c>
      <c r="AT1675" s="37" t="s">
        <v>667</v>
      </c>
    </row>
    <row r="1676" spans="41:46" x14ac:dyDescent="0.2">
      <c r="AO1676" s="106" t="str">
        <f t="shared" si="134"/>
        <v>RQ6Royal Liverpool University Dental Hospital - RQ614</v>
      </c>
      <c r="AP1676" s="37" t="s">
        <v>9800</v>
      </c>
      <c r="AQ1676" s="37" t="s">
        <v>9801</v>
      </c>
      <c r="AR1676" s="37" t="s">
        <v>9800</v>
      </c>
      <c r="AS1676" s="37" t="s">
        <v>9801</v>
      </c>
      <c r="AT1676" s="37" t="s">
        <v>667</v>
      </c>
    </row>
    <row r="1677" spans="41:46" x14ac:dyDescent="0.2">
      <c r="AO1677" s="106" t="str">
        <f t="shared" si="134"/>
        <v>RQ6Sir Alfred Jones Memorial Hospital (Acute) - RQ607</v>
      </c>
      <c r="AP1677" s="37" t="s">
        <v>9802</v>
      </c>
      <c r="AQ1677" s="37" t="s">
        <v>9803</v>
      </c>
      <c r="AR1677" s="37" t="s">
        <v>9802</v>
      </c>
      <c r="AS1677" s="37" t="s">
        <v>9803</v>
      </c>
      <c r="AT1677" s="37" t="s">
        <v>667</v>
      </c>
    </row>
    <row r="1678" spans="41:46" x14ac:dyDescent="0.2">
      <c r="AO1678" s="106" t="str">
        <f t="shared" si="134"/>
        <v>RQ6The Royal Liverpool University Hospital - RQ617</v>
      </c>
      <c r="AP1678" s="37" t="s">
        <v>9804</v>
      </c>
      <c r="AQ1678" s="37" t="s">
        <v>9805</v>
      </c>
      <c r="AR1678" s="37" t="s">
        <v>9804</v>
      </c>
      <c r="AS1678" s="37" t="s">
        <v>9805</v>
      </c>
      <c r="AT1678" s="37" t="s">
        <v>667</v>
      </c>
    </row>
    <row r="1679" spans="41:46" x14ac:dyDescent="0.2">
      <c r="AO1679" s="106" t="str">
        <f t="shared" si="134"/>
        <v>RQ6Warrington Hospital - RQ620</v>
      </c>
      <c r="AP1679" s="37" t="s">
        <v>9806</v>
      </c>
      <c r="AQ1679" s="37" t="s">
        <v>9807</v>
      </c>
      <c r="AR1679" s="37" t="s">
        <v>9806</v>
      </c>
      <c r="AS1679" s="37" t="s">
        <v>9807</v>
      </c>
      <c r="AT1679" s="37" t="s">
        <v>667</v>
      </c>
    </row>
    <row r="1680" spans="41:46" x14ac:dyDescent="0.2">
      <c r="AO1680" s="106" t="str">
        <f t="shared" si="134"/>
        <v>RQ8Broomfield Hospital - RQ8L0</v>
      </c>
      <c r="AP1680" s="37" t="s">
        <v>9808</v>
      </c>
      <c r="AQ1680" s="37" t="s">
        <v>9809</v>
      </c>
      <c r="AR1680" s="37" t="s">
        <v>9808</v>
      </c>
      <c r="AS1680" s="37" t="s">
        <v>9809</v>
      </c>
      <c r="AT1680" s="37" t="s">
        <v>668</v>
      </c>
    </row>
    <row r="1681" spans="41:46" x14ac:dyDescent="0.2">
      <c r="AO1681" s="106" t="str">
        <f t="shared" si="134"/>
        <v>RQ8Chelmsford and Essex Hospital - RQ8LL</v>
      </c>
      <c r="AP1681" s="37" t="s">
        <v>9810</v>
      </c>
      <c r="AQ1681" s="37" t="s">
        <v>9811</v>
      </c>
      <c r="AR1681" s="37" t="s">
        <v>9810</v>
      </c>
      <c r="AS1681" s="37" t="s">
        <v>9811</v>
      </c>
      <c r="AT1681" s="37" t="s">
        <v>668</v>
      </c>
    </row>
    <row r="1682" spans="41:46" x14ac:dyDescent="0.2">
      <c r="AO1682" s="106" t="str">
        <f t="shared" si="134"/>
        <v>RQ8Queen's Hospital - RQ8ML</v>
      </c>
      <c r="AP1682" s="37" t="s">
        <v>9812</v>
      </c>
      <c r="AQ1682" s="37" t="s">
        <v>9813</v>
      </c>
      <c r="AR1682" s="37" t="s">
        <v>9812</v>
      </c>
      <c r="AS1682" s="37" t="s">
        <v>9813</v>
      </c>
      <c r="AT1682" s="37" t="s">
        <v>668</v>
      </c>
    </row>
    <row r="1683" spans="41:46" x14ac:dyDescent="0.2">
      <c r="AO1683" s="106" t="str">
        <f t="shared" si="134"/>
        <v>RQ8St John's Hospital - RQ8LH</v>
      </c>
      <c r="AP1683" s="37" t="s">
        <v>9814</v>
      </c>
      <c r="AQ1683" s="37" t="s">
        <v>9815</v>
      </c>
      <c r="AR1683" s="37" t="s">
        <v>9814</v>
      </c>
      <c r="AS1683" s="37" t="s">
        <v>9815</v>
      </c>
      <c r="AT1683" s="37" t="s">
        <v>668</v>
      </c>
    </row>
    <row r="1684" spans="41:46" x14ac:dyDescent="0.2">
      <c r="AO1684" s="106" t="str">
        <f t="shared" si="134"/>
        <v>RQ8St Michael's Hospital - RQ8LF</v>
      </c>
      <c r="AP1684" s="37" t="s">
        <v>9816</v>
      </c>
      <c r="AQ1684" s="37" t="s">
        <v>9817</v>
      </c>
      <c r="AR1684" s="37" t="s">
        <v>9816</v>
      </c>
      <c r="AS1684" s="37" t="s">
        <v>9817</v>
      </c>
      <c r="AT1684" s="37" t="s">
        <v>668</v>
      </c>
    </row>
    <row r="1685" spans="41:46" x14ac:dyDescent="0.2">
      <c r="AO1685" s="106" t="str">
        <f t="shared" si="134"/>
        <v>RQ8St Peter's Hospital - RQ8LJ</v>
      </c>
      <c r="AP1685" s="37" t="s">
        <v>9818</v>
      </c>
      <c r="AQ1685" s="37" t="s">
        <v>9819</v>
      </c>
      <c r="AR1685" s="37" t="s">
        <v>9818</v>
      </c>
      <c r="AS1685" s="37" t="s">
        <v>9819</v>
      </c>
      <c r="AT1685" s="37" t="s">
        <v>668</v>
      </c>
    </row>
    <row r="1686" spans="41:46" x14ac:dyDescent="0.2">
      <c r="AO1686" s="106" t="str">
        <f t="shared" si="134"/>
        <v>RQ8William Julien Courtauld Hospital - RQ8LK</v>
      </c>
      <c r="AP1686" s="37" t="s">
        <v>9820</v>
      </c>
      <c r="AQ1686" s="37" t="s">
        <v>9821</v>
      </c>
      <c r="AR1686" s="37" t="s">
        <v>9820</v>
      </c>
      <c r="AS1686" s="37" t="s">
        <v>9821</v>
      </c>
      <c r="AT1686" s="37" t="s">
        <v>668</v>
      </c>
    </row>
    <row r="1687" spans="41:46" x14ac:dyDescent="0.2">
      <c r="AO1687" s="106" t="str">
        <f t="shared" si="134"/>
        <v>RQMChelsea and Westminster Hospital - RQM01</v>
      </c>
      <c r="AP1687" s="37" t="s">
        <v>9822</v>
      </c>
      <c r="AQ1687" s="37" t="s">
        <v>9823</v>
      </c>
      <c r="AR1687" s="37" t="s">
        <v>9822</v>
      </c>
      <c r="AS1687" s="37" t="s">
        <v>9823</v>
      </c>
      <c r="AT1687" s="37" t="s">
        <v>566</v>
      </c>
    </row>
    <row r="1688" spans="41:46" x14ac:dyDescent="0.2">
      <c r="AO1688" s="106" t="str">
        <f t="shared" si="134"/>
        <v>RQQHinchingbrooke Hospital - RQQ31</v>
      </c>
      <c r="AP1688" s="37" t="s">
        <v>9824</v>
      </c>
      <c r="AQ1688" s="37" t="s">
        <v>9825</v>
      </c>
      <c r="AR1688" s="37" t="s">
        <v>9824</v>
      </c>
      <c r="AS1688" s="37" t="s">
        <v>9825</v>
      </c>
      <c r="AT1688" s="37" t="s">
        <v>567</v>
      </c>
    </row>
    <row r="1689" spans="41:46" x14ac:dyDescent="0.2">
      <c r="AO1689" s="106" t="str">
        <f t="shared" si="134"/>
        <v>RQQThe Huntingdon NHS Treatment Centre - RQQTC</v>
      </c>
      <c r="AP1689" s="37" t="s">
        <v>9826</v>
      </c>
      <c r="AQ1689" s="37" t="s">
        <v>9827</v>
      </c>
      <c r="AR1689" s="37" t="s">
        <v>9826</v>
      </c>
      <c r="AS1689" s="37" t="s">
        <v>9827</v>
      </c>
      <c r="AT1689" s="37" t="s">
        <v>567</v>
      </c>
    </row>
    <row r="1690" spans="41:46" x14ac:dyDescent="0.2">
      <c r="AO1690" s="106" t="str">
        <f t="shared" si="134"/>
        <v>RQWGalen House - RQWG5</v>
      </c>
      <c r="AP1690" s="37" t="s">
        <v>9828</v>
      </c>
      <c r="AQ1690" s="37" t="s">
        <v>9829</v>
      </c>
      <c r="AR1690" s="37" t="s">
        <v>9828</v>
      </c>
      <c r="AS1690" s="37" t="s">
        <v>9829</v>
      </c>
      <c r="AT1690" s="37" t="s">
        <v>568</v>
      </c>
    </row>
    <row r="1691" spans="41:46" x14ac:dyDescent="0.2">
      <c r="AO1691" s="106" t="str">
        <f t="shared" si="134"/>
        <v>RQWHerts and Essex Community Hospital - RQWG2</v>
      </c>
      <c r="AP1691" s="37" t="s">
        <v>9830</v>
      </c>
      <c r="AQ1691" s="37" t="s">
        <v>9831</v>
      </c>
      <c r="AR1691" s="37" t="s">
        <v>9830</v>
      </c>
      <c r="AS1691" s="37" t="s">
        <v>9831</v>
      </c>
      <c r="AT1691" s="37" t="s">
        <v>568</v>
      </c>
    </row>
    <row r="1692" spans="41:46" x14ac:dyDescent="0.2">
      <c r="AO1692" s="106" t="str">
        <f t="shared" si="134"/>
        <v>RQWHoddesdon Tower Clinic - RQWG6</v>
      </c>
      <c r="AP1692" s="37" t="s">
        <v>9832</v>
      </c>
      <c r="AQ1692" s="37" t="s">
        <v>9833</v>
      </c>
      <c r="AR1692" s="37" t="s">
        <v>9832</v>
      </c>
      <c r="AS1692" s="37" t="s">
        <v>9833</v>
      </c>
      <c r="AT1692" s="37" t="s">
        <v>568</v>
      </c>
    </row>
    <row r="1693" spans="41:46" x14ac:dyDescent="0.2">
      <c r="AO1693" s="106" t="str">
        <f t="shared" si="134"/>
        <v>RQWKeats House Clinic - RQWG8</v>
      </c>
      <c r="AP1693" s="37" t="s">
        <v>9834</v>
      </c>
      <c r="AQ1693" s="37" t="s">
        <v>9835</v>
      </c>
      <c r="AR1693" s="37" t="s">
        <v>9834</v>
      </c>
      <c r="AS1693" s="37" t="s">
        <v>9835</v>
      </c>
      <c r="AT1693" s="37" t="s">
        <v>568</v>
      </c>
    </row>
    <row r="1694" spans="41:46" x14ac:dyDescent="0.2">
      <c r="AO1694" s="106" t="str">
        <f t="shared" si="134"/>
        <v>RQWPrincess Alexandra Hospital - RQWG0</v>
      </c>
      <c r="AP1694" s="37" t="s">
        <v>9836</v>
      </c>
      <c r="AQ1694" s="37" t="s">
        <v>9837</v>
      </c>
      <c r="AR1694" s="37" t="s">
        <v>9836</v>
      </c>
      <c r="AS1694" s="37" t="s">
        <v>9837</v>
      </c>
      <c r="AT1694" s="37" t="s">
        <v>568</v>
      </c>
    </row>
    <row r="1695" spans="41:46" x14ac:dyDescent="0.2">
      <c r="AO1695" s="106" t="str">
        <f t="shared" si="134"/>
        <v>RQWRectory Lane Clinic - RQWG9</v>
      </c>
      <c r="AP1695" s="37" t="s">
        <v>9838</v>
      </c>
      <c r="AQ1695" s="37" t="s">
        <v>9839</v>
      </c>
      <c r="AR1695" s="37" t="s">
        <v>9838</v>
      </c>
      <c r="AS1695" s="37" t="s">
        <v>9839</v>
      </c>
      <c r="AT1695" s="37" t="s">
        <v>568</v>
      </c>
    </row>
    <row r="1696" spans="41:46" x14ac:dyDescent="0.2">
      <c r="AO1696" s="106" t="str">
        <f t="shared" si="134"/>
        <v>RQWSaffron Walden Community Hospital - RQWG3</v>
      </c>
      <c r="AP1696" s="37" t="s">
        <v>9840</v>
      </c>
      <c r="AQ1696" s="37" t="s">
        <v>9841</v>
      </c>
      <c r="AR1696" s="37" t="s">
        <v>9840</v>
      </c>
      <c r="AS1696" s="37" t="s">
        <v>9841</v>
      </c>
      <c r="AT1696" s="37" t="s">
        <v>568</v>
      </c>
    </row>
    <row r="1697" spans="41:46" x14ac:dyDescent="0.2">
      <c r="AO1697" s="106" t="str">
        <f t="shared" si="134"/>
        <v>RQWSt. Margaret's Hospital - RQWG1</v>
      </c>
      <c r="AP1697" s="37" t="s">
        <v>9842</v>
      </c>
      <c r="AQ1697" s="37" t="s">
        <v>9843</v>
      </c>
      <c r="AR1697" s="37" t="s">
        <v>9842</v>
      </c>
      <c r="AS1697" s="37" t="s">
        <v>9843</v>
      </c>
      <c r="AT1697" s="37" t="s">
        <v>568</v>
      </c>
    </row>
    <row r="1698" spans="41:46" x14ac:dyDescent="0.2">
      <c r="AO1698" s="106" t="str">
        <f t="shared" si="134"/>
        <v>RQXHomerton University Hospital - RQXM1</v>
      </c>
      <c r="AP1698" s="37" t="s">
        <v>9844</v>
      </c>
      <c r="AQ1698" s="37" t="s">
        <v>9845</v>
      </c>
      <c r="AR1698" s="37" t="s">
        <v>9844</v>
      </c>
      <c r="AS1698" s="37" t="s">
        <v>9845</v>
      </c>
      <c r="AT1698" s="37" t="s">
        <v>569</v>
      </c>
    </row>
    <row r="1699" spans="41:46" x14ac:dyDescent="0.2">
      <c r="AO1699" s="106" t="str">
        <f t="shared" si="134"/>
        <v>RQXRoyal London Hospital - RQX01</v>
      </c>
      <c r="AP1699" s="37" t="s">
        <v>9846</v>
      </c>
      <c r="AQ1699" s="37" t="s">
        <v>9847</v>
      </c>
      <c r="AR1699" s="37" t="s">
        <v>9846</v>
      </c>
      <c r="AS1699" s="37" t="s">
        <v>9847</v>
      </c>
      <c r="AT1699" s="37" t="s">
        <v>569</v>
      </c>
    </row>
    <row r="1700" spans="41:46" x14ac:dyDescent="0.2">
      <c r="AO1700" s="106" t="str">
        <f t="shared" si="134"/>
        <v>RQYSPRINGFIELD UNIVERSITY HOSPITAL</v>
      </c>
      <c r="AP1700" s="37" t="s">
        <v>13058</v>
      </c>
      <c r="AQ1700" s="37" t="s">
        <v>13059</v>
      </c>
      <c r="AR1700" s="37" t="s">
        <v>13058</v>
      </c>
      <c r="AS1700" s="37" t="s">
        <v>13059</v>
      </c>
      <c r="AT1700" s="37" t="s">
        <v>1757</v>
      </c>
    </row>
    <row r="1701" spans="41:46" x14ac:dyDescent="0.2">
      <c r="AO1701" s="106" t="str">
        <f t="shared" si="134"/>
        <v>RQYSUTTON HOSPITAL</v>
      </c>
      <c r="AP1701" s="37" t="s">
        <v>13060</v>
      </c>
      <c r="AQ1701" s="37" t="s">
        <v>13061</v>
      </c>
      <c r="AR1701" s="37" t="s">
        <v>13060</v>
      </c>
      <c r="AS1701" s="37" t="s">
        <v>13061</v>
      </c>
      <c r="AT1701" s="37" t="s">
        <v>1757</v>
      </c>
    </row>
    <row r="1702" spans="41:46" x14ac:dyDescent="0.2">
      <c r="AO1702" s="106" t="str">
        <f t="shared" si="134"/>
        <v>RQYBARNES HOSPITAL</v>
      </c>
      <c r="AP1702" s="37" t="s">
        <v>13062</v>
      </c>
      <c r="AQ1702" s="37" t="s">
        <v>13063</v>
      </c>
      <c r="AR1702" s="37" t="s">
        <v>13062</v>
      </c>
      <c r="AS1702" s="37" t="s">
        <v>13063</v>
      </c>
      <c r="AT1702" s="37" t="s">
        <v>1757</v>
      </c>
    </row>
    <row r="1703" spans="41:46" x14ac:dyDescent="0.2">
      <c r="AO1703" s="106" t="str">
        <f t="shared" si="134"/>
        <v>RQYHENDERSON HOSPITAL</v>
      </c>
      <c r="AP1703" s="37" t="s">
        <v>13064</v>
      </c>
      <c r="AQ1703" s="37" t="s">
        <v>13065</v>
      </c>
      <c r="AR1703" s="37" t="s">
        <v>13064</v>
      </c>
      <c r="AS1703" s="37" t="s">
        <v>13065</v>
      </c>
      <c r="AT1703" s="37" t="s">
        <v>1757</v>
      </c>
    </row>
    <row r="1704" spans="41:46" x14ac:dyDescent="0.2">
      <c r="AO1704" s="106" t="str">
        <f t="shared" si="134"/>
        <v>RQYQUEEN MARY'S HOSPITAL</v>
      </c>
      <c r="AP1704" s="37" t="s">
        <v>13066</v>
      </c>
      <c r="AQ1704" s="37" t="s">
        <v>13067</v>
      </c>
      <c r="AR1704" s="37" t="s">
        <v>13066</v>
      </c>
      <c r="AS1704" s="37" t="s">
        <v>13067</v>
      </c>
      <c r="AT1704" s="37" t="s">
        <v>1757</v>
      </c>
    </row>
    <row r="1705" spans="41:46" x14ac:dyDescent="0.2">
      <c r="AO1705" s="106" t="str">
        <f t="shared" si="134"/>
        <v>RQYTOLWORTH HOSPITAL</v>
      </c>
      <c r="AP1705" s="37" t="s">
        <v>13068</v>
      </c>
      <c r="AQ1705" s="37" t="s">
        <v>13069</v>
      </c>
      <c r="AR1705" s="37" t="s">
        <v>13068</v>
      </c>
      <c r="AS1705" s="37" t="s">
        <v>13069</v>
      </c>
      <c r="AT1705" s="37" t="s">
        <v>1757</v>
      </c>
    </row>
    <row r="1706" spans="41:46" x14ac:dyDescent="0.2">
      <c r="AO1706" s="106" t="str">
        <f t="shared" si="134"/>
        <v>RQYCARSHALTON WAR MEMORIAL HOSPITAL</v>
      </c>
      <c r="AP1706" s="37" t="s">
        <v>13070</v>
      </c>
      <c r="AQ1706" s="37" t="s">
        <v>13071</v>
      </c>
      <c r="AR1706" s="37" t="s">
        <v>13070</v>
      </c>
      <c r="AS1706" s="37" t="s">
        <v>13071</v>
      </c>
      <c r="AT1706" s="37" t="s">
        <v>1757</v>
      </c>
    </row>
    <row r="1707" spans="41:46" x14ac:dyDescent="0.2">
      <c r="AO1707" s="106" t="str">
        <f t="shared" si="134"/>
        <v>RQYRICHMOND ROYAL</v>
      </c>
      <c r="AP1707" s="37" t="s">
        <v>13072</v>
      </c>
      <c r="AQ1707" s="37" t="s">
        <v>13073</v>
      </c>
      <c r="AR1707" s="37" t="s">
        <v>13072</v>
      </c>
      <c r="AS1707" s="37" t="s">
        <v>13073</v>
      </c>
      <c r="AT1707" s="37" t="s">
        <v>1757</v>
      </c>
    </row>
    <row r="1708" spans="41:46" x14ac:dyDescent="0.2">
      <c r="AO1708" s="106" t="str">
        <f t="shared" si="134"/>
        <v>RQYGUILDHALL</v>
      </c>
      <c r="AP1708" s="37" t="s">
        <v>13074</v>
      </c>
      <c r="AQ1708" s="37" t="s">
        <v>13075</v>
      </c>
      <c r="AR1708" s="37" t="s">
        <v>13074</v>
      </c>
      <c r="AS1708" s="37" t="s">
        <v>13075</v>
      </c>
      <c r="AT1708" s="37" t="s">
        <v>1757</v>
      </c>
    </row>
    <row r="1709" spans="41:46" x14ac:dyDescent="0.2">
      <c r="AO1709" s="106" t="str">
        <f t="shared" si="134"/>
        <v>RQYST. HELIER HOSPITAL</v>
      </c>
      <c r="AP1709" s="37" t="s">
        <v>13076</v>
      </c>
      <c r="AQ1709" s="37" t="s">
        <v>13077</v>
      </c>
      <c r="AR1709" s="37" t="s">
        <v>13076</v>
      </c>
      <c r="AS1709" s="37" t="s">
        <v>13077</v>
      </c>
      <c r="AT1709" s="37" t="s">
        <v>1757</v>
      </c>
    </row>
    <row r="1710" spans="41:46" x14ac:dyDescent="0.2">
      <c r="AO1710" s="106" t="str">
        <f t="shared" si="134"/>
        <v>RQYTHE WILSON</v>
      </c>
      <c r="AP1710" s="37" t="s">
        <v>13078</v>
      </c>
      <c r="AQ1710" s="37" t="s">
        <v>13079</v>
      </c>
      <c r="AR1710" s="37" t="s">
        <v>13078</v>
      </c>
      <c r="AS1710" s="37" t="s">
        <v>13079</v>
      </c>
      <c r="AT1710" s="37" t="s">
        <v>1757</v>
      </c>
    </row>
    <row r="1711" spans="41:46" x14ac:dyDescent="0.2">
      <c r="AO1711" s="106" t="str">
        <f t="shared" si="134"/>
        <v>RQYNELSON HOSPITAL</v>
      </c>
      <c r="AP1711" s="37" t="s">
        <v>13080</v>
      </c>
      <c r="AQ1711" s="37" t="s">
        <v>13081</v>
      </c>
      <c r="AR1711" s="37" t="s">
        <v>13080</v>
      </c>
      <c r="AS1711" s="37" t="s">
        <v>13081</v>
      </c>
      <c r="AT1711" s="37" t="s">
        <v>1757</v>
      </c>
    </row>
    <row r="1712" spans="41:46" x14ac:dyDescent="0.2">
      <c r="AO1712" s="106" t="str">
        <f t="shared" si="134"/>
        <v>RQYCOMMUNITY STORE</v>
      </c>
      <c r="AP1712" s="37" t="s">
        <v>13082</v>
      </c>
      <c r="AQ1712" s="37" t="s">
        <v>13083</v>
      </c>
      <c r="AR1712" s="37" t="s">
        <v>13082</v>
      </c>
      <c r="AS1712" s="37" t="s">
        <v>13083</v>
      </c>
      <c r="AT1712" s="37" t="s">
        <v>1757</v>
      </c>
    </row>
    <row r="1713" spans="41:46" x14ac:dyDescent="0.2">
      <c r="AO1713" s="106" t="str">
        <f t="shared" si="134"/>
        <v>RQYBRIGHTWELL CRESCENT</v>
      </c>
      <c r="AP1713" s="37" t="s">
        <v>13084</v>
      </c>
      <c r="AQ1713" s="37" t="s">
        <v>13085</v>
      </c>
      <c r="AR1713" s="37" t="s">
        <v>13084</v>
      </c>
      <c r="AS1713" s="37" t="s">
        <v>13085</v>
      </c>
      <c r="AT1713" s="37" t="s">
        <v>1757</v>
      </c>
    </row>
    <row r="1714" spans="41:46" x14ac:dyDescent="0.2">
      <c r="AO1714" s="106" t="str">
        <f t="shared" si="134"/>
        <v>RQYKINGSTON HOSPITAL</v>
      </c>
      <c r="AP1714" s="37" t="s">
        <v>13086</v>
      </c>
      <c r="AQ1714" s="37" t="s">
        <v>13087</v>
      </c>
      <c r="AR1714" s="37" t="s">
        <v>13086</v>
      </c>
      <c r="AS1714" s="37" t="s">
        <v>13087</v>
      </c>
      <c r="AT1714" s="37" t="s">
        <v>1757</v>
      </c>
    </row>
    <row r="1715" spans="41:46" x14ac:dyDescent="0.2">
      <c r="AO1715" s="106" t="str">
        <f t="shared" si="134"/>
        <v>RQYPUTNEY HILL</v>
      </c>
      <c r="AP1715" s="37" t="s">
        <v>13088</v>
      </c>
      <c r="AQ1715" s="37" t="s">
        <v>13089</v>
      </c>
      <c r="AR1715" s="37" t="s">
        <v>13088</v>
      </c>
      <c r="AS1715" s="37" t="s">
        <v>13089</v>
      </c>
      <c r="AT1715" s="37" t="s">
        <v>1757</v>
      </c>
    </row>
    <row r="1716" spans="41:46" x14ac:dyDescent="0.2">
      <c r="AO1716" s="106" t="str">
        <f t="shared" si="134"/>
        <v>RQYJUSTIN PLAZA 3</v>
      </c>
      <c r="AP1716" s="37" t="s">
        <v>13090</v>
      </c>
      <c r="AQ1716" s="37" t="s">
        <v>9519</v>
      </c>
      <c r="AR1716" s="37" t="s">
        <v>13090</v>
      </c>
      <c r="AS1716" s="37" t="s">
        <v>9519</v>
      </c>
      <c r="AT1716" s="37" t="s">
        <v>1757</v>
      </c>
    </row>
    <row r="1717" spans="41:46" x14ac:dyDescent="0.2">
      <c r="AO1717" s="106" t="str">
        <f t="shared" si="134"/>
        <v>RQYRICHMOND PSYCHOTHERAPIES</v>
      </c>
      <c r="AP1717" s="37" t="s">
        <v>9520</v>
      </c>
      <c r="AQ1717" s="37" t="s">
        <v>9521</v>
      </c>
      <c r="AR1717" s="37" t="s">
        <v>9520</v>
      </c>
      <c r="AS1717" s="37" t="s">
        <v>9521</v>
      </c>
      <c r="AT1717" s="37" t="s">
        <v>1757</v>
      </c>
    </row>
    <row r="1718" spans="41:46" x14ac:dyDescent="0.2">
      <c r="AO1718" s="106" t="str">
        <f t="shared" si="134"/>
        <v>RQYWALLINGTON LCC</v>
      </c>
      <c r="AP1718" s="37" t="s">
        <v>9522</v>
      </c>
      <c r="AQ1718" s="37" t="s">
        <v>9523</v>
      </c>
      <c r="AR1718" s="37" t="s">
        <v>9522</v>
      </c>
      <c r="AS1718" s="37" t="s">
        <v>9523</v>
      </c>
      <c r="AT1718" s="37" t="s">
        <v>1757</v>
      </c>
    </row>
    <row r="1719" spans="41:46" x14ac:dyDescent="0.2">
      <c r="AO1719" s="106" t="str">
        <f t="shared" si="134"/>
        <v>RQYWANDSWORTH AORT</v>
      </c>
      <c r="AP1719" s="37" t="s">
        <v>9524</v>
      </c>
      <c r="AQ1719" s="37" t="s">
        <v>9525</v>
      </c>
      <c r="AR1719" s="37" t="s">
        <v>9524</v>
      </c>
      <c r="AS1719" s="37" t="s">
        <v>9525</v>
      </c>
      <c r="AT1719" s="37" t="s">
        <v>1757</v>
      </c>
    </row>
    <row r="1720" spans="41:46" x14ac:dyDescent="0.2">
      <c r="AO1720" s="106" t="str">
        <f t="shared" si="134"/>
        <v>RQYMERTON AND SUTTON AORT</v>
      </c>
      <c r="AP1720" s="37" t="s">
        <v>9526</v>
      </c>
      <c r="AQ1720" s="37" t="s">
        <v>9527</v>
      </c>
      <c r="AR1720" s="37" t="s">
        <v>9526</v>
      </c>
      <c r="AS1720" s="37" t="s">
        <v>9527</v>
      </c>
      <c r="AT1720" s="37" t="s">
        <v>1757</v>
      </c>
    </row>
    <row r="1721" spans="41:46" x14ac:dyDescent="0.2">
      <c r="AO1721" s="106" t="str">
        <f t="shared" si="134"/>
        <v>RQYCHILD AND ADOLESCENT</v>
      </c>
      <c r="AP1721" s="37" t="s">
        <v>9528</v>
      </c>
      <c r="AQ1721" s="37" t="s">
        <v>9529</v>
      </c>
      <c r="AR1721" s="37" t="s">
        <v>9528</v>
      </c>
      <c r="AS1721" s="37" t="s">
        <v>9529</v>
      </c>
      <c r="AT1721" s="37" t="s">
        <v>1757</v>
      </c>
    </row>
    <row r="1722" spans="41:46" x14ac:dyDescent="0.2">
      <c r="AO1722" s="106" t="str">
        <f t="shared" si="134"/>
        <v>RQYEATING DISORDERS</v>
      </c>
      <c r="AP1722" s="37" t="s">
        <v>9530</v>
      </c>
      <c r="AQ1722" s="37" t="s">
        <v>9531</v>
      </c>
      <c r="AR1722" s="37" t="s">
        <v>9530</v>
      </c>
      <c r="AS1722" s="37" t="s">
        <v>9531</v>
      </c>
      <c r="AT1722" s="37" t="s">
        <v>1757</v>
      </c>
    </row>
    <row r="1723" spans="41:46" x14ac:dyDescent="0.2">
      <c r="AO1723" s="106" t="str">
        <f t="shared" si="134"/>
        <v>RQYWANDSWORTH C.A.T</v>
      </c>
      <c r="AP1723" s="37" t="s">
        <v>9532</v>
      </c>
      <c r="AQ1723" s="37" t="s">
        <v>9533</v>
      </c>
      <c r="AR1723" s="37" t="s">
        <v>9532</v>
      </c>
      <c r="AS1723" s="37" t="s">
        <v>9533</v>
      </c>
      <c r="AT1723" s="37" t="s">
        <v>1757</v>
      </c>
    </row>
    <row r="1724" spans="41:46" x14ac:dyDescent="0.2">
      <c r="AO1724" s="106" t="str">
        <f t="shared" si="134"/>
        <v>RQYWANDSWORTH C.D.T</v>
      </c>
      <c r="AP1724" s="37" t="s">
        <v>9534</v>
      </c>
      <c r="AQ1724" s="37" t="s">
        <v>9535</v>
      </c>
      <c r="AR1724" s="37" t="s">
        <v>9534</v>
      </c>
      <c r="AS1724" s="37" t="s">
        <v>9535</v>
      </c>
      <c r="AT1724" s="37" t="s">
        <v>1757</v>
      </c>
    </row>
    <row r="1725" spans="41:46" x14ac:dyDescent="0.2">
      <c r="AO1725" s="106" t="str">
        <f t="shared" si="134"/>
        <v>RQYSUTTON C.D.T</v>
      </c>
      <c r="AP1725" s="37" t="s">
        <v>9536</v>
      </c>
      <c r="AQ1725" s="37" t="s">
        <v>9537</v>
      </c>
      <c r="AR1725" s="37" t="s">
        <v>9536</v>
      </c>
      <c r="AS1725" s="37" t="s">
        <v>9537</v>
      </c>
      <c r="AT1725" s="37" t="s">
        <v>1757</v>
      </c>
    </row>
    <row r="1726" spans="41:46" x14ac:dyDescent="0.2">
      <c r="AO1726" s="106" t="str">
        <f t="shared" si="134"/>
        <v>RQYATC QUEEN MARY'S</v>
      </c>
      <c r="AP1726" s="37" t="s">
        <v>9538</v>
      </c>
      <c r="AQ1726" s="37" t="s">
        <v>9539</v>
      </c>
      <c r="AR1726" s="37" t="s">
        <v>9538</v>
      </c>
      <c r="AS1726" s="37" t="s">
        <v>9539</v>
      </c>
      <c r="AT1726" s="37" t="s">
        <v>1757</v>
      </c>
    </row>
    <row r="1727" spans="41:46" x14ac:dyDescent="0.2">
      <c r="AO1727" s="106" t="str">
        <f t="shared" si="134"/>
        <v>RQYKINGSTON C.A.D.T</v>
      </c>
      <c r="AP1727" s="37" t="s">
        <v>9540</v>
      </c>
      <c r="AQ1727" s="37" t="s">
        <v>9541</v>
      </c>
      <c r="AR1727" s="37" t="s">
        <v>9540</v>
      </c>
      <c r="AS1727" s="37" t="s">
        <v>9541</v>
      </c>
      <c r="AT1727" s="37" t="s">
        <v>1757</v>
      </c>
    </row>
    <row r="1728" spans="41:46" x14ac:dyDescent="0.2">
      <c r="AO1728" s="106" t="str">
        <f t="shared" si="134"/>
        <v>RQYRICHMOND C.A.D.T</v>
      </c>
      <c r="AP1728" s="37" t="s">
        <v>9542</v>
      </c>
      <c r="AQ1728" s="37" t="s">
        <v>9543</v>
      </c>
      <c r="AR1728" s="37" t="s">
        <v>9542</v>
      </c>
      <c r="AS1728" s="37" t="s">
        <v>9543</v>
      </c>
      <c r="AT1728" s="37" t="s">
        <v>1757</v>
      </c>
    </row>
    <row r="1729" spans="41:46" x14ac:dyDescent="0.2">
      <c r="AO1729" s="106" t="str">
        <f t="shared" si="134"/>
        <v>RQYMERTON C.D.T</v>
      </c>
      <c r="AP1729" s="37" t="s">
        <v>9544</v>
      </c>
      <c r="AQ1729" s="37" t="s">
        <v>9545</v>
      </c>
      <c r="AR1729" s="37" t="s">
        <v>9544</v>
      </c>
      <c r="AS1729" s="37" t="s">
        <v>9545</v>
      </c>
      <c r="AT1729" s="37" t="s">
        <v>1757</v>
      </c>
    </row>
    <row r="1730" spans="41:46" x14ac:dyDescent="0.2">
      <c r="AO1730" s="106" t="str">
        <f t="shared" si="134"/>
        <v>RQYOPS PUTNEY AND ROEHAMPTON</v>
      </c>
      <c r="AP1730" s="37" t="s">
        <v>9546</v>
      </c>
      <c r="AQ1730" s="37" t="s">
        <v>9547</v>
      </c>
      <c r="AR1730" s="37" t="s">
        <v>9546</v>
      </c>
      <c r="AS1730" s="37" t="s">
        <v>9547</v>
      </c>
      <c r="AT1730" s="37" t="s">
        <v>1757</v>
      </c>
    </row>
    <row r="1731" spans="41:46" x14ac:dyDescent="0.2">
      <c r="AO1731" s="106" t="str">
        <f t="shared" si="134"/>
        <v>RQYOPS SUTTON</v>
      </c>
      <c r="AP1731" s="37" t="s">
        <v>9548</v>
      </c>
      <c r="AQ1731" s="37" t="s">
        <v>9549</v>
      </c>
      <c r="AR1731" s="37" t="s">
        <v>9548</v>
      </c>
      <c r="AS1731" s="37" t="s">
        <v>9549</v>
      </c>
      <c r="AT1731" s="37" t="s">
        <v>1757</v>
      </c>
    </row>
    <row r="1732" spans="41:46" x14ac:dyDescent="0.2">
      <c r="AO1732" s="106" t="str">
        <f t="shared" ref="AO1732:AO1795" si="135">AT1732&amp;AQ1732</f>
        <v>RQYR.F.S</v>
      </c>
      <c r="AP1732" s="37" t="s">
        <v>9550</v>
      </c>
      <c r="AQ1732" s="37" t="s">
        <v>9551</v>
      </c>
      <c r="AR1732" s="37" t="s">
        <v>9550</v>
      </c>
      <c r="AS1732" s="37" t="s">
        <v>9551</v>
      </c>
      <c r="AT1732" s="37" t="s">
        <v>1757</v>
      </c>
    </row>
    <row r="1733" spans="41:46" x14ac:dyDescent="0.2">
      <c r="AO1733" s="106" t="str">
        <f t="shared" si="135"/>
        <v>RQYWANDSWORTH MHT FOR PLD</v>
      </c>
      <c r="AP1733" s="37" t="s">
        <v>9552</v>
      </c>
      <c r="AQ1733" s="37" t="s">
        <v>9553</v>
      </c>
      <c r="AR1733" s="37" t="s">
        <v>9552</v>
      </c>
      <c r="AS1733" s="37" t="s">
        <v>9553</v>
      </c>
      <c r="AT1733" s="37" t="s">
        <v>1757</v>
      </c>
    </row>
    <row r="1734" spans="41:46" x14ac:dyDescent="0.2">
      <c r="AO1734" s="106" t="str">
        <f t="shared" si="135"/>
        <v>RQYMER &amp; SUT MHT FOR PLD</v>
      </c>
      <c r="AP1734" s="37" t="s">
        <v>9554</v>
      </c>
      <c r="AQ1734" s="37" t="s">
        <v>9555</v>
      </c>
      <c r="AR1734" s="37" t="s">
        <v>9554</v>
      </c>
      <c r="AS1734" s="37" t="s">
        <v>9555</v>
      </c>
      <c r="AT1734" s="37" t="s">
        <v>1757</v>
      </c>
    </row>
    <row r="1735" spans="41:46" x14ac:dyDescent="0.2">
      <c r="AO1735" s="106" t="str">
        <f t="shared" si="135"/>
        <v>RQYP.A.D.S</v>
      </c>
      <c r="AP1735" s="37" t="s">
        <v>9556</v>
      </c>
      <c r="AQ1735" s="37" t="s">
        <v>9557</v>
      </c>
      <c r="AR1735" s="37" t="s">
        <v>9556</v>
      </c>
      <c r="AS1735" s="37" t="s">
        <v>9557</v>
      </c>
      <c r="AT1735" s="37" t="s">
        <v>1757</v>
      </c>
    </row>
    <row r="1736" spans="41:46" x14ac:dyDescent="0.2">
      <c r="AO1736" s="106" t="str">
        <f t="shared" si="135"/>
        <v>RQYNEUROPSYCHIATRY</v>
      </c>
      <c r="AP1736" s="37" t="s">
        <v>9558</v>
      </c>
      <c r="AQ1736" s="37" t="s">
        <v>12856</v>
      </c>
      <c r="AR1736" s="37" t="s">
        <v>9558</v>
      </c>
      <c r="AS1736" s="37" t="s">
        <v>12856</v>
      </c>
      <c r="AT1736" s="37" t="s">
        <v>1757</v>
      </c>
    </row>
    <row r="1737" spans="41:46" x14ac:dyDescent="0.2">
      <c r="AO1737" s="106" t="str">
        <f t="shared" si="135"/>
        <v>RQYSUTTON MHT FOR PLD</v>
      </c>
      <c r="AP1737" s="37" t="s">
        <v>9559</v>
      </c>
      <c r="AQ1737" s="37" t="s">
        <v>9560</v>
      </c>
      <c r="AR1737" s="37" t="s">
        <v>9559</v>
      </c>
      <c r="AS1737" s="37" t="s">
        <v>9560</v>
      </c>
      <c r="AT1737" s="37" t="s">
        <v>1757</v>
      </c>
    </row>
    <row r="1738" spans="41:46" x14ac:dyDescent="0.2">
      <c r="AO1738" s="106" t="str">
        <f t="shared" si="135"/>
        <v>RR1Ashfurlong Medical Centre - RR103</v>
      </c>
      <c r="AP1738" s="37" t="s">
        <v>9848</v>
      </c>
      <c r="AQ1738" s="37" t="s">
        <v>9849</v>
      </c>
      <c r="AR1738" s="37" t="s">
        <v>9848</v>
      </c>
      <c r="AS1738" s="37" t="s">
        <v>9849</v>
      </c>
      <c r="AT1738" s="37" t="s">
        <v>570</v>
      </c>
    </row>
    <row r="1739" spans="41:46" x14ac:dyDescent="0.2">
      <c r="AO1739" s="106" t="str">
        <f t="shared" si="135"/>
        <v>RR1Good Hope Hospital - RR105</v>
      </c>
      <c r="AP1739" s="37" t="s">
        <v>9850</v>
      </c>
      <c r="AQ1739" s="37" t="s">
        <v>9851</v>
      </c>
      <c r="AR1739" s="37" t="s">
        <v>9850</v>
      </c>
      <c r="AS1739" s="37" t="s">
        <v>9851</v>
      </c>
      <c r="AT1739" s="37" t="s">
        <v>570</v>
      </c>
    </row>
    <row r="1740" spans="41:46" x14ac:dyDescent="0.2">
      <c r="AO1740" s="106" t="str">
        <f t="shared" si="135"/>
        <v>RR1Good Hope Hospital Treatment Centre - RR106</v>
      </c>
      <c r="AP1740" s="37" t="s">
        <v>9852</v>
      </c>
      <c r="AQ1740" s="37" t="s">
        <v>9853</v>
      </c>
      <c r="AR1740" s="37" t="s">
        <v>9852</v>
      </c>
      <c r="AS1740" s="37" t="s">
        <v>9853</v>
      </c>
      <c r="AT1740" s="37" t="s">
        <v>570</v>
      </c>
    </row>
    <row r="1741" spans="41:46" x14ac:dyDescent="0.2">
      <c r="AO1741" s="106" t="str">
        <f t="shared" si="135"/>
        <v>RR1Heartlands Hospital - RR101</v>
      </c>
      <c r="AP1741" s="37" t="s">
        <v>9854</v>
      </c>
      <c r="AQ1741" s="37" t="s">
        <v>9855</v>
      </c>
      <c r="AR1741" s="37" t="s">
        <v>9854</v>
      </c>
      <c r="AS1741" s="37" t="s">
        <v>9855</v>
      </c>
      <c r="AT1741" s="37" t="s">
        <v>570</v>
      </c>
    </row>
    <row r="1742" spans="41:46" x14ac:dyDescent="0.2">
      <c r="AO1742" s="106" t="str">
        <f t="shared" si="135"/>
        <v>RR1Solihull Hospital - RR109</v>
      </c>
      <c r="AP1742" s="37" t="s">
        <v>9856</v>
      </c>
      <c r="AQ1742" s="37" t="s">
        <v>9857</v>
      </c>
      <c r="AR1742" s="37" t="s">
        <v>9856</v>
      </c>
      <c r="AS1742" s="37" t="s">
        <v>9857</v>
      </c>
      <c r="AT1742" s="37" t="s">
        <v>570</v>
      </c>
    </row>
    <row r="1743" spans="41:46" x14ac:dyDescent="0.2">
      <c r="AO1743" s="106" t="str">
        <f t="shared" si="135"/>
        <v>RR7Bensham Hospital - RR7EM</v>
      </c>
      <c r="AP1743" s="37" t="s">
        <v>9858</v>
      </c>
      <c r="AQ1743" s="37" t="s">
        <v>9859</v>
      </c>
      <c r="AR1743" s="37" t="s">
        <v>9858</v>
      </c>
      <c r="AS1743" s="37" t="s">
        <v>9859</v>
      </c>
      <c r="AT1743" s="37" t="s">
        <v>571</v>
      </c>
    </row>
    <row r="1744" spans="41:46" x14ac:dyDescent="0.2">
      <c r="AO1744" s="106" t="str">
        <f t="shared" si="135"/>
        <v>RR7City Hospitals Sunderland - RR7CH</v>
      </c>
      <c r="AP1744" s="37" t="s">
        <v>9860</v>
      </c>
      <c r="AQ1744" s="37" t="s">
        <v>9861</v>
      </c>
      <c r="AR1744" s="37" t="s">
        <v>9860</v>
      </c>
      <c r="AS1744" s="37" t="s">
        <v>9861</v>
      </c>
      <c r="AT1744" s="37" t="s">
        <v>571</v>
      </c>
    </row>
    <row r="1745" spans="41:46" x14ac:dyDescent="0.2">
      <c r="AO1745" s="106" t="str">
        <f t="shared" si="135"/>
        <v>RR7Dunston Hill Hospital - RR7ER</v>
      </c>
      <c r="AP1745" s="37" t="s">
        <v>9862</v>
      </c>
      <c r="AQ1745" s="37" t="s">
        <v>9863</v>
      </c>
      <c r="AR1745" s="37" t="s">
        <v>9862</v>
      </c>
      <c r="AS1745" s="37" t="s">
        <v>9863</v>
      </c>
      <c r="AT1745" s="37" t="s">
        <v>571</v>
      </c>
    </row>
    <row r="1746" spans="41:46" x14ac:dyDescent="0.2">
      <c r="AO1746" s="106" t="str">
        <f t="shared" si="135"/>
        <v>RR7Queen Elizabeth Hospital - RR7EN</v>
      </c>
      <c r="AP1746" s="37" t="s">
        <v>9864</v>
      </c>
      <c r="AQ1746" s="37" t="s">
        <v>9865</v>
      </c>
      <c r="AR1746" s="37" t="s">
        <v>9864</v>
      </c>
      <c r="AS1746" s="37" t="s">
        <v>9865</v>
      </c>
      <c r="AT1746" s="37" t="s">
        <v>571</v>
      </c>
    </row>
    <row r="1747" spans="41:46" x14ac:dyDescent="0.2">
      <c r="AO1747" s="106" t="str">
        <f t="shared" si="135"/>
        <v>RR7South Tyneside District Hospital - RR7DH</v>
      </c>
      <c r="AP1747" s="37" t="s">
        <v>9866</v>
      </c>
      <c r="AQ1747" s="37" t="s">
        <v>9867</v>
      </c>
      <c r="AR1747" s="37" t="s">
        <v>9866</v>
      </c>
      <c r="AS1747" s="37" t="s">
        <v>9867</v>
      </c>
      <c r="AT1747" s="37" t="s">
        <v>571</v>
      </c>
    </row>
    <row r="1748" spans="41:46" x14ac:dyDescent="0.2">
      <c r="AO1748" s="106" t="str">
        <f t="shared" si="135"/>
        <v>RR8Chapel Allerton Hospital - RR819</v>
      </c>
      <c r="AP1748" s="37" t="s">
        <v>9868</v>
      </c>
      <c r="AQ1748" s="37" t="s">
        <v>9869</v>
      </c>
      <c r="AR1748" s="37" t="s">
        <v>9868</v>
      </c>
      <c r="AS1748" s="37" t="s">
        <v>9869</v>
      </c>
      <c r="AT1748" s="37" t="s">
        <v>572</v>
      </c>
    </row>
    <row r="1749" spans="41:46" x14ac:dyDescent="0.2">
      <c r="AO1749" s="106" t="str">
        <f t="shared" si="135"/>
        <v>RR8Clarendon Wing, Leeds General Infirmary - RR830</v>
      </c>
      <c r="AP1749" s="37" t="s">
        <v>9870</v>
      </c>
      <c r="AQ1749" s="37" t="s">
        <v>9871</v>
      </c>
      <c r="AR1749" s="37" t="s">
        <v>9870</v>
      </c>
      <c r="AS1749" s="37" t="s">
        <v>9871</v>
      </c>
      <c r="AT1749" s="37" t="s">
        <v>572</v>
      </c>
    </row>
    <row r="1750" spans="41:46" x14ac:dyDescent="0.2">
      <c r="AO1750" s="106" t="str">
        <f t="shared" si="135"/>
        <v>RR8Cookridge Hospital - RR803</v>
      </c>
      <c r="AP1750" s="37" t="s">
        <v>9872</v>
      </c>
      <c r="AQ1750" s="37" t="s">
        <v>9873</v>
      </c>
      <c r="AR1750" s="37" t="s">
        <v>9872</v>
      </c>
      <c r="AS1750" s="37" t="s">
        <v>9873</v>
      </c>
      <c r="AT1750" s="37" t="s">
        <v>572</v>
      </c>
    </row>
    <row r="1751" spans="41:46" x14ac:dyDescent="0.2">
      <c r="AO1751" s="106" t="str">
        <f t="shared" si="135"/>
        <v>RR8Garforth Medical Centre - RR866</v>
      </c>
      <c r="AP1751" s="37" t="s">
        <v>9874</v>
      </c>
      <c r="AQ1751" s="37" t="s">
        <v>9875</v>
      </c>
      <c r="AR1751" s="37" t="s">
        <v>9874</v>
      </c>
      <c r="AS1751" s="37" t="s">
        <v>9875</v>
      </c>
      <c r="AT1751" s="37" t="s">
        <v>572</v>
      </c>
    </row>
    <row r="1752" spans="41:46" x14ac:dyDescent="0.2">
      <c r="AO1752" s="106" t="str">
        <f t="shared" si="135"/>
        <v>RR8Killingbeck Hospital - RR815</v>
      </c>
      <c r="AP1752" s="37" t="s">
        <v>9876</v>
      </c>
      <c r="AQ1752" s="37" t="s">
        <v>14976</v>
      </c>
      <c r="AR1752" s="37" t="s">
        <v>9876</v>
      </c>
      <c r="AS1752" s="37" t="s">
        <v>14976</v>
      </c>
      <c r="AT1752" s="37" t="s">
        <v>572</v>
      </c>
    </row>
    <row r="1753" spans="41:46" x14ac:dyDescent="0.2">
      <c r="AO1753" s="106" t="str">
        <f t="shared" si="135"/>
        <v>RR8Leeds Dental Hospital - RR802</v>
      </c>
      <c r="AP1753" s="37" t="s">
        <v>14977</v>
      </c>
      <c r="AQ1753" s="37" t="s">
        <v>14978</v>
      </c>
      <c r="AR1753" s="37" t="s">
        <v>14977</v>
      </c>
      <c r="AS1753" s="37" t="s">
        <v>14978</v>
      </c>
      <c r="AT1753" s="37" t="s">
        <v>572</v>
      </c>
    </row>
    <row r="1754" spans="41:46" x14ac:dyDescent="0.2">
      <c r="AO1754" s="106" t="str">
        <f t="shared" si="135"/>
        <v>RR8Leeds General Infirmary - RR801</v>
      </c>
      <c r="AP1754" s="37" t="s">
        <v>14979</v>
      </c>
      <c r="AQ1754" s="37" t="s">
        <v>14980</v>
      </c>
      <c r="AR1754" s="37" t="s">
        <v>14979</v>
      </c>
      <c r="AS1754" s="37" t="s">
        <v>14980</v>
      </c>
      <c r="AT1754" s="37" t="s">
        <v>572</v>
      </c>
    </row>
    <row r="1755" spans="41:46" x14ac:dyDescent="0.2">
      <c r="AO1755" s="106" t="str">
        <f t="shared" si="135"/>
        <v>RR8New Hall Surgery - RR865</v>
      </c>
      <c r="AP1755" s="37" t="s">
        <v>14981</v>
      </c>
      <c r="AQ1755" s="37" t="s">
        <v>14982</v>
      </c>
      <c r="AR1755" s="37" t="s">
        <v>14981</v>
      </c>
      <c r="AS1755" s="37" t="s">
        <v>14982</v>
      </c>
      <c r="AT1755" s="37" t="s">
        <v>572</v>
      </c>
    </row>
    <row r="1756" spans="41:46" x14ac:dyDescent="0.2">
      <c r="AO1756" s="106" t="str">
        <f t="shared" si="135"/>
        <v>RR8Savile Town Medical Centre - RR867</v>
      </c>
      <c r="AP1756" s="37" t="s">
        <v>14983</v>
      </c>
      <c r="AQ1756" s="37" t="s">
        <v>14984</v>
      </c>
      <c r="AR1756" s="37" t="s">
        <v>14983</v>
      </c>
      <c r="AS1756" s="37" t="s">
        <v>14984</v>
      </c>
      <c r="AT1756" s="37" t="s">
        <v>572</v>
      </c>
    </row>
    <row r="1757" spans="41:46" x14ac:dyDescent="0.2">
      <c r="AO1757" s="106" t="str">
        <f t="shared" si="135"/>
        <v>RR8Seacroft Hospital - RR814</v>
      </c>
      <c r="AP1757" s="37" t="s">
        <v>14985</v>
      </c>
      <c r="AQ1757" s="37" t="s">
        <v>14986</v>
      </c>
      <c r="AR1757" s="37" t="s">
        <v>14985</v>
      </c>
      <c r="AS1757" s="37" t="s">
        <v>14986</v>
      </c>
      <c r="AT1757" s="37" t="s">
        <v>572</v>
      </c>
    </row>
    <row r="1758" spans="41:46" x14ac:dyDescent="0.2">
      <c r="AO1758" s="106" t="str">
        <f t="shared" si="135"/>
        <v>RR8St James's University Hospital - RR813</v>
      </c>
      <c r="AP1758" s="37" t="s">
        <v>14987</v>
      </c>
      <c r="AQ1758" s="37" t="s">
        <v>14988</v>
      </c>
      <c r="AR1758" s="37" t="s">
        <v>14987</v>
      </c>
      <c r="AS1758" s="37" t="s">
        <v>14988</v>
      </c>
      <c r="AT1758" s="37" t="s">
        <v>572</v>
      </c>
    </row>
    <row r="1759" spans="41:46" x14ac:dyDescent="0.2">
      <c r="AO1759" s="106" t="str">
        <f t="shared" si="135"/>
        <v>RR8Wharfedale Hospital - RR807</v>
      </c>
      <c r="AP1759" s="37" t="s">
        <v>14989</v>
      </c>
      <c r="AQ1759" s="37" t="s">
        <v>14990</v>
      </c>
      <c r="AR1759" s="37" t="s">
        <v>14989</v>
      </c>
      <c r="AS1759" s="37" t="s">
        <v>14990</v>
      </c>
      <c r="AT1759" s="37" t="s">
        <v>572</v>
      </c>
    </row>
    <row r="1760" spans="41:46" x14ac:dyDescent="0.2">
      <c r="AO1760" s="106" t="str">
        <f t="shared" si="135"/>
        <v>RRDCOLCHESTER - THE BRAMBLES</v>
      </c>
      <c r="AP1760" s="37" t="s">
        <v>5875</v>
      </c>
      <c r="AQ1760" s="37" t="s">
        <v>5876</v>
      </c>
      <c r="AR1760" s="37" t="s">
        <v>5875</v>
      </c>
      <c r="AS1760" s="37" t="s">
        <v>5876</v>
      </c>
      <c r="AT1760" s="37" t="s">
        <v>1727</v>
      </c>
    </row>
    <row r="1761" spans="41:46" x14ac:dyDescent="0.2">
      <c r="AO1761" s="106" t="str">
        <f t="shared" si="135"/>
        <v>RRDCLACTON - EAGLEHURST</v>
      </c>
      <c r="AP1761" s="37" t="s">
        <v>5877</v>
      </c>
      <c r="AQ1761" s="37" t="s">
        <v>5878</v>
      </c>
      <c r="AR1761" s="37" t="s">
        <v>5877</v>
      </c>
      <c r="AS1761" s="37" t="s">
        <v>5878</v>
      </c>
      <c r="AT1761" s="37" t="s">
        <v>1727</v>
      </c>
    </row>
    <row r="1762" spans="41:46" x14ac:dyDescent="0.2">
      <c r="AO1762" s="106" t="str">
        <f t="shared" si="135"/>
        <v>RRDCHELMSFORD - THE ROWANS</v>
      </c>
      <c r="AP1762" s="37" t="s">
        <v>5879</v>
      </c>
      <c r="AQ1762" s="37" t="s">
        <v>5880</v>
      </c>
      <c r="AR1762" s="37" t="s">
        <v>5879</v>
      </c>
      <c r="AS1762" s="37" t="s">
        <v>5880</v>
      </c>
      <c r="AT1762" s="37" t="s">
        <v>1727</v>
      </c>
    </row>
    <row r="1763" spans="41:46" x14ac:dyDescent="0.2">
      <c r="AO1763" s="106" t="str">
        <f t="shared" si="135"/>
        <v>RRDCHELMSFORD - UNITS 4 &amp; 5A, CORNELL ESTATE</v>
      </c>
      <c r="AP1763" s="37" t="s">
        <v>5881</v>
      </c>
      <c r="AQ1763" s="37" t="s">
        <v>5882</v>
      </c>
      <c r="AR1763" s="37" t="s">
        <v>5881</v>
      </c>
      <c r="AS1763" s="37" t="s">
        <v>5882</v>
      </c>
      <c r="AT1763" s="37" t="s">
        <v>1727</v>
      </c>
    </row>
    <row r="1764" spans="41:46" x14ac:dyDescent="0.2">
      <c r="AO1764" s="106" t="str">
        <f t="shared" si="135"/>
        <v>RRDWITHAM - NEW IVY CHIMNEYS</v>
      </c>
      <c r="AP1764" s="37" t="s">
        <v>5883</v>
      </c>
      <c r="AQ1764" s="37" t="s">
        <v>5884</v>
      </c>
      <c r="AR1764" s="37" t="s">
        <v>5883</v>
      </c>
      <c r="AS1764" s="37" t="s">
        <v>5884</v>
      </c>
      <c r="AT1764" s="37" t="s">
        <v>1727</v>
      </c>
    </row>
    <row r="1765" spans="41:46" x14ac:dyDescent="0.2">
      <c r="AO1765" s="106" t="str">
        <f t="shared" si="135"/>
        <v>RRDMALDON - ST PETERS HOSPITAL</v>
      </c>
      <c r="AP1765" s="37" t="s">
        <v>5885</v>
      </c>
      <c r="AQ1765" s="37" t="s">
        <v>5886</v>
      </c>
      <c r="AR1765" s="37" t="s">
        <v>5885</v>
      </c>
      <c r="AS1765" s="37" t="s">
        <v>5886</v>
      </c>
      <c r="AT1765" s="37" t="s">
        <v>1727</v>
      </c>
    </row>
    <row r="1766" spans="41:46" x14ac:dyDescent="0.2">
      <c r="AO1766" s="106" t="str">
        <f t="shared" si="135"/>
        <v>RRDCHELMSFORD - PITFIELDS</v>
      </c>
      <c r="AP1766" s="37" t="s">
        <v>5887</v>
      </c>
      <c r="AQ1766" s="37" t="s">
        <v>5888</v>
      </c>
      <c r="AR1766" s="37" t="s">
        <v>5887</v>
      </c>
      <c r="AS1766" s="37" t="s">
        <v>5888</v>
      </c>
      <c r="AT1766" s="37" t="s">
        <v>1727</v>
      </c>
    </row>
    <row r="1767" spans="41:46" x14ac:dyDescent="0.2">
      <c r="AO1767" s="106" t="str">
        <f t="shared" si="135"/>
        <v>RRDCOLCHESTER GENERAL HOSPITAL</v>
      </c>
      <c r="AP1767" s="37" t="s">
        <v>5889</v>
      </c>
      <c r="AQ1767" s="37" t="s">
        <v>5890</v>
      </c>
      <c r="AR1767" s="37" t="s">
        <v>5889</v>
      </c>
      <c r="AS1767" s="37" t="s">
        <v>5890</v>
      </c>
      <c r="AT1767" s="37" t="s">
        <v>1727</v>
      </c>
    </row>
    <row r="1768" spans="41:46" x14ac:dyDescent="0.2">
      <c r="AO1768" s="106" t="str">
        <f t="shared" si="135"/>
        <v>RRDBRAINTREE - THE GABLES</v>
      </c>
      <c r="AP1768" s="37" t="s">
        <v>5891</v>
      </c>
      <c r="AQ1768" s="37" t="s">
        <v>5892</v>
      </c>
      <c r="AR1768" s="37" t="s">
        <v>5891</v>
      </c>
      <c r="AS1768" s="37" t="s">
        <v>5892</v>
      </c>
      <c r="AT1768" s="37" t="s">
        <v>1727</v>
      </c>
    </row>
    <row r="1769" spans="41:46" x14ac:dyDescent="0.2">
      <c r="AO1769" s="106" t="str">
        <f t="shared" si="135"/>
        <v>RRDWITHAM - OLD IVY CHIMNEYS</v>
      </c>
      <c r="AP1769" s="37" t="s">
        <v>5893</v>
      </c>
      <c r="AQ1769" s="37" t="s">
        <v>5894</v>
      </c>
      <c r="AR1769" s="37" t="s">
        <v>5893</v>
      </c>
      <c r="AS1769" s="37" t="s">
        <v>5894</v>
      </c>
      <c r="AT1769" s="37" t="s">
        <v>1727</v>
      </c>
    </row>
    <row r="1770" spans="41:46" x14ac:dyDescent="0.2">
      <c r="AO1770" s="106" t="str">
        <f t="shared" si="135"/>
        <v>RRDDUKES PRIORY HOSPITAL</v>
      </c>
      <c r="AP1770" s="37" t="s">
        <v>5895</v>
      </c>
      <c r="AQ1770" s="37" t="s">
        <v>5896</v>
      </c>
      <c r="AR1770" s="37" t="s">
        <v>5895</v>
      </c>
      <c r="AS1770" s="37" t="s">
        <v>5896</v>
      </c>
      <c r="AT1770" s="37" t="s">
        <v>1727</v>
      </c>
    </row>
    <row r="1771" spans="41:46" x14ac:dyDescent="0.2">
      <c r="AO1771" s="106" t="str">
        <f t="shared" si="135"/>
        <v>RRDCOLCHESTER - BIRCHWOOD</v>
      </c>
      <c r="AP1771" s="37" t="s">
        <v>5897</v>
      </c>
      <c r="AQ1771" s="37" t="s">
        <v>5898</v>
      </c>
      <c r="AR1771" s="37" t="s">
        <v>5897</v>
      </c>
      <c r="AS1771" s="37" t="s">
        <v>5898</v>
      </c>
      <c r="AT1771" s="37" t="s">
        <v>1727</v>
      </c>
    </row>
    <row r="1772" spans="41:46" x14ac:dyDescent="0.2">
      <c r="AO1772" s="106" t="str">
        <f t="shared" si="135"/>
        <v>RRDCOLCHESTER - THE LAKES</v>
      </c>
      <c r="AP1772" s="37" t="s">
        <v>5899</v>
      </c>
      <c r="AQ1772" s="37" t="s">
        <v>5900</v>
      </c>
      <c r="AR1772" s="37" t="s">
        <v>5899</v>
      </c>
      <c r="AS1772" s="37" t="s">
        <v>5900</v>
      </c>
      <c r="AT1772" s="37" t="s">
        <v>1727</v>
      </c>
    </row>
    <row r="1773" spans="41:46" x14ac:dyDescent="0.2">
      <c r="AO1773" s="106" t="str">
        <f t="shared" si="135"/>
        <v>RRDCOLCHESTER - LONGVIEW</v>
      </c>
      <c r="AP1773" s="37" t="s">
        <v>5901</v>
      </c>
      <c r="AQ1773" s="37" t="s">
        <v>5902</v>
      </c>
      <c r="AR1773" s="37" t="s">
        <v>5901</v>
      </c>
      <c r="AS1773" s="37" t="s">
        <v>5902</v>
      </c>
      <c r="AT1773" s="37" t="s">
        <v>1727</v>
      </c>
    </row>
    <row r="1774" spans="41:46" x14ac:dyDescent="0.2">
      <c r="AO1774" s="106" t="str">
        <f t="shared" si="135"/>
        <v>RRDHARWICH &amp; DISTRICT HOSPITAL</v>
      </c>
      <c r="AP1774" s="37" t="s">
        <v>5903</v>
      </c>
      <c r="AQ1774" s="37" t="s">
        <v>5904</v>
      </c>
      <c r="AR1774" s="37" t="s">
        <v>5903</v>
      </c>
      <c r="AS1774" s="37" t="s">
        <v>5904</v>
      </c>
      <c r="AT1774" s="37" t="s">
        <v>1727</v>
      </c>
    </row>
    <row r="1775" spans="41:46" x14ac:dyDescent="0.2">
      <c r="AO1775" s="106" t="str">
        <f t="shared" si="135"/>
        <v>RRDCHELMSFORD - ST GILES COTTAGE</v>
      </c>
      <c r="AP1775" s="37" t="s">
        <v>5905</v>
      </c>
      <c r="AQ1775" s="37" t="s">
        <v>5906</v>
      </c>
      <c r="AR1775" s="37" t="s">
        <v>5905</v>
      </c>
      <c r="AS1775" s="37" t="s">
        <v>5906</v>
      </c>
      <c r="AT1775" s="37" t="s">
        <v>1727</v>
      </c>
    </row>
    <row r="1776" spans="41:46" x14ac:dyDescent="0.2">
      <c r="AO1776" s="106" t="str">
        <f t="shared" si="135"/>
        <v>RRDEPPING - ST MARGARETS HOSPITAL</v>
      </c>
      <c r="AP1776" s="37" t="s">
        <v>5907</v>
      </c>
      <c r="AQ1776" s="37" t="s">
        <v>5908</v>
      </c>
      <c r="AR1776" s="37" t="s">
        <v>5907</v>
      </c>
      <c r="AS1776" s="37" t="s">
        <v>5908</v>
      </c>
      <c r="AT1776" s="37" t="s">
        <v>1727</v>
      </c>
    </row>
    <row r="1777" spans="41:46" x14ac:dyDescent="0.2">
      <c r="AO1777" s="106" t="str">
        <f t="shared" si="135"/>
        <v>RRDCHELMSFORD - SOUTH WOODHAM FERRERS CLINCS</v>
      </c>
      <c r="AP1777" s="37" t="s">
        <v>5909</v>
      </c>
      <c r="AQ1777" s="37" t="s">
        <v>5910</v>
      </c>
      <c r="AR1777" s="37" t="s">
        <v>5909</v>
      </c>
      <c r="AS1777" s="37" t="s">
        <v>5910</v>
      </c>
      <c r="AT1777" s="37" t="s">
        <v>1727</v>
      </c>
    </row>
    <row r="1778" spans="41:46" x14ac:dyDescent="0.2">
      <c r="AO1778" s="106" t="str">
        <f t="shared" si="135"/>
        <v>RRESTAFFORD GENERAL HOSPITAL</v>
      </c>
      <c r="AP1778" s="37" t="s">
        <v>9561</v>
      </c>
      <c r="AQ1778" s="37" t="s">
        <v>9562</v>
      </c>
      <c r="AR1778" s="37" t="s">
        <v>9561</v>
      </c>
      <c r="AS1778" s="37" t="s">
        <v>9562</v>
      </c>
      <c r="AT1778" s="37" t="s">
        <v>1730</v>
      </c>
    </row>
    <row r="1779" spans="41:46" x14ac:dyDescent="0.2">
      <c r="AO1779" s="106" t="str">
        <f t="shared" si="135"/>
        <v>RREST AUSTIN FRIARS, SHREWSBURY</v>
      </c>
      <c r="AP1779" s="37" t="s">
        <v>9563</v>
      </c>
      <c r="AQ1779" s="37" t="s">
        <v>9564</v>
      </c>
      <c r="AR1779" s="37" t="s">
        <v>9563</v>
      </c>
      <c r="AS1779" s="37" t="s">
        <v>9564</v>
      </c>
      <c r="AT1779" s="37" t="s">
        <v>1730</v>
      </c>
    </row>
    <row r="1780" spans="41:46" x14ac:dyDescent="0.2">
      <c r="AO1780" s="106" t="str">
        <f t="shared" si="135"/>
        <v>RRESHELTON HOSPITAL</v>
      </c>
      <c r="AP1780" s="37" t="s">
        <v>9565</v>
      </c>
      <c r="AQ1780" s="37" t="s">
        <v>8613</v>
      </c>
      <c r="AR1780" s="37" t="s">
        <v>9565</v>
      </c>
      <c r="AS1780" s="37" t="s">
        <v>8613</v>
      </c>
      <c r="AT1780" s="37" t="s">
        <v>1730</v>
      </c>
    </row>
    <row r="1781" spans="41:46" x14ac:dyDescent="0.2">
      <c r="AO1781" s="106" t="str">
        <f t="shared" si="135"/>
        <v>RREWEST BANK - WELLINGTON</v>
      </c>
      <c r="AP1781" s="37" t="s">
        <v>9566</v>
      </c>
      <c r="AQ1781" s="37" t="s">
        <v>9567</v>
      </c>
      <c r="AR1781" s="37" t="s">
        <v>9566</v>
      </c>
      <c r="AS1781" s="37" t="s">
        <v>9567</v>
      </c>
      <c r="AT1781" s="37" t="s">
        <v>1730</v>
      </c>
    </row>
    <row r="1782" spans="41:46" x14ac:dyDescent="0.2">
      <c r="AO1782" s="106" t="str">
        <f t="shared" si="135"/>
        <v>RRETHE ELMS SHREWSBURY</v>
      </c>
      <c r="AP1782" s="37" t="s">
        <v>9568</v>
      </c>
      <c r="AQ1782" s="37" t="s">
        <v>9569</v>
      </c>
      <c r="AR1782" s="37" t="s">
        <v>9568</v>
      </c>
      <c r="AS1782" s="37" t="s">
        <v>9569</v>
      </c>
      <c r="AT1782" s="37" t="s">
        <v>1730</v>
      </c>
    </row>
    <row r="1783" spans="41:46" x14ac:dyDescent="0.2">
      <c r="AO1783" s="106" t="str">
        <f t="shared" si="135"/>
        <v>RRENORTH SHREWSBURY CHMT - HARTLEYS MONKMOOR</v>
      </c>
      <c r="AP1783" s="37" t="s">
        <v>9570</v>
      </c>
      <c r="AQ1783" s="37" t="s">
        <v>9571</v>
      </c>
      <c r="AR1783" s="37" t="s">
        <v>9570</v>
      </c>
      <c r="AS1783" s="37" t="s">
        <v>9571</v>
      </c>
      <c r="AT1783" s="37" t="s">
        <v>1730</v>
      </c>
    </row>
    <row r="1784" spans="41:46" x14ac:dyDescent="0.2">
      <c r="AO1784" s="106" t="str">
        <f t="shared" si="135"/>
        <v>RRETELFORD AOT (WREKIN RD)</v>
      </c>
      <c r="AP1784" s="37" t="s">
        <v>9572</v>
      </c>
      <c r="AQ1784" s="37" t="s">
        <v>9573</v>
      </c>
      <c r="AR1784" s="37" t="s">
        <v>9572</v>
      </c>
      <c r="AS1784" s="37" t="s">
        <v>9573</v>
      </c>
      <c r="AT1784" s="37" t="s">
        <v>1730</v>
      </c>
    </row>
    <row r="1785" spans="41:46" x14ac:dyDescent="0.2">
      <c r="AO1785" s="106" t="str">
        <f t="shared" si="135"/>
        <v>RREST GEORGE'S HOSPITAL</v>
      </c>
      <c r="AP1785" s="37" t="s">
        <v>9574</v>
      </c>
      <c r="AQ1785" s="37" t="s">
        <v>9575</v>
      </c>
      <c r="AR1785" s="37" t="s">
        <v>9574</v>
      </c>
      <c r="AS1785" s="37" t="s">
        <v>9575</v>
      </c>
      <c r="AT1785" s="37" t="s">
        <v>1730</v>
      </c>
    </row>
    <row r="1786" spans="41:46" x14ac:dyDescent="0.2">
      <c r="AO1786" s="106" t="str">
        <f t="shared" si="135"/>
        <v>RRECANNOCK CHASE HOSPITAL</v>
      </c>
      <c r="AP1786" s="37" t="s">
        <v>9576</v>
      </c>
      <c r="AQ1786" s="37" t="s">
        <v>11829</v>
      </c>
      <c r="AR1786" s="37" t="s">
        <v>9576</v>
      </c>
      <c r="AS1786" s="37" t="s">
        <v>11829</v>
      </c>
      <c r="AT1786" s="37" t="s">
        <v>1730</v>
      </c>
    </row>
    <row r="1787" spans="41:46" x14ac:dyDescent="0.2">
      <c r="AO1787" s="106" t="str">
        <f t="shared" si="135"/>
        <v>RREADULT MENTAL HEALTH</v>
      </c>
      <c r="AP1787" s="37" t="s">
        <v>9577</v>
      </c>
      <c r="AQ1787" s="37" t="s">
        <v>8030</v>
      </c>
      <c r="AR1787" s="37" t="s">
        <v>9577</v>
      </c>
      <c r="AS1787" s="37" t="s">
        <v>8030</v>
      </c>
      <c r="AT1787" s="37" t="s">
        <v>1730</v>
      </c>
    </row>
    <row r="1788" spans="41:46" x14ac:dyDescent="0.2">
      <c r="AO1788" s="106" t="str">
        <f t="shared" si="135"/>
        <v>RRESTRETTON EDGE RESPITE UNIT</v>
      </c>
      <c r="AP1788" s="37" t="s">
        <v>9578</v>
      </c>
      <c r="AQ1788" s="37" t="s">
        <v>9579</v>
      </c>
      <c r="AR1788" s="37" t="s">
        <v>9578</v>
      </c>
      <c r="AS1788" s="37" t="s">
        <v>9579</v>
      </c>
      <c r="AT1788" s="37" t="s">
        <v>1730</v>
      </c>
    </row>
    <row r="1789" spans="41:46" x14ac:dyDescent="0.2">
      <c r="AO1789" s="106" t="str">
        <f t="shared" si="135"/>
        <v>RRESHROPSHIRE EI</v>
      </c>
      <c r="AP1789" s="37" t="s">
        <v>9580</v>
      </c>
      <c r="AQ1789" s="37" t="s">
        <v>9581</v>
      </c>
      <c r="AR1789" s="37" t="s">
        <v>9580</v>
      </c>
      <c r="AS1789" s="37" t="s">
        <v>9581</v>
      </c>
      <c r="AT1789" s="37" t="s">
        <v>1730</v>
      </c>
    </row>
    <row r="1790" spans="41:46" x14ac:dyDescent="0.2">
      <c r="AO1790" s="106" t="str">
        <f t="shared" si="135"/>
        <v>RRESTAFFORD CRHT</v>
      </c>
      <c r="AP1790" s="37" t="s">
        <v>9582</v>
      </c>
      <c r="AQ1790" s="37" t="s">
        <v>9583</v>
      </c>
      <c r="AR1790" s="37" t="s">
        <v>9582</v>
      </c>
      <c r="AS1790" s="37" t="s">
        <v>9583</v>
      </c>
      <c r="AT1790" s="37" t="s">
        <v>1730</v>
      </c>
    </row>
    <row r="1791" spans="41:46" x14ac:dyDescent="0.2">
      <c r="AO1791" s="106" t="str">
        <f t="shared" si="135"/>
        <v>RREUNIT 4, BRITANNIA</v>
      </c>
      <c r="AP1791" s="37" t="s">
        <v>9584</v>
      </c>
      <c r="AQ1791" s="37" t="s">
        <v>9585</v>
      </c>
      <c r="AR1791" s="37" t="s">
        <v>9584</v>
      </c>
      <c r="AS1791" s="37" t="s">
        <v>9585</v>
      </c>
      <c r="AT1791" s="37" t="s">
        <v>1730</v>
      </c>
    </row>
    <row r="1792" spans="41:46" x14ac:dyDescent="0.2">
      <c r="AO1792" s="106" t="str">
        <f t="shared" si="135"/>
        <v>RREINCLUSION CAMBRIDGE</v>
      </c>
      <c r="AP1792" s="37" t="s">
        <v>9586</v>
      </c>
      <c r="AQ1792" s="37" t="s">
        <v>9587</v>
      </c>
      <c r="AR1792" s="37" t="s">
        <v>9586</v>
      </c>
      <c r="AS1792" s="37" t="s">
        <v>9587</v>
      </c>
      <c r="AT1792" s="37" t="s">
        <v>1730</v>
      </c>
    </row>
    <row r="1793" spans="41:46" x14ac:dyDescent="0.2">
      <c r="AO1793" s="106" t="str">
        <f t="shared" si="135"/>
        <v>RRESHROPSHIRE REHAB AND RECOVERY</v>
      </c>
      <c r="AP1793" s="37" t="s">
        <v>9588</v>
      </c>
      <c r="AQ1793" s="37" t="s">
        <v>9589</v>
      </c>
      <c r="AR1793" s="37" t="s">
        <v>9588</v>
      </c>
      <c r="AS1793" s="37" t="s">
        <v>9589</v>
      </c>
      <c r="AT1793" s="37" t="s">
        <v>1730</v>
      </c>
    </row>
    <row r="1794" spans="41:46" x14ac:dyDescent="0.2">
      <c r="AO1794" s="106" t="str">
        <f t="shared" si="135"/>
        <v>RREINCLUSION / OASIS 1</v>
      </c>
      <c r="AP1794" s="37" t="s">
        <v>9590</v>
      </c>
      <c r="AQ1794" s="37" t="s">
        <v>9591</v>
      </c>
      <c r="AR1794" s="37" t="s">
        <v>9590</v>
      </c>
      <c r="AS1794" s="37" t="s">
        <v>9591</v>
      </c>
      <c r="AT1794" s="37" t="s">
        <v>1730</v>
      </c>
    </row>
    <row r="1795" spans="41:46" x14ac:dyDescent="0.2">
      <c r="AO1795" s="106" t="str">
        <f t="shared" si="135"/>
        <v>RREINCLUSION / OASIS 2</v>
      </c>
      <c r="AP1795" s="37" t="s">
        <v>9592</v>
      </c>
      <c r="AQ1795" s="37" t="s">
        <v>9593</v>
      </c>
      <c r="AR1795" s="37" t="s">
        <v>9592</v>
      </c>
      <c r="AS1795" s="37" t="s">
        <v>9593</v>
      </c>
      <c r="AT1795" s="37" t="s">
        <v>1730</v>
      </c>
    </row>
    <row r="1796" spans="41:46" x14ac:dyDescent="0.2">
      <c r="AO1796" s="106" t="str">
        <f t="shared" ref="AO1796:AO1859" si="136">AT1796&amp;AQ1796</f>
        <v>RRECHILDRENS 7</v>
      </c>
      <c r="AP1796" s="37" t="s">
        <v>9594</v>
      </c>
      <c r="AQ1796" s="37" t="s">
        <v>9595</v>
      </c>
      <c r="AR1796" s="37" t="s">
        <v>9594</v>
      </c>
      <c r="AS1796" s="37" t="s">
        <v>9595</v>
      </c>
      <c r="AT1796" s="37" t="s">
        <v>1730</v>
      </c>
    </row>
    <row r="1797" spans="41:46" x14ac:dyDescent="0.2">
      <c r="AO1797" s="106" t="str">
        <f t="shared" si="136"/>
        <v>RREWHITTINGTON BARRACKS</v>
      </c>
      <c r="AP1797" s="37" t="s">
        <v>9596</v>
      </c>
      <c r="AQ1797" s="37" t="s">
        <v>9597</v>
      </c>
      <c r="AR1797" s="37" t="s">
        <v>9596</v>
      </c>
      <c r="AS1797" s="37" t="s">
        <v>9597</v>
      </c>
      <c r="AT1797" s="37" t="s">
        <v>1730</v>
      </c>
    </row>
    <row r="1798" spans="41:46" x14ac:dyDescent="0.2">
      <c r="AO1798" s="106" t="str">
        <f t="shared" si="136"/>
        <v>RREUNITS 5 AND 6 ASHFIELDS</v>
      </c>
      <c r="AP1798" s="37" t="s">
        <v>9598</v>
      </c>
      <c r="AQ1798" s="37" t="s">
        <v>9599</v>
      </c>
      <c r="AR1798" s="37" t="s">
        <v>9598</v>
      </c>
      <c r="AS1798" s="37" t="s">
        <v>9599</v>
      </c>
      <c r="AT1798" s="37" t="s">
        <v>1730</v>
      </c>
    </row>
    <row r="1799" spans="41:46" x14ac:dyDescent="0.2">
      <c r="AO1799" s="106" t="str">
        <f t="shared" si="136"/>
        <v>RREUNIT 3</v>
      </c>
      <c r="AP1799" s="37" t="s">
        <v>9600</v>
      </c>
      <c r="AQ1799" s="37" t="s">
        <v>11915</v>
      </c>
      <c r="AR1799" s="37" t="s">
        <v>9600</v>
      </c>
      <c r="AS1799" s="37" t="s">
        <v>11915</v>
      </c>
      <c r="AT1799" s="37" t="s">
        <v>1730</v>
      </c>
    </row>
    <row r="1800" spans="41:46" x14ac:dyDescent="0.2">
      <c r="AO1800" s="106" t="str">
        <f t="shared" si="136"/>
        <v>RREYOCKLETON GRANGE</v>
      </c>
      <c r="AP1800" s="37" t="s">
        <v>9601</v>
      </c>
      <c r="AQ1800" s="37" t="s">
        <v>9602</v>
      </c>
      <c r="AR1800" s="37" t="s">
        <v>9601</v>
      </c>
      <c r="AS1800" s="37" t="s">
        <v>9602</v>
      </c>
      <c r="AT1800" s="37" t="s">
        <v>1730</v>
      </c>
    </row>
    <row r="1801" spans="41:46" x14ac:dyDescent="0.2">
      <c r="AO1801" s="106" t="str">
        <f t="shared" si="136"/>
        <v>RRESTATION ST</v>
      </c>
      <c r="AP1801" s="37" t="s">
        <v>9603</v>
      </c>
      <c r="AQ1801" s="37" t="s">
        <v>9604</v>
      </c>
      <c r="AR1801" s="37" t="s">
        <v>9603</v>
      </c>
      <c r="AS1801" s="37" t="s">
        <v>9604</v>
      </c>
      <c r="AT1801" s="37" t="s">
        <v>1730</v>
      </c>
    </row>
    <row r="1802" spans="41:46" x14ac:dyDescent="0.2">
      <c r="AO1802" s="106" t="str">
        <f t="shared" si="136"/>
        <v>RRESUSTAIN</v>
      </c>
      <c r="AP1802" s="37" t="s">
        <v>9605</v>
      </c>
      <c r="AQ1802" s="37" t="s">
        <v>9606</v>
      </c>
      <c r="AR1802" s="37" t="s">
        <v>9605</v>
      </c>
      <c r="AS1802" s="37" t="s">
        <v>9606</v>
      </c>
      <c r="AT1802" s="37" t="s">
        <v>1730</v>
      </c>
    </row>
    <row r="1803" spans="41:46" x14ac:dyDescent="0.2">
      <c r="AO1803" s="106" t="str">
        <f t="shared" si="136"/>
        <v>RRESHELTON HOSPITAL</v>
      </c>
      <c r="AP1803" s="37" t="s">
        <v>9607</v>
      </c>
      <c r="AQ1803" s="37" t="s">
        <v>8613</v>
      </c>
      <c r="AR1803" s="37" t="s">
        <v>9607</v>
      </c>
      <c r="AS1803" s="37" t="s">
        <v>8613</v>
      </c>
      <c r="AT1803" s="37" t="s">
        <v>1730</v>
      </c>
    </row>
    <row r="1804" spans="41:46" x14ac:dyDescent="0.2">
      <c r="AO1804" s="106" t="str">
        <f t="shared" si="136"/>
        <v>RREWEST BANK - WELLINGTON</v>
      </c>
      <c r="AP1804" s="37" t="s">
        <v>9608</v>
      </c>
      <c r="AQ1804" s="37" t="s">
        <v>9567</v>
      </c>
      <c r="AR1804" s="37" t="s">
        <v>9608</v>
      </c>
      <c r="AS1804" s="37" t="s">
        <v>9567</v>
      </c>
      <c r="AT1804" s="37" t="s">
        <v>1730</v>
      </c>
    </row>
    <row r="1805" spans="41:46" x14ac:dyDescent="0.2">
      <c r="AO1805" s="106" t="str">
        <f t="shared" si="136"/>
        <v>RREBRIDGNORTH HOSPITAL</v>
      </c>
      <c r="AP1805" s="37" t="s">
        <v>9609</v>
      </c>
      <c r="AQ1805" s="37" t="s">
        <v>8627</v>
      </c>
      <c r="AR1805" s="37" t="s">
        <v>9609</v>
      </c>
      <c r="AS1805" s="37" t="s">
        <v>8627</v>
      </c>
      <c r="AT1805" s="37" t="s">
        <v>1730</v>
      </c>
    </row>
    <row r="1806" spans="41:46" x14ac:dyDescent="0.2">
      <c r="AO1806" s="106" t="str">
        <f t="shared" si="136"/>
        <v>RREWHITCHURCH HOSPITAL</v>
      </c>
      <c r="AP1806" s="37" t="s">
        <v>9610</v>
      </c>
      <c r="AQ1806" s="37" t="s">
        <v>9611</v>
      </c>
      <c r="AR1806" s="37" t="s">
        <v>9610</v>
      </c>
      <c r="AS1806" s="37" t="s">
        <v>9611</v>
      </c>
      <c r="AT1806" s="37" t="s">
        <v>1730</v>
      </c>
    </row>
    <row r="1807" spans="41:46" x14ac:dyDescent="0.2">
      <c r="AO1807" s="106" t="str">
        <f t="shared" si="136"/>
        <v>RREMYTTON OAK COMMUNITY UNIT</v>
      </c>
      <c r="AP1807" s="37" t="s">
        <v>9612</v>
      </c>
      <c r="AQ1807" s="37" t="s">
        <v>9613</v>
      </c>
      <c r="AR1807" s="37" t="s">
        <v>9612</v>
      </c>
      <c r="AS1807" s="37" t="s">
        <v>9613</v>
      </c>
      <c r="AT1807" s="37" t="s">
        <v>1730</v>
      </c>
    </row>
    <row r="1808" spans="41:46" x14ac:dyDescent="0.2">
      <c r="AO1808" s="106" t="str">
        <f t="shared" si="136"/>
        <v>RRELABURNHAMS</v>
      </c>
      <c r="AP1808" s="37" t="s">
        <v>9614</v>
      </c>
      <c r="AQ1808" s="37" t="s">
        <v>11749</v>
      </c>
      <c r="AR1808" s="37" t="s">
        <v>9614</v>
      </c>
      <c r="AS1808" s="37" t="s">
        <v>11749</v>
      </c>
      <c r="AT1808" s="37" t="s">
        <v>1730</v>
      </c>
    </row>
    <row r="1809" spans="41:46" x14ac:dyDescent="0.2">
      <c r="AO1809" s="106" t="str">
        <f t="shared" si="136"/>
        <v>RRECASTLE CARE CASTLEHAVEN</v>
      </c>
      <c r="AP1809" s="37" t="s">
        <v>9615</v>
      </c>
      <c r="AQ1809" s="37" t="s">
        <v>11753</v>
      </c>
      <c r="AR1809" s="37" t="s">
        <v>9615</v>
      </c>
      <c r="AS1809" s="37" t="s">
        <v>11753</v>
      </c>
      <c r="AT1809" s="37" t="s">
        <v>1730</v>
      </c>
    </row>
    <row r="1810" spans="41:46" x14ac:dyDescent="0.2">
      <c r="AO1810" s="106" t="str">
        <f t="shared" si="136"/>
        <v>RREGLENVIEW, LUDLOW</v>
      </c>
      <c r="AP1810" s="37" t="s">
        <v>9616</v>
      </c>
      <c r="AQ1810" s="37" t="s">
        <v>9617</v>
      </c>
      <c r="AR1810" s="37" t="s">
        <v>9616</v>
      </c>
      <c r="AS1810" s="37" t="s">
        <v>9617</v>
      </c>
      <c r="AT1810" s="37" t="s">
        <v>1730</v>
      </c>
    </row>
    <row r="1811" spans="41:46" x14ac:dyDescent="0.2">
      <c r="AO1811" s="106" t="str">
        <f t="shared" si="136"/>
        <v>RREKEEPERS CRESCENT, DONNINGTON</v>
      </c>
      <c r="AP1811" s="37" t="s">
        <v>9618</v>
      </c>
      <c r="AQ1811" s="37" t="s">
        <v>9619</v>
      </c>
      <c r="AR1811" s="37" t="s">
        <v>9618</v>
      </c>
      <c r="AS1811" s="37" t="s">
        <v>9619</v>
      </c>
      <c r="AT1811" s="37" t="s">
        <v>1730</v>
      </c>
    </row>
    <row r="1812" spans="41:46" x14ac:dyDescent="0.2">
      <c r="AO1812" s="106" t="str">
        <f t="shared" si="136"/>
        <v>RREOLDFIELD RESIDENTIAL HOME</v>
      </c>
      <c r="AP1812" s="37" t="s">
        <v>9620</v>
      </c>
      <c r="AQ1812" s="37" t="s">
        <v>11761</v>
      </c>
      <c r="AR1812" s="37" t="s">
        <v>9620</v>
      </c>
      <c r="AS1812" s="37" t="s">
        <v>11761</v>
      </c>
      <c r="AT1812" s="37" t="s">
        <v>1730</v>
      </c>
    </row>
    <row r="1813" spans="41:46" x14ac:dyDescent="0.2">
      <c r="AO1813" s="106" t="str">
        <f t="shared" si="136"/>
        <v>RREPLAS NEWYDD, BELLE VIEW</v>
      </c>
      <c r="AP1813" s="37" t="s">
        <v>9621</v>
      </c>
      <c r="AQ1813" s="37" t="s">
        <v>9622</v>
      </c>
      <c r="AR1813" s="37" t="s">
        <v>9621</v>
      </c>
      <c r="AS1813" s="37" t="s">
        <v>9622</v>
      </c>
      <c r="AT1813" s="37" t="s">
        <v>1730</v>
      </c>
    </row>
    <row r="1814" spans="41:46" x14ac:dyDescent="0.2">
      <c r="AO1814" s="106" t="str">
        <f t="shared" si="136"/>
        <v>RRERSH COPTHORNE</v>
      </c>
      <c r="AP1814" s="37" t="s">
        <v>9623</v>
      </c>
      <c r="AQ1814" s="37" t="s">
        <v>9624</v>
      </c>
      <c r="AR1814" s="37" t="s">
        <v>9623</v>
      </c>
      <c r="AS1814" s="37" t="s">
        <v>9624</v>
      </c>
      <c r="AT1814" s="37" t="s">
        <v>1730</v>
      </c>
    </row>
    <row r="1815" spans="41:46" x14ac:dyDescent="0.2">
      <c r="AO1815" s="106" t="str">
        <f t="shared" si="136"/>
        <v>RREHIGH TREES RESIDENTIAL HOME</v>
      </c>
      <c r="AP1815" s="37" t="s">
        <v>9625</v>
      </c>
      <c r="AQ1815" s="37" t="s">
        <v>9626</v>
      </c>
      <c r="AR1815" s="37" t="s">
        <v>9625</v>
      </c>
      <c r="AS1815" s="37" t="s">
        <v>9626</v>
      </c>
      <c r="AT1815" s="37" t="s">
        <v>1730</v>
      </c>
    </row>
    <row r="1816" spans="41:46" x14ac:dyDescent="0.2">
      <c r="AO1816" s="106" t="str">
        <f t="shared" si="136"/>
        <v>RREVISION HOMES 1C</v>
      </c>
      <c r="AP1816" s="37" t="s">
        <v>9627</v>
      </c>
      <c r="AQ1816" s="37" t="s">
        <v>9628</v>
      </c>
      <c r="AR1816" s="37" t="s">
        <v>9627</v>
      </c>
      <c r="AS1816" s="37" t="s">
        <v>9628</v>
      </c>
      <c r="AT1816" s="37" t="s">
        <v>1730</v>
      </c>
    </row>
    <row r="1817" spans="41:46" x14ac:dyDescent="0.2">
      <c r="AO1817" s="106" t="str">
        <f t="shared" si="136"/>
        <v>RREVISION HOMES 1B</v>
      </c>
      <c r="AP1817" s="37" t="s">
        <v>9629</v>
      </c>
      <c r="AQ1817" s="37" t="s">
        <v>9630</v>
      </c>
      <c r="AR1817" s="37" t="s">
        <v>9629</v>
      </c>
      <c r="AS1817" s="37" t="s">
        <v>9630</v>
      </c>
      <c r="AT1817" s="37" t="s">
        <v>1730</v>
      </c>
    </row>
    <row r="1818" spans="41:46" x14ac:dyDescent="0.2">
      <c r="AO1818" s="106" t="str">
        <f t="shared" si="136"/>
        <v>RREST AUSTINS</v>
      </c>
      <c r="AP1818" s="37" t="s">
        <v>9631</v>
      </c>
      <c r="AQ1818" s="37" t="s">
        <v>9632</v>
      </c>
      <c r="AR1818" s="37" t="s">
        <v>9631</v>
      </c>
      <c r="AS1818" s="37" t="s">
        <v>9632</v>
      </c>
      <c r="AT1818" s="37" t="s">
        <v>1730</v>
      </c>
    </row>
    <row r="1819" spans="41:46" x14ac:dyDescent="0.2">
      <c r="AO1819" s="106" t="str">
        <f t="shared" si="136"/>
        <v>RRETHE HAWTHORNS</v>
      </c>
      <c r="AP1819" s="37" t="s">
        <v>9633</v>
      </c>
      <c r="AQ1819" s="37" t="s">
        <v>9634</v>
      </c>
      <c r="AR1819" s="37" t="s">
        <v>9633</v>
      </c>
      <c r="AS1819" s="37" t="s">
        <v>9634</v>
      </c>
      <c r="AT1819" s="37" t="s">
        <v>1730</v>
      </c>
    </row>
    <row r="1820" spans="41:46" x14ac:dyDescent="0.2">
      <c r="AO1820" s="106" t="str">
        <f t="shared" si="136"/>
        <v>RRETELFORD AOT</v>
      </c>
      <c r="AP1820" s="37" t="s">
        <v>9635</v>
      </c>
      <c r="AQ1820" s="37" t="s">
        <v>9636</v>
      </c>
      <c r="AR1820" s="37" t="s">
        <v>9635</v>
      </c>
      <c r="AS1820" s="37" t="s">
        <v>9636</v>
      </c>
      <c r="AT1820" s="37" t="s">
        <v>1730</v>
      </c>
    </row>
    <row r="1821" spans="41:46" x14ac:dyDescent="0.2">
      <c r="AO1821" s="106" t="str">
        <f t="shared" si="136"/>
        <v>RRETORC</v>
      </c>
      <c r="AP1821" s="37" t="s">
        <v>9637</v>
      </c>
      <c r="AQ1821" s="37" t="s">
        <v>9638</v>
      </c>
      <c r="AR1821" s="37" t="s">
        <v>9637</v>
      </c>
      <c r="AS1821" s="37" t="s">
        <v>9638</v>
      </c>
      <c r="AT1821" s="37" t="s">
        <v>1730</v>
      </c>
    </row>
    <row r="1822" spans="41:46" x14ac:dyDescent="0.2">
      <c r="AO1822" s="106" t="str">
        <f t="shared" si="136"/>
        <v>RRESFOP CMHN</v>
      </c>
      <c r="AP1822" s="37" t="s">
        <v>9639</v>
      </c>
      <c r="AQ1822" s="37" t="s">
        <v>9640</v>
      </c>
      <c r="AR1822" s="37" t="s">
        <v>9639</v>
      </c>
      <c r="AS1822" s="37" t="s">
        <v>9640</v>
      </c>
      <c r="AT1822" s="37" t="s">
        <v>1730</v>
      </c>
    </row>
    <row r="1823" spans="41:46" x14ac:dyDescent="0.2">
      <c r="AO1823" s="106" t="str">
        <f t="shared" si="136"/>
        <v>RREMEDICAL RECORDS</v>
      </c>
      <c r="AP1823" s="37" t="s">
        <v>9641</v>
      </c>
      <c r="AQ1823" s="37" t="s">
        <v>9642</v>
      </c>
      <c r="AR1823" s="37" t="s">
        <v>9641</v>
      </c>
      <c r="AS1823" s="37" t="s">
        <v>9642</v>
      </c>
      <c r="AT1823" s="37" t="s">
        <v>1730</v>
      </c>
    </row>
    <row r="1824" spans="41:46" x14ac:dyDescent="0.2">
      <c r="AO1824" s="106" t="str">
        <f t="shared" si="136"/>
        <v>RRECHILDRENS 2</v>
      </c>
      <c r="AP1824" s="37" t="s">
        <v>9643</v>
      </c>
      <c r="AQ1824" s="37" t="s">
        <v>9644</v>
      </c>
      <c r="AR1824" s="37" t="s">
        <v>9643</v>
      </c>
      <c r="AS1824" s="37" t="s">
        <v>9644</v>
      </c>
      <c r="AT1824" s="37" t="s">
        <v>1730</v>
      </c>
    </row>
    <row r="1825" spans="41:46" x14ac:dyDescent="0.2">
      <c r="AO1825" s="106" t="str">
        <f t="shared" si="136"/>
        <v>RRECHILD DEVELOPMENT 2</v>
      </c>
      <c r="AP1825" s="37" t="s">
        <v>9645</v>
      </c>
      <c r="AQ1825" s="37" t="s">
        <v>9646</v>
      </c>
      <c r="AR1825" s="37" t="s">
        <v>9645</v>
      </c>
      <c r="AS1825" s="37" t="s">
        <v>9646</v>
      </c>
      <c r="AT1825" s="37" t="s">
        <v>1730</v>
      </c>
    </row>
    <row r="1826" spans="41:46" x14ac:dyDescent="0.2">
      <c r="AO1826" s="106" t="str">
        <f t="shared" si="136"/>
        <v>RRECHILDRENS 4</v>
      </c>
      <c r="AP1826" s="37" t="s">
        <v>9647</v>
      </c>
      <c r="AQ1826" s="37" t="s">
        <v>9648</v>
      </c>
      <c r="AR1826" s="37" t="s">
        <v>9647</v>
      </c>
      <c r="AS1826" s="37" t="s">
        <v>9648</v>
      </c>
      <c r="AT1826" s="37" t="s">
        <v>1730</v>
      </c>
    </row>
    <row r="1827" spans="41:46" x14ac:dyDescent="0.2">
      <c r="AO1827" s="106" t="str">
        <f t="shared" si="136"/>
        <v>RRECHILDRENS 5</v>
      </c>
      <c r="AP1827" s="37" t="s">
        <v>9649</v>
      </c>
      <c r="AQ1827" s="37" t="s">
        <v>9650</v>
      </c>
      <c r="AR1827" s="37" t="s">
        <v>9649</v>
      </c>
      <c r="AS1827" s="37" t="s">
        <v>9650</v>
      </c>
      <c r="AT1827" s="37" t="s">
        <v>1730</v>
      </c>
    </row>
    <row r="1828" spans="41:46" x14ac:dyDescent="0.2">
      <c r="AO1828" s="106" t="str">
        <f t="shared" si="136"/>
        <v>RRECHILDRENS 6</v>
      </c>
      <c r="AP1828" s="37" t="s">
        <v>9651</v>
      </c>
      <c r="AQ1828" s="37" t="s">
        <v>9652</v>
      </c>
      <c r="AR1828" s="37" t="s">
        <v>9651</v>
      </c>
      <c r="AS1828" s="37" t="s">
        <v>9652</v>
      </c>
      <c r="AT1828" s="37" t="s">
        <v>1730</v>
      </c>
    </row>
    <row r="1829" spans="41:46" x14ac:dyDescent="0.2">
      <c r="AO1829" s="106" t="str">
        <f t="shared" si="136"/>
        <v>RREMENTAL HEALTH</v>
      </c>
      <c r="AP1829" s="37" t="s">
        <v>9653</v>
      </c>
      <c r="AQ1829" s="37" t="s">
        <v>13055</v>
      </c>
      <c r="AR1829" s="37" t="s">
        <v>9653</v>
      </c>
      <c r="AS1829" s="37" t="s">
        <v>13055</v>
      </c>
      <c r="AT1829" s="37" t="s">
        <v>1730</v>
      </c>
    </row>
    <row r="1830" spans="41:46" x14ac:dyDescent="0.2">
      <c r="AO1830" s="106" t="str">
        <f t="shared" si="136"/>
        <v>RREINCLUSION</v>
      </c>
      <c r="AP1830" s="37" t="s">
        <v>9654</v>
      </c>
      <c r="AQ1830" s="37" t="s">
        <v>9655</v>
      </c>
      <c r="AR1830" s="37" t="s">
        <v>9654</v>
      </c>
      <c r="AS1830" s="37" t="s">
        <v>9655</v>
      </c>
      <c r="AT1830" s="37" t="s">
        <v>1730</v>
      </c>
    </row>
    <row r="1831" spans="41:46" x14ac:dyDescent="0.2">
      <c r="AO1831" s="106" t="str">
        <f t="shared" si="136"/>
        <v>RRESAMUEL JOHNSON HOSPITAL</v>
      </c>
      <c r="AP1831" s="37" t="s">
        <v>9656</v>
      </c>
      <c r="AQ1831" s="37" t="s">
        <v>9657</v>
      </c>
      <c r="AR1831" s="37" t="s">
        <v>9656</v>
      </c>
      <c r="AS1831" s="37" t="s">
        <v>9657</v>
      </c>
      <c r="AT1831" s="37" t="s">
        <v>1730</v>
      </c>
    </row>
    <row r="1832" spans="41:46" x14ac:dyDescent="0.2">
      <c r="AO1832" s="106" t="str">
        <f t="shared" si="136"/>
        <v>RRECHILDRENS</v>
      </c>
      <c r="AP1832" s="37" t="s">
        <v>9658</v>
      </c>
      <c r="AQ1832" s="37" t="s">
        <v>9659</v>
      </c>
      <c r="AR1832" s="37" t="s">
        <v>9658</v>
      </c>
      <c r="AS1832" s="37" t="s">
        <v>9659</v>
      </c>
      <c r="AT1832" s="37" t="s">
        <v>1730</v>
      </c>
    </row>
    <row r="1833" spans="41:46" x14ac:dyDescent="0.2">
      <c r="AO1833" s="106" t="str">
        <f t="shared" si="136"/>
        <v>RREQUEST</v>
      </c>
      <c r="AP1833" s="37" t="s">
        <v>9660</v>
      </c>
      <c r="AQ1833" s="37" t="s">
        <v>9661</v>
      </c>
      <c r="AR1833" s="37" t="s">
        <v>9660</v>
      </c>
      <c r="AS1833" s="37" t="s">
        <v>9661</v>
      </c>
      <c r="AT1833" s="37" t="s">
        <v>1730</v>
      </c>
    </row>
    <row r="1834" spans="41:46" x14ac:dyDescent="0.2">
      <c r="AO1834" s="106" t="str">
        <f t="shared" si="136"/>
        <v>RREINCLUSION</v>
      </c>
      <c r="AP1834" s="37" t="s">
        <v>9662</v>
      </c>
      <c r="AQ1834" s="37" t="s">
        <v>9655</v>
      </c>
      <c r="AR1834" s="37" t="s">
        <v>9662</v>
      </c>
      <c r="AS1834" s="37" t="s">
        <v>9655</v>
      </c>
      <c r="AT1834" s="37" t="s">
        <v>1730</v>
      </c>
    </row>
    <row r="1835" spans="41:46" x14ac:dyDescent="0.2">
      <c r="AO1835" s="106" t="str">
        <f t="shared" si="136"/>
        <v>RREINCLUSION 1</v>
      </c>
      <c r="AP1835" s="37" t="s">
        <v>9663</v>
      </c>
      <c r="AQ1835" s="37" t="s">
        <v>9664</v>
      </c>
      <c r="AR1835" s="37" t="s">
        <v>9663</v>
      </c>
      <c r="AS1835" s="37" t="s">
        <v>9664</v>
      </c>
      <c r="AT1835" s="37" t="s">
        <v>1730</v>
      </c>
    </row>
    <row r="1836" spans="41:46" x14ac:dyDescent="0.2">
      <c r="AO1836" s="106" t="str">
        <f t="shared" si="136"/>
        <v>RREINCLUSION 2</v>
      </c>
      <c r="AP1836" s="37" t="s">
        <v>9665</v>
      </c>
      <c r="AQ1836" s="37" t="s">
        <v>9666</v>
      </c>
      <c r="AR1836" s="37" t="s">
        <v>9665</v>
      </c>
      <c r="AS1836" s="37" t="s">
        <v>9666</v>
      </c>
      <c r="AT1836" s="37" t="s">
        <v>1730</v>
      </c>
    </row>
    <row r="1837" spans="41:46" x14ac:dyDescent="0.2">
      <c r="AO1837" s="106" t="str">
        <f t="shared" si="136"/>
        <v>RREOLDER PEOPLE 10</v>
      </c>
      <c r="AP1837" s="37" t="s">
        <v>9667</v>
      </c>
      <c r="AQ1837" s="37" t="s">
        <v>9668</v>
      </c>
      <c r="AR1837" s="37" t="s">
        <v>9667</v>
      </c>
      <c r="AS1837" s="37" t="s">
        <v>9668</v>
      </c>
      <c r="AT1837" s="37" t="s">
        <v>1730</v>
      </c>
    </row>
    <row r="1838" spans="41:46" x14ac:dyDescent="0.2">
      <c r="AO1838" s="106" t="str">
        <f t="shared" si="136"/>
        <v>RREKINVER UNIT</v>
      </c>
      <c r="AP1838" s="37" t="s">
        <v>9669</v>
      </c>
      <c r="AQ1838" s="37" t="s">
        <v>9670</v>
      </c>
      <c r="AR1838" s="37" t="s">
        <v>9669</v>
      </c>
      <c r="AS1838" s="37" t="s">
        <v>9670</v>
      </c>
      <c r="AT1838" s="37" t="s">
        <v>1730</v>
      </c>
    </row>
    <row r="1839" spans="41:46" x14ac:dyDescent="0.2">
      <c r="AO1839" s="106" t="str">
        <f t="shared" si="136"/>
        <v>RREST GEORGES HOSPITAL 2</v>
      </c>
      <c r="AP1839" s="37" t="s">
        <v>9671</v>
      </c>
      <c r="AQ1839" s="37" t="s">
        <v>9672</v>
      </c>
      <c r="AR1839" s="37" t="s">
        <v>9671</v>
      </c>
      <c r="AS1839" s="37" t="s">
        <v>9672</v>
      </c>
      <c r="AT1839" s="37" t="s">
        <v>1730</v>
      </c>
    </row>
    <row r="1840" spans="41:46" x14ac:dyDescent="0.2">
      <c r="AO1840" s="106" t="str">
        <f t="shared" si="136"/>
        <v>RREST GEORGES HOSPITAL 3</v>
      </c>
      <c r="AP1840" s="37" t="s">
        <v>9673</v>
      </c>
      <c r="AQ1840" s="37" t="s">
        <v>9674</v>
      </c>
      <c r="AR1840" s="37" t="s">
        <v>9673</v>
      </c>
      <c r="AS1840" s="37" t="s">
        <v>9674</v>
      </c>
      <c r="AT1840" s="37" t="s">
        <v>1730</v>
      </c>
    </row>
    <row r="1841" spans="41:46" x14ac:dyDescent="0.2">
      <c r="AO1841" s="106" t="str">
        <f t="shared" si="136"/>
        <v>RREST GEORGES 4</v>
      </c>
      <c r="AP1841" s="37" t="s">
        <v>9675</v>
      </c>
      <c r="AQ1841" s="37" t="s">
        <v>9676</v>
      </c>
      <c r="AR1841" s="37" t="s">
        <v>9675</v>
      </c>
      <c r="AS1841" s="37" t="s">
        <v>9676</v>
      </c>
      <c r="AT1841" s="37" t="s">
        <v>1730</v>
      </c>
    </row>
    <row r="1842" spans="41:46" x14ac:dyDescent="0.2">
      <c r="AO1842" s="106" t="str">
        <f t="shared" si="136"/>
        <v>RRFAstley Hospital - RRF05</v>
      </c>
      <c r="AP1842" s="37" t="s">
        <v>14991</v>
      </c>
      <c r="AQ1842" s="37" t="s">
        <v>14992</v>
      </c>
      <c r="AR1842" s="37" t="s">
        <v>14991</v>
      </c>
      <c r="AS1842" s="37" t="s">
        <v>14992</v>
      </c>
      <c r="AT1842" s="37" t="s">
        <v>573</v>
      </c>
    </row>
    <row r="1843" spans="41:46" x14ac:dyDescent="0.2">
      <c r="AO1843" s="106" t="str">
        <f t="shared" si="136"/>
        <v>RRFBillinge Hospital - RRF06</v>
      </c>
      <c r="AP1843" s="37" t="s">
        <v>14993</v>
      </c>
      <c r="AQ1843" s="37" t="s">
        <v>14994</v>
      </c>
      <c r="AR1843" s="37" t="s">
        <v>14993</v>
      </c>
      <c r="AS1843" s="37" t="s">
        <v>14994</v>
      </c>
      <c r="AT1843" s="37" t="s">
        <v>573</v>
      </c>
    </row>
    <row r="1844" spans="41:46" x14ac:dyDescent="0.2">
      <c r="AO1844" s="106" t="str">
        <f t="shared" si="136"/>
        <v>RRFHigh Street Medical Centre - RRF56</v>
      </c>
      <c r="AP1844" s="37" t="s">
        <v>14995</v>
      </c>
      <c r="AQ1844" s="37" t="s">
        <v>14996</v>
      </c>
      <c r="AR1844" s="37" t="s">
        <v>14995</v>
      </c>
      <c r="AS1844" s="37" t="s">
        <v>14996</v>
      </c>
      <c r="AT1844" s="37" t="s">
        <v>573</v>
      </c>
    </row>
    <row r="1845" spans="41:46" x14ac:dyDescent="0.2">
      <c r="AO1845" s="106" t="str">
        <f t="shared" si="136"/>
        <v>RRFLeigh Infirmary - RRF01</v>
      </c>
      <c r="AP1845" s="37" t="s">
        <v>14997</v>
      </c>
      <c r="AQ1845" s="37" t="s">
        <v>14998</v>
      </c>
      <c r="AR1845" s="37" t="s">
        <v>14997</v>
      </c>
      <c r="AS1845" s="37" t="s">
        <v>14998</v>
      </c>
      <c r="AT1845" s="37" t="s">
        <v>573</v>
      </c>
    </row>
    <row r="1846" spans="41:46" x14ac:dyDescent="0.2">
      <c r="AO1846" s="106" t="str">
        <f t="shared" si="136"/>
        <v>RRFRoyal Albert Edward Infirmary - RRF02</v>
      </c>
      <c r="AP1846" s="37" t="s">
        <v>14999</v>
      </c>
      <c r="AQ1846" s="37" t="s">
        <v>15000</v>
      </c>
      <c r="AR1846" s="37" t="s">
        <v>14999</v>
      </c>
      <c r="AS1846" s="37" t="s">
        <v>15000</v>
      </c>
      <c r="AT1846" s="37" t="s">
        <v>573</v>
      </c>
    </row>
    <row r="1847" spans="41:46" x14ac:dyDescent="0.2">
      <c r="AO1847" s="106" t="str">
        <f t="shared" si="136"/>
        <v>RRFThomas Linacre Outpatient Centre - RRF54</v>
      </c>
      <c r="AP1847" s="37" t="s">
        <v>15001</v>
      </c>
      <c r="AQ1847" s="37" t="s">
        <v>15002</v>
      </c>
      <c r="AR1847" s="37" t="s">
        <v>15001</v>
      </c>
      <c r="AS1847" s="37" t="s">
        <v>15002</v>
      </c>
      <c r="AT1847" s="37" t="s">
        <v>573</v>
      </c>
    </row>
    <row r="1848" spans="41:46" x14ac:dyDescent="0.2">
      <c r="AO1848" s="106" t="str">
        <f t="shared" si="136"/>
        <v>RRFWhelley Hospital - RRF04</v>
      </c>
      <c r="AP1848" s="37" t="s">
        <v>15003</v>
      </c>
      <c r="AQ1848" s="37" t="s">
        <v>15004</v>
      </c>
      <c r="AR1848" s="37" t="s">
        <v>15003</v>
      </c>
      <c r="AS1848" s="37" t="s">
        <v>15004</v>
      </c>
      <c r="AT1848" s="37" t="s">
        <v>573</v>
      </c>
    </row>
    <row r="1849" spans="41:46" x14ac:dyDescent="0.2">
      <c r="AO1849" s="106" t="str">
        <f t="shared" si="136"/>
        <v>RRFWrightington Hospital - RRF53</v>
      </c>
      <c r="AP1849" s="37" t="s">
        <v>15005</v>
      </c>
      <c r="AQ1849" s="37" t="s">
        <v>15006</v>
      </c>
      <c r="AR1849" s="37" t="s">
        <v>15005</v>
      </c>
      <c r="AS1849" s="37" t="s">
        <v>15006</v>
      </c>
      <c r="AT1849" s="37" t="s">
        <v>573</v>
      </c>
    </row>
    <row r="1850" spans="41:46" x14ac:dyDescent="0.2">
      <c r="AO1850" s="106" t="str">
        <f t="shared" si="136"/>
        <v>RRJRoyal Orthopaedic Hospital - RRJ05</v>
      </c>
      <c r="AP1850" s="37" t="s">
        <v>15007</v>
      </c>
      <c r="AQ1850" s="37" t="s">
        <v>15008</v>
      </c>
      <c r="AR1850" s="37" t="s">
        <v>15007</v>
      </c>
      <c r="AS1850" s="37" t="s">
        <v>15008</v>
      </c>
      <c r="AT1850" s="37" t="s">
        <v>574</v>
      </c>
    </row>
    <row r="1851" spans="41:46" x14ac:dyDescent="0.2">
      <c r="AO1851" s="106" t="str">
        <f t="shared" si="136"/>
        <v>RRKQueen Elizabeth Hospital - RRK02</v>
      </c>
      <c r="AP1851" s="37" t="s">
        <v>15009</v>
      </c>
      <c r="AQ1851" s="37" t="s">
        <v>15010</v>
      </c>
      <c r="AR1851" s="37" t="s">
        <v>15009</v>
      </c>
      <c r="AS1851" s="37" t="s">
        <v>15010</v>
      </c>
      <c r="AT1851" s="37" t="s">
        <v>575</v>
      </c>
    </row>
    <row r="1852" spans="41:46" x14ac:dyDescent="0.2">
      <c r="AO1852" s="106" t="str">
        <f t="shared" si="136"/>
        <v>RRKQueen Elizabeth Hospital Birmingham - RRK15</v>
      </c>
      <c r="AP1852" s="37" t="s">
        <v>15011</v>
      </c>
      <c r="AQ1852" s="37" t="s">
        <v>15012</v>
      </c>
      <c r="AR1852" s="37" t="s">
        <v>15011</v>
      </c>
      <c r="AS1852" s="37" t="s">
        <v>15012</v>
      </c>
      <c r="AT1852" s="37" t="s">
        <v>575</v>
      </c>
    </row>
    <row r="1853" spans="41:46" x14ac:dyDescent="0.2">
      <c r="AO1853" s="106" t="str">
        <f t="shared" si="136"/>
        <v>RRKSelly Oak Hospital (Acute) - RRK03</v>
      </c>
      <c r="AP1853" s="37" t="s">
        <v>15013</v>
      </c>
      <c r="AQ1853" s="37" t="s">
        <v>15014</v>
      </c>
      <c r="AR1853" s="37" t="s">
        <v>15013</v>
      </c>
      <c r="AS1853" s="37" t="s">
        <v>15014</v>
      </c>
      <c r="AT1853" s="37" t="s">
        <v>575</v>
      </c>
    </row>
    <row r="1854" spans="41:46" x14ac:dyDescent="0.2">
      <c r="AO1854" s="106" t="str">
        <f t="shared" si="136"/>
        <v>RRPBARNET MENTAL HEALTH</v>
      </c>
      <c r="AP1854" s="37" t="s">
        <v>9677</v>
      </c>
      <c r="AQ1854" s="37" t="s">
        <v>9678</v>
      </c>
      <c r="AR1854" s="37" t="s">
        <v>9677</v>
      </c>
      <c r="AS1854" s="37" t="s">
        <v>9678</v>
      </c>
      <c r="AT1854" s="37" t="s">
        <v>1754</v>
      </c>
    </row>
    <row r="1855" spans="41:46" x14ac:dyDescent="0.2">
      <c r="AO1855" s="106" t="str">
        <f t="shared" si="136"/>
        <v>RRPENFIELD MENTAL HEALTH</v>
      </c>
      <c r="AP1855" s="37" t="s">
        <v>9679</v>
      </c>
      <c r="AQ1855" s="37" t="s">
        <v>9680</v>
      </c>
      <c r="AR1855" s="37" t="s">
        <v>9679</v>
      </c>
      <c r="AS1855" s="37" t="s">
        <v>9680</v>
      </c>
      <c r="AT1855" s="37" t="s">
        <v>1754</v>
      </c>
    </row>
    <row r="1856" spans="41:46" x14ac:dyDescent="0.2">
      <c r="AO1856" s="106" t="str">
        <f t="shared" si="136"/>
        <v>RRPHARINGEY MENTAL HEALTH</v>
      </c>
      <c r="AP1856" s="37" t="s">
        <v>9681</v>
      </c>
      <c r="AQ1856" s="37" t="s">
        <v>9682</v>
      </c>
      <c r="AR1856" s="37" t="s">
        <v>9681</v>
      </c>
      <c r="AS1856" s="37" t="s">
        <v>9682</v>
      </c>
      <c r="AT1856" s="37" t="s">
        <v>1754</v>
      </c>
    </row>
    <row r="1857" spans="41:46" x14ac:dyDescent="0.2">
      <c r="AO1857" s="106" t="str">
        <f t="shared" si="136"/>
        <v>RRPAHEADS</v>
      </c>
      <c r="AP1857" s="37" t="s">
        <v>9683</v>
      </c>
      <c r="AQ1857" s="37" t="s">
        <v>9684</v>
      </c>
      <c r="AR1857" s="37" t="s">
        <v>9683</v>
      </c>
      <c r="AS1857" s="37" t="s">
        <v>9684</v>
      </c>
      <c r="AT1857" s="37" t="s">
        <v>1754</v>
      </c>
    </row>
    <row r="1858" spans="41:46" x14ac:dyDescent="0.2">
      <c r="AO1858" s="106" t="str">
        <f t="shared" si="136"/>
        <v>RRPCANNING CRESCENT</v>
      </c>
      <c r="AP1858" s="37" t="s">
        <v>9685</v>
      </c>
      <c r="AQ1858" s="37" t="s">
        <v>9686</v>
      </c>
      <c r="AR1858" s="37" t="s">
        <v>9685</v>
      </c>
      <c r="AS1858" s="37" t="s">
        <v>9686</v>
      </c>
      <c r="AT1858" s="37" t="s">
        <v>1754</v>
      </c>
    </row>
    <row r="1859" spans="41:46" x14ac:dyDescent="0.2">
      <c r="AO1859" s="106" t="str">
        <f t="shared" si="136"/>
        <v>RRPCHASE FARM HOSPITAL</v>
      </c>
      <c r="AP1859" s="37" t="s">
        <v>9687</v>
      </c>
      <c r="AQ1859" s="37" t="s">
        <v>9688</v>
      </c>
      <c r="AR1859" s="37" t="s">
        <v>9687</v>
      </c>
      <c r="AS1859" s="37" t="s">
        <v>9688</v>
      </c>
      <c r="AT1859" s="37" t="s">
        <v>1754</v>
      </c>
    </row>
    <row r="1860" spans="41:46" x14ac:dyDescent="0.2">
      <c r="AO1860" s="106" t="str">
        <f t="shared" ref="AO1860:AO1923" si="137">AT1860&amp;AQ1860</f>
        <v>RRPCOLINDALE HOSPITAL</v>
      </c>
      <c r="AP1860" s="37" t="s">
        <v>9689</v>
      </c>
      <c r="AQ1860" s="37" t="s">
        <v>9690</v>
      </c>
      <c r="AR1860" s="37" t="s">
        <v>9689</v>
      </c>
      <c r="AS1860" s="37" t="s">
        <v>9690</v>
      </c>
      <c r="AT1860" s="37" t="s">
        <v>1754</v>
      </c>
    </row>
    <row r="1861" spans="41:46" x14ac:dyDescent="0.2">
      <c r="AO1861" s="106" t="str">
        <f t="shared" si="137"/>
        <v>RRPECDAS</v>
      </c>
      <c r="AP1861" s="37" t="s">
        <v>9691</v>
      </c>
      <c r="AQ1861" s="37" t="s">
        <v>9692</v>
      </c>
      <c r="AR1861" s="37" t="s">
        <v>9691</v>
      </c>
      <c r="AS1861" s="37" t="s">
        <v>9692</v>
      </c>
      <c r="AT1861" s="37" t="s">
        <v>1754</v>
      </c>
    </row>
    <row r="1862" spans="41:46" x14ac:dyDescent="0.2">
      <c r="AO1862" s="106" t="str">
        <f t="shared" si="137"/>
        <v>RRPEDGWARE COMMUNITY HOSPITAL</v>
      </c>
      <c r="AP1862" s="37" t="s">
        <v>9693</v>
      </c>
      <c r="AQ1862" s="37" t="s">
        <v>9694</v>
      </c>
      <c r="AR1862" s="37" t="s">
        <v>9693</v>
      </c>
      <c r="AS1862" s="37" t="s">
        <v>9694</v>
      </c>
      <c r="AT1862" s="37" t="s">
        <v>1754</v>
      </c>
    </row>
    <row r="1863" spans="41:46" x14ac:dyDescent="0.2">
      <c r="AO1863" s="106" t="str">
        <f t="shared" si="137"/>
        <v>RRPFINCHLEY MEMORIAL HOSPITAL</v>
      </c>
      <c r="AP1863" s="37" t="s">
        <v>9695</v>
      </c>
      <c r="AQ1863" s="37" t="s">
        <v>9696</v>
      </c>
      <c r="AR1863" s="37" t="s">
        <v>9695</v>
      </c>
      <c r="AS1863" s="37" t="s">
        <v>9696</v>
      </c>
      <c r="AT1863" s="37" t="s">
        <v>1754</v>
      </c>
    </row>
    <row r="1864" spans="41:46" x14ac:dyDescent="0.2">
      <c r="AO1864" s="106" t="str">
        <f t="shared" si="137"/>
        <v>RRPISLINGTON CANONBURY COMMUNITY MENTAL HEALTH</v>
      </c>
      <c r="AP1864" s="37" t="s">
        <v>9697</v>
      </c>
      <c r="AQ1864" s="37" t="s">
        <v>9698</v>
      </c>
      <c r="AR1864" s="37" t="s">
        <v>9697</v>
      </c>
      <c r="AS1864" s="37" t="s">
        <v>9698</v>
      </c>
      <c r="AT1864" s="37" t="s">
        <v>1754</v>
      </c>
    </row>
    <row r="1865" spans="41:46" x14ac:dyDescent="0.2">
      <c r="AO1865" s="106" t="str">
        <f t="shared" si="137"/>
        <v>RRPMIDAS</v>
      </c>
      <c r="AP1865" s="37" t="s">
        <v>9699</v>
      </c>
      <c r="AQ1865" s="37" t="s">
        <v>9700</v>
      </c>
      <c r="AR1865" s="37" t="s">
        <v>9699</v>
      </c>
      <c r="AS1865" s="37" t="s">
        <v>9700</v>
      </c>
      <c r="AT1865" s="37" t="s">
        <v>1754</v>
      </c>
    </row>
    <row r="1866" spans="41:46" x14ac:dyDescent="0.2">
      <c r="AO1866" s="106" t="str">
        <f t="shared" si="137"/>
        <v>RRPROYAL NATIONAL ORTHOPAEDIC HOSPITAL</v>
      </c>
      <c r="AP1866" s="37" t="s">
        <v>9701</v>
      </c>
      <c r="AQ1866" s="37" t="s">
        <v>9702</v>
      </c>
      <c r="AR1866" s="37" t="s">
        <v>9701</v>
      </c>
      <c r="AS1866" s="37" t="s">
        <v>9702</v>
      </c>
      <c r="AT1866" s="37" t="s">
        <v>1754</v>
      </c>
    </row>
    <row r="1867" spans="41:46" x14ac:dyDescent="0.2">
      <c r="AO1867" s="106" t="str">
        <f t="shared" si="137"/>
        <v>RRPST ANN'S HOSPITAL</v>
      </c>
      <c r="AP1867" s="37" t="s">
        <v>9703</v>
      </c>
      <c r="AQ1867" s="37" t="s">
        <v>12062</v>
      </c>
      <c r="AR1867" s="37" t="s">
        <v>9703</v>
      </c>
      <c r="AS1867" s="37" t="s">
        <v>12062</v>
      </c>
      <c r="AT1867" s="37" t="s">
        <v>1754</v>
      </c>
    </row>
    <row r="1868" spans="41:46" x14ac:dyDescent="0.2">
      <c r="AO1868" s="106" t="str">
        <f t="shared" si="137"/>
        <v>RRPST MICHAEL'S HOSPITAL</v>
      </c>
      <c r="AP1868" s="37" t="s">
        <v>9704</v>
      </c>
      <c r="AQ1868" s="37" t="s">
        <v>11835</v>
      </c>
      <c r="AR1868" s="37" t="s">
        <v>9704</v>
      </c>
      <c r="AS1868" s="37" t="s">
        <v>11835</v>
      </c>
      <c r="AT1868" s="37" t="s">
        <v>1754</v>
      </c>
    </row>
    <row r="1869" spans="41:46" x14ac:dyDescent="0.2">
      <c r="AO1869" s="106" t="str">
        <f t="shared" si="137"/>
        <v>RRPTULIP (AOT)</v>
      </c>
      <c r="AP1869" s="37" t="s">
        <v>9705</v>
      </c>
      <c r="AQ1869" s="37" t="s">
        <v>9706</v>
      </c>
      <c r="AR1869" s="37" t="s">
        <v>9705</v>
      </c>
      <c r="AS1869" s="37" t="s">
        <v>9706</v>
      </c>
      <c r="AT1869" s="37" t="s">
        <v>1754</v>
      </c>
    </row>
    <row r="1870" spans="41:46" x14ac:dyDescent="0.2">
      <c r="AO1870" s="106" t="str">
        <f t="shared" si="137"/>
        <v>RRPSAFE</v>
      </c>
      <c r="AP1870" s="37" t="s">
        <v>9707</v>
      </c>
      <c r="AQ1870" s="37" t="s">
        <v>9708</v>
      </c>
      <c r="AR1870" s="37" t="s">
        <v>9707</v>
      </c>
      <c r="AS1870" s="37" t="s">
        <v>9708</v>
      </c>
      <c r="AT1870" s="37" t="s">
        <v>1754</v>
      </c>
    </row>
    <row r="1871" spans="41:46" x14ac:dyDescent="0.2">
      <c r="AO1871" s="106" t="str">
        <f t="shared" si="137"/>
        <v>RRPEDMONTON COMMUNITY REHABILITATION UNIT</v>
      </c>
      <c r="AP1871" s="37" t="s">
        <v>9709</v>
      </c>
      <c r="AQ1871" s="37" t="s">
        <v>9710</v>
      </c>
      <c r="AR1871" s="37" t="s">
        <v>9709</v>
      </c>
      <c r="AS1871" s="37" t="s">
        <v>9710</v>
      </c>
      <c r="AT1871" s="37" t="s">
        <v>1754</v>
      </c>
    </row>
    <row r="1872" spans="41:46" x14ac:dyDescent="0.2">
      <c r="AO1872" s="106" t="str">
        <f t="shared" si="137"/>
        <v>RRPFTAC</v>
      </c>
      <c r="AP1872" s="37" t="s">
        <v>9711</v>
      </c>
      <c r="AQ1872" s="37" t="s">
        <v>9712</v>
      </c>
      <c r="AR1872" s="37" t="s">
        <v>9711</v>
      </c>
      <c r="AS1872" s="37" t="s">
        <v>9712</v>
      </c>
      <c r="AT1872" s="37" t="s">
        <v>1754</v>
      </c>
    </row>
    <row r="1873" spans="41:46" x14ac:dyDescent="0.2">
      <c r="AO1873" s="106" t="str">
        <f t="shared" si="137"/>
        <v>RRPHAWTHORN UNIT</v>
      </c>
      <c r="AP1873" s="37" t="s">
        <v>9713</v>
      </c>
      <c r="AQ1873" s="37" t="s">
        <v>9714</v>
      </c>
      <c r="AR1873" s="37" t="s">
        <v>9713</v>
      </c>
      <c r="AS1873" s="37" t="s">
        <v>9714</v>
      </c>
      <c r="AT1873" s="37" t="s">
        <v>1754</v>
      </c>
    </row>
    <row r="1874" spans="41:46" x14ac:dyDescent="0.2">
      <c r="AO1874" s="106" t="str">
        <f t="shared" si="137"/>
        <v>RRPEIS HARINGEY</v>
      </c>
      <c r="AP1874" s="37" t="s">
        <v>9715</v>
      </c>
      <c r="AQ1874" s="37" t="s">
        <v>9716</v>
      </c>
      <c r="AR1874" s="37" t="s">
        <v>9715</v>
      </c>
      <c r="AS1874" s="37" t="s">
        <v>9716</v>
      </c>
      <c r="AT1874" s="37" t="s">
        <v>1754</v>
      </c>
    </row>
    <row r="1875" spans="41:46" x14ac:dyDescent="0.2">
      <c r="AO1875" s="106" t="str">
        <f t="shared" si="137"/>
        <v>RRVHospital For Tropical Diseases - RRVRH</v>
      </c>
      <c r="AP1875" s="37" t="s">
        <v>15015</v>
      </c>
      <c r="AQ1875" s="37" t="s">
        <v>15016</v>
      </c>
      <c r="AR1875" s="37" t="s">
        <v>15015</v>
      </c>
      <c r="AS1875" s="37" t="s">
        <v>15016</v>
      </c>
      <c r="AT1875" s="37" t="s">
        <v>576</v>
      </c>
    </row>
    <row r="1876" spans="41:46" x14ac:dyDescent="0.2">
      <c r="AO1876" s="106" t="str">
        <f t="shared" si="137"/>
        <v>RRVNational Hospital For Neurology and Neurosurgery, Queen Square - RRVNQ</v>
      </c>
      <c r="AP1876" s="37" t="s">
        <v>15017</v>
      </c>
      <c r="AQ1876" s="37" t="s">
        <v>15018</v>
      </c>
      <c r="AR1876" s="37" t="s">
        <v>15017</v>
      </c>
      <c r="AS1876" s="37" t="s">
        <v>15018</v>
      </c>
      <c r="AT1876" s="37" t="s">
        <v>576</v>
      </c>
    </row>
    <row r="1877" spans="41:46" x14ac:dyDescent="0.2">
      <c r="AO1877" s="106" t="str">
        <f t="shared" si="137"/>
        <v>RRVRoyal National Throat, Nose &amp; Ear Hospital - RRVRN</v>
      </c>
      <c r="AP1877" s="37" t="s">
        <v>15019</v>
      </c>
      <c r="AQ1877" s="37" t="s">
        <v>15020</v>
      </c>
      <c r="AR1877" s="37" t="s">
        <v>15019</v>
      </c>
      <c r="AS1877" s="37" t="s">
        <v>15020</v>
      </c>
      <c r="AT1877" s="37" t="s">
        <v>576</v>
      </c>
    </row>
    <row r="1878" spans="41:46" x14ac:dyDescent="0.2">
      <c r="AO1878" s="106" t="str">
        <f t="shared" si="137"/>
        <v>RRVThe Eastman Dental Hospital - RRVE1</v>
      </c>
      <c r="AP1878" s="37" t="s">
        <v>15021</v>
      </c>
      <c r="AQ1878" s="37" t="s">
        <v>15022</v>
      </c>
      <c r="AR1878" s="37" t="s">
        <v>15021</v>
      </c>
      <c r="AS1878" s="37" t="s">
        <v>15022</v>
      </c>
      <c r="AT1878" s="37" t="s">
        <v>576</v>
      </c>
    </row>
    <row r="1879" spans="41:46" x14ac:dyDescent="0.2">
      <c r="AO1879" s="106" t="str">
        <f t="shared" si="137"/>
        <v>RRVThe Heart Hospital - RRV30</v>
      </c>
      <c r="AP1879" s="37" t="s">
        <v>15023</v>
      </c>
      <c r="AQ1879" s="37" t="s">
        <v>15024</v>
      </c>
      <c r="AR1879" s="37" t="s">
        <v>15023</v>
      </c>
      <c r="AS1879" s="37" t="s">
        <v>15024</v>
      </c>
      <c r="AT1879" s="37" t="s">
        <v>576</v>
      </c>
    </row>
    <row r="1880" spans="41:46" x14ac:dyDescent="0.2">
      <c r="AO1880" s="106" t="str">
        <f t="shared" si="137"/>
        <v>RRVThe Royal London Hospital For Integrated Medicine - RRV60</v>
      </c>
      <c r="AP1880" s="37" t="s">
        <v>15025</v>
      </c>
      <c r="AQ1880" s="37" t="s">
        <v>15026</v>
      </c>
      <c r="AR1880" s="37" t="s">
        <v>15025</v>
      </c>
      <c r="AS1880" s="37" t="s">
        <v>15026</v>
      </c>
      <c r="AT1880" s="37" t="s">
        <v>576</v>
      </c>
    </row>
    <row r="1881" spans="41:46" x14ac:dyDescent="0.2">
      <c r="AO1881" s="106" t="str">
        <f t="shared" si="137"/>
        <v>RRVUclh Outreach: Ashford and St Peter's Hospital - RRV99</v>
      </c>
      <c r="AP1881" s="37" t="s">
        <v>15027</v>
      </c>
      <c r="AQ1881" s="37" t="s">
        <v>15028</v>
      </c>
      <c r="AR1881" s="37" t="s">
        <v>15027</v>
      </c>
      <c r="AS1881" s="37" t="s">
        <v>15028</v>
      </c>
      <c r="AT1881" s="37" t="s">
        <v>576</v>
      </c>
    </row>
    <row r="1882" spans="41:46" x14ac:dyDescent="0.2">
      <c r="AO1882" s="106" t="str">
        <f t="shared" si="137"/>
        <v>RRVUclh Outreach: Royal Berkshire Hospital - RRV97</v>
      </c>
      <c r="AP1882" s="37" t="s">
        <v>15029</v>
      </c>
      <c r="AQ1882" s="37" t="s">
        <v>15030</v>
      </c>
      <c r="AR1882" s="37" t="s">
        <v>15029</v>
      </c>
      <c r="AS1882" s="37" t="s">
        <v>15030</v>
      </c>
      <c r="AT1882" s="37" t="s">
        <v>576</v>
      </c>
    </row>
    <row r="1883" spans="41:46" x14ac:dyDescent="0.2">
      <c r="AO1883" s="106" t="str">
        <f t="shared" si="137"/>
        <v>RRVUclh Outreach: The Margaret Centre - RRV98</v>
      </c>
      <c r="AP1883" s="37" t="s">
        <v>15031</v>
      </c>
      <c r="AQ1883" s="37" t="s">
        <v>15032</v>
      </c>
      <c r="AR1883" s="37" t="s">
        <v>15031</v>
      </c>
      <c r="AS1883" s="37" t="s">
        <v>15032</v>
      </c>
      <c r="AT1883" s="37" t="s">
        <v>576</v>
      </c>
    </row>
    <row r="1884" spans="41:46" x14ac:dyDescent="0.2">
      <c r="AO1884" s="106" t="str">
        <f t="shared" si="137"/>
        <v>RRVUniversity College Hospital - RRV03</v>
      </c>
      <c r="AP1884" s="37" t="s">
        <v>15033</v>
      </c>
      <c r="AQ1884" s="37" t="s">
        <v>15034</v>
      </c>
      <c r="AR1884" s="37" t="s">
        <v>15033</v>
      </c>
      <c r="AS1884" s="37" t="s">
        <v>15034</v>
      </c>
      <c r="AT1884" s="37" t="s">
        <v>576</v>
      </c>
    </row>
    <row r="1885" spans="41:46" x14ac:dyDescent="0.2">
      <c r="AO1885" s="106" t="str">
        <f t="shared" si="137"/>
        <v>RRVUniversity College Hospital Elizabeth Garrett Anderson Wing - RRV11</v>
      </c>
      <c r="AP1885" s="37" t="s">
        <v>15035</v>
      </c>
      <c r="AQ1885" s="37" t="s">
        <v>15036</v>
      </c>
      <c r="AR1885" s="37" t="s">
        <v>15035</v>
      </c>
      <c r="AS1885" s="37" t="s">
        <v>15036</v>
      </c>
      <c r="AT1885" s="37" t="s">
        <v>576</v>
      </c>
    </row>
    <row r="1886" spans="41:46" x14ac:dyDescent="0.2">
      <c r="AO1886" s="106" t="str">
        <f t="shared" si="137"/>
        <v>RT1CAMBRIDGE COMWISE CDS</v>
      </c>
      <c r="AP1886" s="37" t="s">
        <v>10881</v>
      </c>
      <c r="AQ1886" s="37" t="s">
        <v>10882</v>
      </c>
      <c r="AR1886" s="37" t="s">
        <v>10881</v>
      </c>
      <c r="AS1886" s="37" t="s">
        <v>10882</v>
      </c>
      <c r="AT1886" s="37" t="s">
        <v>1722</v>
      </c>
    </row>
    <row r="1887" spans="41:46" x14ac:dyDescent="0.2">
      <c r="AO1887" s="106" t="str">
        <f t="shared" si="137"/>
        <v>RT1PETERBOROUGH CDS</v>
      </c>
      <c r="AP1887" s="37" t="s">
        <v>10883</v>
      </c>
      <c r="AQ1887" s="37" t="s">
        <v>10884</v>
      </c>
      <c r="AR1887" s="37" t="s">
        <v>10883</v>
      </c>
      <c r="AS1887" s="37" t="s">
        <v>10884</v>
      </c>
      <c r="AT1887" s="37" t="s">
        <v>1722</v>
      </c>
    </row>
    <row r="1888" spans="41:46" x14ac:dyDescent="0.2">
      <c r="AO1888" s="106" t="str">
        <f t="shared" si="137"/>
        <v>RT1CAMBRIDGE MARACIS CDS</v>
      </c>
      <c r="AP1888" s="37" t="s">
        <v>10885</v>
      </c>
      <c r="AQ1888" s="37" t="s">
        <v>10886</v>
      </c>
      <c r="AR1888" s="37" t="s">
        <v>10885</v>
      </c>
      <c r="AS1888" s="37" t="s">
        <v>10886</v>
      </c>
      <c r="AT1888" s="37" t="s">
        <v>1722</v>
      </c>
    </row>
    <row r="1889" spans="41:46" x14ac:dyDescent="0.2">
      <c r="AO1889" s="106" t="str">
        <f t="shared" si="137"/>
        <v>RT1HUNTINGDON CDS</v>
      </c>
      <c r="AP1889" s="37" t="s">
        <v>10887</v>
      </c>
      <c r="AQ1889" s="37" t="s">
        <v>10888</v>
      </c>
      <c r="AR1889" s="37" t="s">
        <v>10887</v>
      </c>
      <c r="AS1889" s="37" t="s">
        <v>10888</v>
      </c>
      <c r="AT1889" s="37" t="s">
        <v>1722</v>
      </c>
    </row>
    <row r="1890" spans="41:46" x14ac:dyDescent="0.2">
      <c r="AO1890" s="106" t="str">
        <f t="shared" si="137"/>
        <v>RT1BRUDENELL COMMUNITY HOME</v>
      </c>
      <c r="AP1890" s="37" t="s">
        <v>10889</v>
      </c>
      <c r="AQ1890" s="37" t="s">
        <v>10890</v>
      </c>
      <c r="AR1890" s="37" t="s">
        <v>10889</v>
      </c>
      <c r="AS1890" s="37" t="s">
        <v>10890</v>
      </c>
      <c r="AT1890" s="37" t="s">
        <v>1722</v>
      </c>
    </row>
    <row r="1891" spans="41:46" x14ac:dyDescent="0.2">
      <c r="AO1891" s="106" t="str">
        <f t="shared" si="137"/>
        <v>RT1REEPHAM COMMUNITY HOME</v>
      </c>
      <c r="AP1891" s="37" t="s">
        <v>10891</v>
      </c>
      <c r="AQ1891" s="37" t="s">
        <v>10892</v>
      </c>
      <c r="AR1891" s="37" t="s">
        <v>10891</v>
      </c>
      <c r="AS1891" s="37" t="s">
        <v>10892</v>
      </c>
      <c r="AT1891" s="37" t="s">
        <v>1722</v>
      </c>
    </row>
    <row r="1892" spans="41:46" x14ac:dyDescent="0.2">
      <c r="AO1892" s="106" t="str">
        <f t="shared" si="137"/>
        <v>RT1FULBOURN HOSPITAL</v>
      </c>
      <c r="AP1892" s="37" t="s">
        <v>10893</v>
      </c>
      <c r="AQ1892" s="37" t="s">
        <v>10894</v>
      </c>
      <c r="AR1892" s="37" t="s">
        <v>10893</v>
      </c>
      <c r="AS1892" s="37" t="s">
        <v>10894</v>
      </c>
      <c r="AT1892" s="37" t="s">
        <v>1722</v>
      </c>
    </row>
    <row r="1893" spans="41:46" x14ac:dyDescent="0.2">
      <c r="AO1893" s="106" t="str">
        <f t="shared" si="137"/>
        <v>RT1IDA DARWIN HOSPITAL</v>
      </c>
      <c r="AP1893" s="37" t="s">
        <v>10895</v>
      </c>
      <c r="AQ1893" s="37" t="s">
        <v>10896</v>
      </c>
      <c r="AR1893" s="37" t="s">
        <v>10895</v>
      </c>
      <c r="AS1893" s="37" t="s">
        <v>10896</v>
      </c>
      <c r="AT1893" s="37" t="s">
        <v>1722</v>
      </c>
    </row>
    <row r="1894" spans="41:46" x14ac:dyDescent="0.2">
      <c r="AO1894" s="106" t="str">
        <f t="shared" si="137"/>
        <v>RT1WHITTLESEY COMMUNITY HOME</v>
      </c>
      <c r="AP1894" s="37" t="s">
        <v>10897</v>
      </c>
      <c r="AQ1894" s="37" t="s">
        <v>10898</v>
      </c>
      <c r="AR1894" s="37" t="s">
        <v>10897</v>
      </c>
      <c r="AS1894" s="37" t="s">
        <v>10898</v>
      </c>
      <c r="AT1894" s="37" t="s">
        <v>1722</v>
      </c>
    </row>
    <row r="1895" spans="41:46" x14ac:dyDescent="0.2">
      <c r="AO1895" s="106" t="str">
        <f t="shared" si="137"/>
        <v>RT1COMMUNITY ALCOHOL AND DRUGS</v>
      </c>
      <c r="AP1895" s="37" t="s">
        <v>10899</v>
      </c>
      <c r="AQ1895" s="37" t="s">
        <v>10900</v>
      </c>
      <c r="AR1895" s="37" t="s">
        <v>10899</v>
      </c>
      <c r="AS1895" s="37" t="s">
        <v>10900</v>
      </c>
      <c r="AT1895" s="37" t="s">
        <v>1722</v>
      </c>
    </row>
    <row r="1896" spans="41:46" x14ac:dyDescent="0.2">
      <c r="AO1896" s="106" t="str">
        <f t="shared" si="137"/>
        <v>RT1WARDS 1, 4 &amp; 5</v>
      </c>
      <c r="AP1896" s="37" t="s">
        <v>10901</v>
      </c>
      <c r="AQ1896" s="37" t="s">
        <v>10902</v>
      </c>
      <c r="AR1896" s="37" t="s">
        <v>10901</v>
      </c>
      <c r="AS1896" s="37" t="s">
        <v>10902</v>
      </c>
      <c r="AT1896" s="37" t="s">
        <v>1722</v>
      </c>
    </row>
    <row r="1897" spans="41:46" x14ac:dyDescent="0.2">
      <c r="AO1897" s="106" t="str">
        <f t="shared" si="137"/>
        <v>RT1EDWARD JENNER UNIT</v>
      </c>
      <c r="AP1897" s="37" t="s">
        <v>10903</v>
      </c>
      <c r="AQ1897" s="37" t="s">
        <v>10904</v>
      </c>
      <c r="AR1897" s="37" t="s">
        <v>10903</v>
      </c>
      <c r="AS1897" s="37" t="s">
        <v>10904</v>
      </c>
      <c r="AT1897" s="37" t="s">
        <v>1722</v>
      </c>
    </row>
    <row r="1898" spans="41:46" x14ac:dyDescent="0.2">
      <c r="AO1898" s="106" t="str">
        <f t="shared" si="137"/>
        <v>RT1LITTLE GABLES</v>
      </c>
      <c r="AP1898" s="37" t="s">
        <v>10905</v>
      </c>
      <c r="AQ1898" s="37" t="s">
        <v>10906</v>
      </c>
      <c r="AR1898" s="37" t="s">
        <v>10905</v>
      </c>
      <c r="AS1898" s="37" t="s">
        <v>10906</v>
      </c>
      <c r="AT1898" s="37" t="s">
        <v>1722</v>
      </c>
    </row>
    <row r="1899" spans="41:46" x14ac:dyDescent="0.2">
      <c r="AO1899" s="106" t="str">
        <f t="shared" si="137"/>
        <v>RT1THE CEDARS</v>
      </c>
      <c r="AP1899" s="37" t="s">
        <v>10907</v>
      </c>
      <c r="AQ1899" s="37" t="s">
        <v>10908</v>
      </c>
      <c r="AR1899" s="37" t="s">
        <v>10907</v>
      </c>
      <c r="AS1899" s="37" t="s">
        <v>10908</v>
      </c>
      <c r="AT1899" s="37" t="s">
        <v>1722</v>
      </c>
    </row>
    <row r="1900" spans="41:46" x14ac:dyDescent="0.2">
      <c r="AO1900" s="106" t="str">
        <f t="shared" si="137"/>
        <v>RT1THE GABLES</v>
      </c>
      <c r="AP1900" s="37" t="s">
        <v>10909</v>
      </c>
      <c r="AQ1900" s="37" t="s">
        <v>10910</v>
      </c>
      <c r="AR1900" s="37" t="s">
        <v>10909</v>
      </c>
      <c r="AS1900" s="37" t="s">
        <v>10910</v>
      </c>
      <c r="AT1900" s="37" t="s">
        <v>1722</v>
      </c>
    </row>
    <row r="1901" spans="41:46" x14ac:dyDescent="0.2">
      <c r="AO1901" s="106" t="str">
        <f t="shared" si="137"/>
        <v>RT1THE PINES</v>
      </c>
      <c r="AP1901" s="37" t="s">
        <v>10911</v>
      </c>
      <c r="AQ1901" s="37" t="s">
        <v>10912</v>
      </c>
      <c r="AR1901" s="37" t="s">
        <v>10911</v>
      </c>
      <c r="AS1901" s="37" t="s">
        <v>10912</v>
      </c>
      <c r="AT1901" s="37" t="s">
        <v>1722</v>
      </c>
    </row>
    <row r="1902" spans="41:46" x14ac:dyDescent="0.2">
      <c r="AO1902" s="106" t="str">
        <f t="shared" si="137"/>
        <v>RT1DARWIN NURSERY, PROSPECT FARM</v>
      </c>
      <c r="AP1902" s="37" t="s">
        <v>10913</v>
      </c>
      <c r="AQ1902" s="37" t="s">
        <v>10914</v>
      </c>
      <c r="AR1902" s="37" t="s">
        <v>10913</v>
      </c>
      <c r="AS1902" s="37" t="s">
        <v>10914</v>
      </c>
      <c r="AT1902" s="37" t="s">
        <v>1722</v>
      </c>
    </row>
    <row r="1903" spans="41:46" x14ac:dyDescent="0.2">
      <c r="AO1903" s="106" t="str">
        <f t="shared" si="137"/>
        <v>RT1AMBERSIDE</v>
      </c>
      <c r="AP1903" s="37" t="s">
        <v>10915</v>
      </c>
      <c r="AQ1903" s="37" t="s">
        <v>10916</v>
      </c>
      <c r="AR1903" s="37" t="s">
        <v>10915</v>
      </c>
      <c r="AS1903" s="37" t="s">
        <v>10916</v>
      </c>
      <c r="AT1903" s="37" t="s">
        <v>1722</v>
      </c>
    </row>
    <row r="1904" spans="41:46" x14ac:dyDescent="0.2">
      <c r="AO1904" s="106" t="str">
        <f t="shared" si="137"/>
        <v>RT1COBWEBS</v>
      </c>
      <c r="AP1904" s="37" t="s">
        <v>10917</v>
      </c>
      <c r="AQ1904" s="37" t="s">
        <v>10918</v>
      </c>
      <c r="AR1904" s="37" t="s">
        <v>10917</v>
      </c>
      <c r="AS1904" s="37" t="s">
        <v>10918</v>
      </c>
      <c r="AT1904" s="37" t="s">
        <v>1722</v>
      </c>
    </row>
    <row r="1905" spans="41:46" x14ac:dyDescent="0.2">
      <c r="AO1905" s="106" t="str">
        <f t="shared" si="137"/>
        <v>RT1CROYLANDS</v>
      </c>
      <c r="AP1905" s="37" t="s">
        <v>10919</v>
      </c>
      <c r="AQ1905" s="37" t="s">
        <v>10920</v>
      </c>
      <c r="AR1905" s="37" t="s">
        <v>10919</v>
      </c>
      <c r="AS1905" s="37" t="s">
        <v>10920</v>
      </c>
      <c r="AT1905" s="37" t="s">
        <v>1722</v>
      </c>
    </row>
    <row r="1906" spans="41:46" x14ac:dyDescent="0.2">
      <c r="AO1906" s="106" t="str">
        <f t="shared" si="137"/>
        <v>RT1THE WETHERALLS</v>
      </c>
      <c r="AP1906" s="37" t="s">
        <v>10921</v>
      </c>
      <c r="AQ1906" s="37" t="s">
        <v>10922</v>
      </c>
      <c r="AR1906" s="37" t="s">
        <v>10921</v>
      </c>
      <c r="AS1906" s="37" t="s">
        <v>10922</v>
      </c>
      <c r="AT1906" s="37" t="s">
        <v>1722</v>
      </c>
    </row>
    <row r="1907" spans="41:46" x14ac:dyDescent="0.2">
      <c r="AO1907" s="106" t="str">
        <f t="shared" si="137"/>
        <v>RT1CADS PETERBOROUGH</v>
      </c>
      <c r="AP1907" s="37" t="s">
        <v>10923</v>
      </c>
      <c r="AQ1907" s="37" t="s">
        <v>10924</v>
      </c>
      <c r="AR1907" s="37" t="s">
        <v>10923</v>
      </c>
      <c r="AS1907" s="37" t="s">
        <v>10924</v>
      </c>
      <c r="AT1907" s="37" t="s">
        <v>1722</v>
      </c>
    </row>
    <row r="1908" spans="41:46" x14ac:dyDescent="0.2">
      <c r="AO1908" s="106" t="str">
        <f t="shared" si="137"/>
        <v>RT1NORTH CAMBRIDGESHIRE HOSPITAL</v>
      </c>
      <c r="AP1908" s="37" t="s">
        <v>10925</v>
      </c>
      <c r="AQ1908" s="37" t="s">
        <v>10926</v>
      </c>
      <c r="AR1908" s="37" t="s">
        <v>10925</v>
      </c>
      <c r="AS1908" s="37" t="s">
        <v>10926</v>
      </c>
      <c r="AT1908" s="37" t="s">
        <v>1722</v>
      </c>
    </row>
    <row r="1909" spans="41:46" x14ac:dyDescent="0.2">
      <c r="AO1909" s="106" t="str">
        <f t="shared" si="137"/>
        <v>RT1ACER WARD, HINCHINGBROOKE HOSPITAL</v>
      </c>
      <c r="AP1909" s="37" t="s">
        <v>10927</v>
      </c>
      <c r="AQ1909" s="37" t="s">
        <v>10928</v>
      </c>
      <c r="AR1909" s="37" t="s">
        <v>10927</v>
      </c>
      <c r="AS1909" s="37" t="s">
        <v>10928</v>
      </c>
      <c r="AT1909" s="37" t="s">
        <v>1722</v>
      </c>
    </row>
    <row r="1910" spans="41:46" x14ac:dyDescent="0.2">
      <c r="AO1910" s="106" t="str">
        <f t="shared" si="137"/>
        <v>RT1HAWTHORN WARD, HINCHINGBROOKE HOSPITAL</v>
      </c>
      <c r="AP1910" s="37" t="s">
        <v>10929</v>
      </c>
      <c r="AQ1910" s="37" t="s">
        <v>10930</v>
      </c>
      <c r="AR1910" s="37" t="s">
        <v>10929</v>
      </c>
      <c r="AS1910" s="37" t="s">
        <v>10930</v>
      </c>
      <c r="AT1910" s="37" t="s">
        <v>1722</v>
      </c>
    </row>
    <row r="1911" spans="41:46" x14ac:dyDescent="0.2">
      <c r="AO1911" s="106" t="str">
        <f t="shared" si="137"/>
        <v>RT1ADDENBROOKES HOSPITAL</v>
      </c>
      <c r="AP1911" s="37" t="s">
        <v>10931</v>
      </c>
      <c r="AQ1911" s="37" t="s">
        <v>10932</v>
      </c>
      <c r="AR1911" s="37" t="s">
        <v>10931</v>
      </c>
      <c r="AS1911" s="37" t="s">
        <v>10932</v>
      </c>
      <c r="AT1911" s="37" t="s">
        <v>1722</v>
      </c>
    </row>
    <row r="1912" spans="41:46" x14ac:dyDescent="0.2">
      <c r="AO1912" s="106" t="str">
        <f t="shared" si="137"/>
        <v>RT1CAMBRIDGE DDS</v>
      </c>
      <c r="AP1912" s="37" t="s">
        <v>10933</v>
      </c>
      <c r="AQ1912" s="37" t="s">
        <v>10934</v>
      </c>
      <c r="AR1912" s="37" t="s">
        <v>10933</v>
      </c>
      <c r="AS1912" s="37" t="s">
        <v>10934</v>
      </c>
      <c r="AT1912" s="37" t="s">
        <v>1722</v>
      </c>
    </row>
    <row r="1913" spans="41:46" x14ac:dyDescent="0.2">
      <c r="AO1913" s="106" t="str">
        <f t="shared" si="137"/>
        <v>RT1CAMBRIDGE LD</v>
      </c>
      <c r="AP1913" s="37" t="s">
        <v>10935</v>
      </c>
      <c r="AQ1913" s="37" t="s">
        <v>10936</v>
      </c>
      <c r="AR1913" s="37" t="s">
        <v>10935</v>
      </c>
      <c r="AS1913" s="37" t="s">
        <v>10936</v>
      </c>
      <c r="AT1913" s="37" t="s">
        <v>1722</v>
      </c>
    </row>
    <row r="1914" spans="41:46" x14ac:dyDescent="0.2">
      <c r="AO1914" s="106" t="str">
        <f t="shared" si="137"/>
        <v>RT1THE CROFT CHILDRENS UNIT</v>
      </c>
      <c r="AP1914" s="37" t="s">
        <v>10937</v>
      </c>
      <c r="AQ1914" s="37" t="s">
        <v>10938</v>
      </c>
      <c r="AR1914" s="37" t="s">
        <v>10937</v>
      </c>
      <c r="AS1914" s="37" t="s">
        <v>10938</v>
      </c>
      <c r="AT1914" s="37" t="s">
        <v>1722</v>
      </c>
    </row>
    <row r="1915" spans="41:46" x14ac:dyDescent="0.2">
      <c r="AO1915" s="106" t="str">
        <f t="shared" si="137"/>
        <v>RT1ADOLESCENT UNIT</v>
      </c>
      <c r="AP1915" s="37" t="s">
        <v>10939</v>
      </c>
      <c r="AQ1915" s="37" t="s">
        <v>10940</v>
      </c>
      <c r="AR1915" s="37" t="s">
        <v>10939</v>
      </c>
      <c r="AS1915" s="37" t="s">
        <v>10940</v>
      </c>
      <c r="AT1915" s="37" t="s">
        <v>1722</v>
      </c>
    </row>
    <row r="1916" spans="41:46" x14ac:dyDescent="0.2">
      <c r="AO1916" s="106" t="str">
        <f t="shared" si="137"/>
        <v>RT1CAMBRIDGE OPMH</v>
      </c>
      <c r="AP1916" s="37" t="s">
        <v>10941</v>
      </c>
      <c r="AQ1916" s="37" t="s">
        <v>10942</v>
      </c>
      <c r="AR1916" s="37" t="s">
        <v>10941</v>
      </c>
      <c r="AS1916" s="37" t="s">
        <v>10942</v>
      </c>
      <c r="AT1916" s="37" t="s">
        <v>1722</v>
      </c>
    </row>
    <row r="1917" spans="41:46" x14ac:dyDescent="0.2">
      <c r="AO1917" s="106" t="str">
        <f t="shared" si="137"/>
        <v>RT1HUNTINGDON OPMH</v>
      </c>
      <c r="AP1917" s="37" t="s">
        <v>10943</v>
      </c>
      <c r="AQ1917" s="37" t="s">
        <v>10944</v>
      </c>
      <c r="AR1917" s="37" t="s">
        <v>10943</v>
      </c>
      <c r="AS1917" s="37" t="s">
        <v>10944</v>
      </c>
      <c r="AT1917" s="37" t="s">
        <v>1722</v>
      </c>
    </row>
    <row r="1918" spans="41:46" x14ac:dyDescent="0.2">
      <c r="AO1918" s="106" t="str">
        <f t="shared" si="137"/>
        <v>RT1HUNTINGDON DASH</v>
      </c>
      <c r="AP1918" s="37" t="s">
        <v>10945</v>
      </c>
      <c r="AQ1918" s="37" t="s">
        <v>10946</v>
      </c>
      <c r="AR1918" s="37" t="s">
        <v>10945</v>
      </c>
      <c r="AS1918" s="37" t="s">
        <v>10946</v>
      </c>
      <c r="AT1918" s="37" t="s">
        <v>1722</v>
      </c>
    </row>
    <row r="1919" spans="41:46" x14ac:dyDescent="0.2">
      <c r="AO1919" s="106" t="str">
        <f t="shared" si="137"/>
        <v>RT1HUNTINGDON LD</v>
      </c>
      <c r="AP1919" s="37" t="s">
        <v>10947</v>
      </c>
      <c r="AQ1919" s="37" t="s">
        <v>10948</v>
      </c>
      <c r="AR1919" s="37" t="s">
        <v>10947</v>
      </c>
      <c r="AS1919" s="37" t="s">
        <v>10948</v>
      </c>
      <c r="AT1919" s="37" t="s">
        <v>1722</v>
      </c>
    </row>
    <row r="1920" spans="41:46" x14ac:dyDescent="0.2">
      <c r="AO1920" s="106" t="str">
        <f t="shared" si="137"/>
        <v>RT1HUNTINGDON DTTO</v>
      </c>
      <c r="AP1920" s="37" t="s">
        <v>10949</v>
      </c>
      <c r="AQ1920" s="37" t="s">
        <v>10950</v>
      </c>
      <c r="AR1920" s="37" t="s">
        <v>10949</v>
      </c>
      <c r="AS1920" s="37" t="s">
        <v>10950</v>
      </c>
      <c r="AT1920" s="37" t="s">
        <v>1722</v>
      </c>
    </row>
    <row r="1921" spans="41:46" x14ac:dyDescent="0.2">
      <c r="AO1921" s="106" t="str">
        <f t="shared" si="137"/>
        <v>RT1PETERBOROUGH OPMH</v>
      </c>
      <c r="AP1921" s="37" t="s">
        <v>10951</v>
      </c>
      <c r="AQ1921" s="37" t="s">
        <v>10952</v>
      </c>
      <c r="AR1921" s="37" t="s">
        <v>10951</v>
      </c>
      <c r="AS1921" s="37" t="s">
        <v>10952</v>
      </c>
      <c r="AT1921" s="37" t="s">
        <v>1722</v>
      </c>
    </row>
    <row r="1922" spans="41:46" x14ac:dyDescent="0.2">
      <c r="AO1922" s="106" t="str">
        <f t="shared" si="137"/>
        <v>RT1PETERBOROUGH CDT</v>
      </c>
      <c r="AP1922" s="37" t="s">
        <v>10953</v>
      </c>
      <c r="AQ1922" s="37" t="s">
        <v>10954</v>
      </c>
      <c r="AR1922" s="37" t="s">
        <v>10953</v>
      </c>
      <c r="AS1922" s="37" t="s">
        <v>10954</v>
      </c>
      <c r="AT1922" s="37" t="s">
        <v>1722</v>
      </c>
    </row>
    <row r="1923" spans="41:46" x14ac:dyDescent="0.2">
      <c r="AO1923" s="106" t="str">
        <f t="shared" si="137"/>
        <v>RT1PETERBOROUGH LD</v>
      </c>
      <c r="AP1923" s="37" t="s">
        <v>10955</v>
      </c>
      <c r="AQ1923" s="37" t="s">
        <v>10956</v>
      </c>
      <c r="AR1923" s="37" t="s">
        <v>10955</v>
      </c>
      <c r="AS1923" s="37" t="s">
        <v>10956</v>
      </c>
      <c r="AT1923" s="37" t="s">
        <v>1722</v>
      </c>
    </row>
    <row r="1924" spans="41:46" x14ac:dyDescent="0.2">
      <c r="AO1924" s="106" t="str">
        <f t="shared" ref="AO1924:AO1987" si="138">AT1924&amp;AQ1924</f>
        <v>RT1MARU</v>
      </c>
      <c r="AP1924" s="37" t="s">
        <v>10957</v>
      </c>
      <c r="AQ1924" s="37" t="s">
        <v>10958</v>
      </c>
      <c r="AR1924" s="37" t="s">
        <v>10957</v>
      </c>
      <c r="AS1924" s="37" t="s">
        <v>10958</v>
      </c>
      <c r="AT1924" s="37" t="s">
        <v>1722</v>
      </c>
    </row>
    <row r="1925" spans="41:46" x14ac:dyDescent="0.2">
      <c r="AO1925" s="106" t="str">
        <f t="shared" si="138"/>
        <v>RT1CAMEO</v>
      </c>
      <c r="AP1925" s="37" t="s">
        <v>10959</v>
      </c>
      <c r="AQ1925" s="37" t="s">
        <v>10960</v>
      </c>
      <c r="AR1925" s="37" t="s">
        <v>10959</v>
      </c>
      <c r="AS1925" s="37" t="s">
        <v>10960</v>
      </c>
      <c r="AT1925" s="37" t="s">
        <v>1722</v>
      </c>
    </row>
    <row r="1926" spans="41:46" x14ac:dyDescent="0.2">
      <c r="AO1926" s="106" t="str">
        <f t="shared" si="138"/>
        <v>RT1E CAMBS AND FENLAND OPMH</v>
      </c>
      <c r="AP1926" s="37" t="s">
        <v>10961</v>
      </c>
      <c r="AQ1926" s="37" t="s">
        <v>10962</v>
      </c>
      <c r="AR1926" s="37" t="s">
        <v>10961</v>
      </c>
      <c r="AS1926" s="37" t="s">
        <v>10962</v>
      </c>
      <c r="AT1926" s="37" t="s">
        <v>1722</v>
      </c>
    </row>
    <row r="1927" spans="41:46" x14ac:dyDescent="0.2">
      <c r="AO1927" s="106" t="str">
        <f t="shared" si="138"/>
        <v>RT1E CAMBS AND FENLAND CDT</v>
      </c>
      <c r="AP1927" s="37" t="s">
        <v>10963</v>
      </c>
      <c r="AQ1927" s="37" t="s">
        <v>10964</v>
      </c>
      <c r="AR1927" s="37" t="s">
        <v>10963</v>
      </c>
      <c r="AS1927" s="37" t="s">
        <v>10964</v>
      </c>
      <c r="AT1927" s="37" t="s">
        <v>1722</v>
      </c>
    </row>
    <row r="1928" spans="41:46" x14ac:dyDescent="0.2">
      <c r="AO1928" s="106" t="str">
        <f t="shared" si="138"/>
        <v>RT1E CAMBS AND FENLAND LD</v>
      </c>
      <c r="AP1928" s="37" t="s">
        <v>10965</v>
      </c>
      <c r="AQ1928" s="37" t="s">
        <v>10966</v>
      </c>
      <c r="AR1928" s="37" t="s">
        <v>10965</v>
      </c>
      <c r="AS1928" s="37" t="s">
        <v>10966</v>
      </c>
      <c r="AT1928" s="37" t="s">
        <v>1722</v>
      </c>
    </row>
    <row r="1929" spans="41:46" x14ac:dyDescent="0.2">
      <c r="AO1929" s="106" t="str">
        <f t="shared" si="138"/>
        <v>RT1NEW COTTAGES DAY HOSPITAL</v>
      </c>
      <c r="AP1929" s="37" t="s">
        <v>10967</v>
      </c>
      <c r="AQ1929" s="37" t="s">
        <v>10968</v>
      </c>
      <c r="AR1929" s="37" t="s">
        <v>10967</v>
      </c>
      <c r="AS1929" s="37" t="s">
        <v>10968</v>
      </c>
      <c r="AT1929" s="37" t="s">
        <v>1722</v>
      </c>
    </row>
    <row r="1930" spans="41:46" x14ac:dyDescent="0.2">
      <c r="AO1930" s="106" t="str">
        <f t="shared" si="138"/>
        <v>RT1PRINCESS OF WALES HOSPITAL</v>
      </c>
      <c r="AP1930" s="37" t="s">
        <v>10969</v>
      </c>
      <c r="AQ1930" s="37" t="s">
        <v>10970</v>
      </c>
      <c r="AR1930" s="37" t="s">
        <v>10969</v>
      </c>
      <c r="AS1930" s="37" t="s">
        <v>10970</v>
      </c>
      <c r="AT1930" s="37" t="s">
        <v>1722</v>
      </c>
    </row>
    <row r="1931" spans="41:46" x14ac:dyDescent="0.2">
      <c r="AO1931" s="106" t="str">
        <f t="shared" si="138"/>
        <v>RT1ST JOHNS</v>
      </c>
      <c r="AP1931" s="37" t="s">
        <v>10971</v>
      </c>
      <c r="AQ1931" s="37" t="s">
        <v>10972</v>
      </c>
      <c r="AR1931" s="37" t="s">
        <v>10971</v>
      </c>
      <c r="AS1931" s="37" t="s">
        <v>10972</v>
      </c>
      <c r="AT1931" s="37" t="s">
        <v>1722</v>
      </c>
    </row>
    <row r="1932" spans="41:46" x14ac:dyDescent="0.2">
      <c r="AO1932" s="106" t="str">
        <f t="shared" si="138"/>
        <v>RT1THE LAURELS</v>
      </c>
      <c r="AP1932" s="37" t="s">
        <v>10973</v>
      </c>
      <c r="AQ1932" s="37" t="s">
        <v>10974</v>
      </c>
      <c r="AR1932" s="37" t="s">
        <v>10973</v>
      </c>
      <c r="AS1932" s="37" t="s">
        <v>10974</v>
      </c>
      <c r="AT1932" s="37" t="s">
        <v>1722</v>
      </c>
    </row>
    <row r="1933" spans="41:46" x14ac:dyDescent="0.2">
      <c r="AO1933" s="106" t="str">
        <f t="shared" si="138"/>
        <v>RT1DODDINGTON HOSPITAL</v>
      </c>
      <c r="AP1933" s="37" t="s">
        <v>10975</v>
      </c>
      <c r="AQ1933" s="37" t="s">
        <v>10976</v>
      </c>
      <c r="AR1933" s="37" t="s">
        <v>10975</v>
      </c>
      <c r="AS1933" s="37" t="s">
        <v>10976</v>
      </c>
      <c r="AT1933" s="37" t="s">
        <v>1722</v>
      </c>
    </row>
    <row r="1934" spans="41:46" x14ac:dyDescent="0.2">
      <c r="AO1934" s="106" t="str">
        <f t="shared" si="138"/>
        <v>RT1PETERBOROUGH DISTRICT HOSPITAL</v>
      </c>
      <c r="AP1934" s="37" t="s">
        <v>10977</v>
      </c>
      <c r="AQ1934" s="37" t="s">
        <v>10978</v>
      </c>
      <c r="AR1934" s="37" t="s">
        <v>10977</v>
      </c>
      <c r="AS1934" s="37" t="s">
        <v>10978</v>
      </c>
      <c r="AT1934" s="37" t="s">
        <v>1722</v>
      </c>
    </row>
    <row r="1935" spans="41:46" x14ac:dyDescent="0.2">
      <c r="AO1935" s="106" t="str">
        <f t="shared" si="138"/>
        <v>RT1QUY WATER FARM</v>
      </c>
      <c r="AP1935" s="37" t="s">
        <v>10979</v>
      </c>
      <c r="AQ1935" s="37" t="s">
        <v>10980</v>
      </c>
      <c r="AR1935" s="37" t="s">
        <v>10979</v>
      </c>
      <c r="AS1935" s="37" t="s">
        <v>10980</v>
      </c>
      <c r="AT1935" s="37" t="s">
        <v>1722</v>
      </c>
    </row>
    <row r="1936" spans="41:46" x14ac:dyDescent="0.2">
      <c r="AO1936" s="106" t="str">
        <f t="shared" si="138"/>
        <v>RT1MOORLANDS RESIDENTIAL HOME</v>
      </c>
      <c r="AP1936" s="37" t="s">
        <v>10981</v>
      </c>
      <c r="AQ1936" s="37" t="s">
        <v>10982</v>
      </c>
      <c r="AR1936" s="37" t="s">
        <v>10981</v>
      </c>
      <c r="AS1936" s="37" t="s">
        <v>10982</v>
      </c>
      <c r="AT1936" s="37" t="s">
        <v>1722</v>
      </c>
    </row>
    <row r="1937" spans="41:46" x14ac:dyDescent="0.2">
      <c r="AO1937" s="106" t="str">
        <f t="shared" si="138"/>
        <v>RT1HEREWARD HALL</v>
      </c>
      <c r="AP1937" s="37" t="s">
        <v>10983</v>
      </c>
      <c r="AQ1937" s="37" t="s">
        <v>10984</v>
      </c>
      <c r="AR1937" s="37" t="s">
        <v>10983</v>
      </c>
      <c r="AS1937" s="37" t="s">
        <v>10984</v>
      </c>
      <c r="AT1937" s="37" t="s">
        <v>1722</v>
      </c>
    </row>
    <row r="1938" spans="41:46" x14ac:dyDescent="0.2">
      <c r="AO1938" s="106" t="str">
        <f t="shared" si="138"/>
        <v>RT1SAFFRON WALDON COMMUNITY HOSPITAL</v>
      </c>
      <c r="AP1938" s="37" t="s">
        <v>10985</v>
      </c>
      <c r="AQ1938" s="37" t="s">
        <v>10986</v>
      </c>
      <c r="AR1938" s="37" t="s">
        <v>10985</v>
      </c>
      <c r="AS1938" s="37" t="s">
        <v>10986</v>
      </c>
      <c r="AT1938" s="37" t="s">
        <v>1722</v>
      </c>
    </row>
    <row r="1939" spans="41:46" x14ac:dyDescent="0.2">
      <c r="AO1939" s="106" t="str">
        <f t="shared" si="138"/>
        <v>RT1MENTAL HEALTH UNIT</v>
      </c>
      <c r="AP1939" s="37" t="s">
        <v>10987</v>
      </c>
      <c r="AQ1939" s="37" t="s">
        <v>7720</v>
      </c>
      <c r="AR1939" s="37" t="s">
        <v>10987</v>
      </c>
      <c r="AS1939" s="37" t="s">
        <v>7720</v>
      </c>
      <c r="AT1939" s="37" t="s">
        <v>1722</v>
      </c>
    </row>
    <row r="1940" spans="41:46" x14ac:dyDescent="0.2">
      <c r="AO1940" s="106" t="str">
        <f t="shared" si="138"/>
        <v>RT1FENLAND AOT</v>
      </c>
      <c r="AP1940" s="37" t="s">
        <v>10988</v>
      </c>
      <c r="AQ1940" s="37" t="s">
        <v>10989</v>
      </c>
      <c r="AR1940" s="37" t="s">
        <v>10988</v>
      </c>
      <c r="AS1940" s="37" t="s">
        <v>10989</v>
      </c>
      <c r="AT1940" s="37" t="s">
        <v>1722</v>
      </c>
    </row>
    <row r="1941" spans="41:46" x14ac:dyDescent="0.2">
      <c r="AO1941" s="106" t="str">
        <f t="shared" si="138"/>
        <v>RT1CAMBRIDGESHIRE MST-CAN</v>
      </c>
      <c r="AP1941" s="37" t="s">
        <v>10990</v>
      </c>
      <c r="AQ1941" s="37" t="s">
        <v>10991</v>
      </c>
      <c r="AR1941" s="37" t="s">
        <v>10990</v>
      </c>
      <c r="AS1941" s="37" t="s">
        <v>10991</v>
      </c>
      <c r="AT1941" s="37" t="s">
        <v>1722</v>
      </c>
    </row>
    <row r="1942" spans="41:46" x14ac:dyDescent="0.2">
      <c r="AO1942" s="106" t="str">
        <f t="shared" si="138"/>
        <v>RT1CPC1</v>
      </c>
      <c r="AP1942" s="37" t="s">
        <v>10992</v>
      </c>
      <c r="AQ1942" s="37" t="s">
        <v>10993</v>
      </c>
      <c r="AR1942" s="37" t="s">
        <v>10992</v>
      </c>
      <c r="AS1942" s="37" t="s">
        <v>10993</v>
      </c>
      <c r="AT1942" s="37" t="s">
        <v>1722</v>
      </c>
    </row>
    <row r="1943" spans="41:46" x14ac:dyDescent="0.2">
      <c r="AO1943" s="106" t="str">
        <f t="shared" si="138"/>
        <v>RT1HAWTHORN DAY THERAPY</v>
      </c>
      <c r="AP1943" s="37" t="s">
        <v>10994</v>
      </c>
      <c r="AQ1943" s="37" t="s">
        <v>10995</v>
      </c>
      <c r="AR1943" s="37" t="s">
        <v>10994</v>
      </c>
      <c r="AS1943" s="37" t="s">
        <v>10995</v>
      </c>
      <c r="AT1943" s="37" t="s">
        <v>1722</v>
      </c>
    </row>
    <row r="1944" spans="41:46" x14ac:dyDescent="0.2">
      <c r="AO1944" s="106" t="str">
        <f t="shared" si="138"/>
        <v>RT2WOODS HOSPITAL</v>
      </c>
      <c r="AP1944" s="37" t="s">
        <v>9717</v>
      </c>
      <c r="AQ1944" s="37" t="s">
        <v>9718</v>
      </c>
      <c r="AR1944" s="37" t="s">
        <v>9717</v>
      </c>
      <c r="AS1944" s="37" t="s">
        <v>9718</v>
      </c>
      <c r="AT1944" s="37" t="s">
        <v>1740</v>
      </c>
    </row>
    <row r="1945" spans="41:46" x14ac:dyDescent="0.2">
      <c r="AO1945" s="106" t="str">
        <f t="shared" si="138"/>
        <v>RT2THE MEADOWS (OLD AGE PSYCHIATRY UNIT)</v>
      </c>
      <c r="AP1945" s="37" t="s">
        <v>9719</v>
      </c>
      <c r="AQ1945" s="37" t="s">
        <v>9720</v>
      </c>
      <c r="AR1945" s="37" t="s">
        <v>9719</v>
      </c>
      <c r="AS1945" s="37" t="s">
        <v>9720</v>
      </c>
      <c r="AT1945" s="37" t="s">
        <v>1740</v>
      </c>
    </row>
    <row r="1946" spans="41:46" x14ac:dyDescent="0.2">
      <c r="AO1946" s="106" t="str">
        <f t="shared" si="138"/>
        <v>RT2ASTLEY ST VILLA</v>
      </c>
      <c r="AP1946" s="37" t="s">
        <v>9721</v>
      </c>
      <c r="AQ1946" s="37" t="s">
        <v>9722</v>
      </c>
      <c r="AR1946" s="37" t="s">
        <v>9721</v>
      </c>
      <c r="AS1946" s="37" t="s">
        <v>9722</v>
      </c>
      <c r="AT1946" s="37" t="s">
        <v>1740</v>
      </c>
    </row>
    <row r="1947" spans="41:46" x14ac:dyDescent="0.2">
      <c r="AO1947" s="106" t="str">
        <f t="shared" si="138"/>
        <v>RT2HANSON CORNER</v>
      </c>
      <c r="AP1947" s="37" t="s">
        <v>9723</v>
      </c>
      <c r="AQ1947" s="37" t="s">
        <v>9724</v>
      </c>
      <c r="AR1947" s="37" t="s">
        <v>9723</v>
      </c>
      <c r="AS1947" s="37" t="s">
        <v>9724</v>
      </c>
      <c r="AT1947" s="37" t="s">
        <v>1740</v>
      </c>
    </row>
    <row r="1948" spans="41:46" x14ac:dyDescent="0.2">
      <c r="AO1948" s="106" t="str">
        <f t="shared" si="138"/>
        <v>RT2SECURE RESIDENTIAL - RHODES PLACE</v>
      </c>
      <c r="AP1948" s="37" t="s">
        <v>9725</v>
      </c>
      <c r="AQ1948" s="37" t="s">
        <v>9726</v>
      </c>
      <c r="AR1948" s="37" t="s">
        <v>9725</v>
      </c>
      <c r="AS1948" s="37" t="s">
        <v>9726</v>
      </c>
      <c r="AT1948" s="37" t="s">
        <v>1740</v>
      </c>
    </row>
    <row r="1949" spans="41:46" x14ac:dyDescent="0.2">
      <c r="AO1949" s="106" t="str">
        <f t="shared" si="138"/>
        <v>RT2INPATIENT UNIT (ADULT) - STANSFIELD PLACE</v>
      </c>
      <c r="AP1949" s="37" t="s">
        <v>9727</v>
      </c>
      <c r="AQ1949" s="37" t="s">
        <v>9728</v>
      </c>
      <c r="AR1949" s="37" t="s">
        <v>9727</v>
      </c>
      <c r="AS1949" s="37" t="s">
        <v>9728</v>
      </c>
      <c r="AT1949" s="37" t="s">
        <v>1740</v>
      </c>
    </row>
    <row r="1950" spans="41:46" x14ac:dyDescent="0.2">
      <c r="AO1950" s="106" t="str">
        <f t="shared" si="138"/>
        <v>RT2IRWELL UNIT - FAIRFIELD GENERAL HOSPITAL</v>
      </c>
      <c r="AP1950" s="37" t="s">
        <v>9729</v>
      </c>
      <c r="AQ1950" s="37" t="s">
        <v>9730</v>
      </c>
      <c r="AR1950" s="37" t="s">
        <v>9729</v>
      </c>
      <c r="AS1950" s="37" t="s">
        <v>9730</v>
      </c>
      <c r="AT1950" s="37" t="s">
        <v>1740</v>
      </c>
    </row>
    <row r="1951" spans="41:46" x14ac:dyDescent="0.2">
      <c r="AO1951" s="106" t="str">
        <f t="shared" si="138"/>
        <v>RT2PENNINE 3 - BIRCH HILL HOSPITAL</v>
      </c>
      <c r="AP1951" s="37" t="s">
        <v>9731</v>
      </c>
      <c r="AQ1951" s="37" t="s">
        <v>6878</v>
      </c>
      <c r="AR1951" s="37" t="s">
        <v>9731</v>
      </c>
      <c r="AS1951" s="37" t="s">
        <v>6878</v>
      </c>
      <c r="AT1951" s="37" t="s">
        <v>1740</v>
      </c>
    </row>
    <row r="1952" spans="41:46" x14ac:dyDescent="0.2">
      <c r="AO1952" s="106" t="str">
        <f t="shared" si="138"/>
        <v>RT2PSYCHOLOGICAL THERAPY - STOCKPORT</v>
      </c>
      <c r="AP1952" s="37" t="s">
        <v>6879</v>
      </c>
      <c r="AQ1952" s="37" t="s">
        <v>6880</v>
      </c>
      <c r="AR1952" s="37" t="s">
        <v>6879</v>
      </c>
      <c r="AS1952" s="37" t="s">
        <v>6880</v>
      </c>
      <c r="AT1952" s="37" t="s">
        <v>1740</v>
      </c>
    </row>
    <row r="1953" spans="41:46" x14ac:dyDescent="0.2">
      <c r="AO1953" s="106" t="str">
        <f t="shared" si="138"/>
        <v>RT2CHILD &amp; ADOLESCENT UNIT - BIRCHILL HOSPITAL</v>
      </c>
      <c r="AP1953" s="37" t="s">
        <v>6881</v>
      </c>
      <c r="AQ1953" s="37" t="s">
        <v>6882</v>
      </c>
      <c r="AR1953" s="37" t="s">
        <v>6881</v>
      </c>
      <c r="AS1953" s="37" t="s">
        <v>6882</v>
      </c>
      <c r="AT1953" s="37" t="s">
        <v>1740</v>
      </c>
    </row>
    <row r="1954" spans="41:46" x14ac:dyDescent="0.2">
      <c r="AO1954" s="106" t="str">
        <f t="shared" si="138"/>
        <v>RT2CHILD &amp; ADOLESCENT UNIT - FAIRFIELD GENERAL HOSPITAL</v>
      </c>
      <c r="AP1954" s="37" t="s">
        <v>6883</v>
      </c>
      <c r="AQ1954" s="37" t="s">
        <v>6884</v>
      </c>
      <c r="AR1954" s="37" t="s">
        <v>6883</v>
      </c>
      <c r="AS1954" s="37" t="s">
        <v>6884</v>
      </c>
      <c r="AT1954" s="37" t="s">
        <v>1740</v>
      </c>
    </row>
    <row r="1955" spans="41:46" x14ac:dyDescent="0.2">
      <c r="AO1955" s="106" t="str">
        <f t="shared" si="138"/>
        <v>RT2MENTAL HEALTH UNIT - STEPPING HILL HOSPITAL</v>
      </c>
      <c r="AP1955" s="37" t="s">
        <v>6885</v>
      </c>
      <c r="AQ1955" s="37" t="s">
        <v>6886</v>
      </c>
      <c r="AR1955" s="37" t="s">
        <v>6885</v>
      </c>
      <c r="AS1955" s="37" t="s">
        <v>6886</v>
      </c>
      <c r="AT1955" s="37" t="s">
        <v>1740</v>
      </c>
    </row>
    <row r="1956" spans="41:46" x14ac:dyDescent="0.2">
      <c r="AO1956" s="106" t="str">
        <f t="shared" si="138"/>
        <v>RT2CHILD PSYCHOLOGY, REFLECTIONS</v>
      </c>
      <c r="AP1956" s="37" t="s">
        <v>6887</v>
      </c>
      <c r="AQ1956" s="37" t="s">
        <v>6888</v>
      </c>
      <c r="AR1956" s="37" t="s">
        <v>6887</v>
      </c>
      <c r="AS1956" s="37" t="s">
        <v>6888</v>
      </c>
      <c r="AT1956" s="37" t="s">
        <v>1740</v>
      </c>
    </row>
    <row r="1957" spans="41:46" x14ac:dyDescent="0.2">
      <c r="AO1957" s="106" t="str">
        <f t="shared" si="138"/>
        <v>RT2DEPARTMENT OF PSYCHOLOGICAL MEDICINE</v>
      </c>
      <c r="AP1957" s="37" t="s">
        <v>6889</v>
      </c>
      <c r="AQ1957" s="37" t="s">
        <v>6890</v>
      </c>
      <c r="AR1957" s="37" t="s">
        <v>6889</v>
      </c>
      <c r="AS1957" s="37" t="s">
        <v>6890</v>
      </c>
      <c r="AT1957" s="37" t="s">
        <v>1740</v>
      </c>
    </row>
    <row r="1958" spans="41:46" x14ac:dyDescent="0.2">
      <c r="AO1958" s="106" t="str">
        <f t="shared" si="138"/>
        <v>RT2MENTAL HEALTH UNIT</v>
      </c>
      <c r="AP1958" s="37" t="s">
        <v>6891</v>
      </c>
      <c r="AQ1958" s="37" t="s">
        <v>7720</v>
      </c>
      <c r="AR1958" s="37" t="s">
        <v>6891</v>
      </c>
      <c r="AS1958" s="37" t="s">
        <v>7720</v>
      </c>
      <c r="AT1958" s="37" t="s">
        <v>1740</v>
      </c>
    </row>
    <row r="1959" spans="41:46" x14ac:dyDescent="0.2">
      <c r="AO1959" s="106" t="str">
        <f t="shared" si="138"/>
        <v>RT2OLDER PEOPLE'S DAY HOSPITAL</v>
      </c>
      <c r="AP1959" s="37" t="s">
        <v>6892</v>
      </c>
      <c r="AQ1959" s="37" t="s">
        <v>6893</v>
      </c>
      <c r="AR1959" s="37" t="s">
        <v>6892</v>
      </c>
      <c r="AS1959" s="37" t="s">
        <v>6893</v>
      </c>
      <c r="AT1959" s="37" t="s">
        <v>1740</v>
      </c>
    </row>
    <row r="1960" spans="41:46" x14ac:dyDescent="0.2">
      <c r="AO1960" s="106" t="str">
        <f t="shared" si="138"/>
        <v>RT2UNIT 8, THE LANDINGS</v>
      </c>
      <c r="AP1960" s="37" t="s">
        <v>6894</v>
      </c>
      <c r="AQ1960" s="37" t="s">
        <v>6895</v>
      </c>
      <c r="AR1960" s="37" t="s">
        <v>6894</v>
      </c>
      <c r="AS1960" s="37" t="s">
        <v>6895</v>
      </c>
      <c r="AT1960" s="37" t="s">
        <v>1740</v>
      </c>
    </row>
    <row r="1961" spans="41:46" x14ac:dyDescent="0.2">
      <c r="AO1961" s="106" t="str">
        <f t="shared" si="138"/>
        <v>RT2TEENAGE PSYCHOLOGY</v>
      </c>
      <c r="AP1961" s="37" t="s">
        <v>6896</v>
      </c>
      <c r="AQ1961" s="37" t="s">
        <v>6897</v>
      </c>
      <c r="AR1961" s="37" t="s">
        <v>6896</v>
      </c>
      <c r="AS1961" s="37" t="s">
        <v>6897</v>
      </c>
      <c r="AT1961" s="37" t="s">
        <v>1740</v>
      </c>
    </row>
    <row r="1962" spans="41:46" x14ac:dyDescent="0.2">
      <c r="AO1962" s="106" t="str">
        <f t="shared" si="138"/>
        <v>RT2PSYCHOLOGY</v>
      </c>
      <c r="AP1962" s="37" t="s">
        <v>6898</v>
      </c>
      <c r="AQ1962" s="37" t="s">
        <v>6899</v>
      </c>
      <c r="AR1962" s="37" t="s">
        <v>6898</v>
      </c>
      <c r="AS1962" s="37" t="s">
        <v>6899</v>
      </c>
      <c r="AT1962" s="37" t="s">
        <v>1740</v>
      </c>
    </row>
    <row r="1963" spans="41:46" x14ac:dyDescent="0.2">
      <c r="AO1963" s="106" t="str">
        <f t="shared" si="138"/>
        <v>RT2BUTLER GREEN</v>
      </c>
      <c r="AP1963" s="37" t="s">
        <v>6900</v>
      </c>
      <c r="AQ1963" s="37" t="s">
        <v>6901</v>
      </c>
      <c r="AR1963" s="37" t="s">
        <v>6900</v>
      </c>
      <c r="AS1963" s="37" t="s">
        <v>6901</v>
      </c>
      <c r="AT1963" s="37" t="s">
        <v>1740</v>
      </c>
    </row>
    <row r="1964" spans="41:46" x14ac:dyDescent="0.2">
      <c r="AO1964" s="106" t="str">
        <f t="shared" si="138"/>
        <v>RT2BEALY COMMUNITY HOSPITAL</v>
      </c>
      <c r="AP1964" s="37" t="s">
        <v>6902</v>
      </c>
      <c r="AQ1964" s="37" t="s">
        <v>6903</v>
      </c>
      <c r="AR1964" s="37" t="s">
        <v>6902</v>
      </c>
      <c r="AS1964" s="37" t="s">
        <v>6903</v>
      </c>
      <c r="AT1964" s="37" t="s">
        <v>1740</v>
      </c>
    </row>
    <row r="1965" spans="41:46" x14ac:dyDescent="0.2">
      <c r="AO1965" s="106" t="str">
        <f t="shared" si="138"/>
        <v>RT2ELMS SQUARE</v>
      </c>
      <c r="AP1965" s="37" t="s">
        <v>6904</v>
      </c>
      <c r="AQ1965" s="37" t="s">
        <v>6905</v>
      </c>
      <c r="AR1965" s="37" t="s">
        <v>6904</v>
      </c>
      <c r="AS1965" s="37" t="s">
        <v>6905</v>
      </c>
      <c r="AT1965" s="37" t="s">
        <v>1740</v>
      </c>
    </row>
    <row r="1966" spans="41:46" x14ac:dyDescent="0.2">
      <c r="AO1966" s="106" t="str">
        <f t="shared" si="138"/>
        <v>RT2YPAS</v>
      </c>
      <c r="AP1966" s="37" t="s">
        <v>6906</v>
      </c>
      <c r="AQ1966" s="37" t="s">
        <v>6907</v>
      </c>
      <c r="AR1966" s="37" t="s">
        <v>6906</v>
      </c>
      <c r="AS1966" s="37" t="s">
        <v>6907</v>
      </c>
      <c r="AT1966" s="37" t="s">
        <v>1740</v>
      </c>
    </row>
    <row r="1967" spans="41:46" x14ac:dyDescent="0.2">
      <c r="AO1967" s="106" t="str">
        <f t="shared" si="138"/>
        <v>RT2SOUTHLINK</v>
      </c>
      <c r="AP1967" s="37" t="s">
        <v>6908</v>
      </c>
      <c r="AQ1967" s="37" t="s">
        <v>6909</v>
      </c>
      <c r="AR1967" s="37" t="s">
        <v>6908</v>
      </c>
      <c r="AS1967" s="37" t="s">
        <v>6909</v>
      </c>
      <c r="AT1967" s="37" t="s">
        <v>1740</v>
      </c>
    </row>
    <row r="1968" spans="41:46" x14ac:dyDescent="0.2">
      <c r="AO1968" s="106" t="str">
        <f t="shared" si="138"/>
        <v>RT2CHEW VALE</v>
      </c>
      <c r="AP1968" s="37" t="s">
        <v>6910</v>
      </c>
      <c r="AQ1968" s="37" t="s">
        <v>6911</v>
      </c>
      <c r="AR1968" s="37" t="s">
        <v>6910</v>
      </c>
      <c r="AS1968" s="37" t="s">
        <v>6911</v>
      </c>
      <c r="AT1968" s="37" t="s">
        <v>1740</v>
      </c>
    </row>
    <row r="1969" spans="41:46" x14ac:dyDescent="0.2">
      <c r="AO1969" s="106" t="str">
        <f t="shared" si="138"/>
        <v>RT2FAILSWORTH PCRC</v>
      </c>
      <c r="AP1969" s="37" t="s">
        <v>6912</v>
      </c>
      <c r="AQ1969" s="37" t="s">
        <v>6913</v>
      </c>
      <c r="AR1969" s="37" t="s">
        <v>6912</v>
      </c>
      <c r="AS1969" s="37" t="s">
        <v>6913</v>
      </c>
      <c r="AT1969" s="37" t="s">
        <v>1740</v>
      </c>
    </row>
    <row r="1970" spans="41:46" x14ac:dyDescent="0.2">
      <c r="AO1970" s="106" t="str">
        <f t="shared" si="138"/>
        <v>RT2ALKRINGTON LIFT</v>
      </c>
      <c r="AP1970" s="37" t="s">
        <v>6914</v>
      </c>
      <c r="AQ1970" s="37" t="s">
        <v>6915</v>
      </c>
      <c r="AR1970" s="37" t="s">
        <v>6914</v>
      </c>
      <c r="AS1970" s="37" t="s">
        <v>6915</v>
      </c>
      <c r="AT1970" s="37" t="s">
        <v>1740</v>
      </c>
    </row>
    <row r="1971" spans="41:46" x14ac:dyDescent="0.2">
      <c r="AO1971" s="106" t="str">
        <f t="shared" si="138"/>
        <v>RT2CROFT SHIFA</v>
      </c>
      <c r="AP1971" s="37" t="s">
        <v>6916</v>
      </c>
      <c r="AQ1971" s="37" t="s">
        <v>6917</v>
      </c>
      <c r="AR1971" s="37" t="s">
        <v>6916</v>
      </c>
      <c r="AS1971" s="37" t="s">
        <v>6917</v>
      </c>
      <c r="AT1971" s="37" t="s">
        <v>1740</v>
      </c>
    </row>
    <row r="1972" spans="41:46" x14ac:dyDescent="0.2">
      <c r="AO1972" s="106" t="str">
        <f t="shared" si="138"/>
        <v>RT2PENNINE CARE NHS TRUST</v>
      </c>
      <c r="AP1972" s="37" t="s">
        <v>6918</v>
      </c>
      <c r="AQ1972" s="37" t="s">
        <v>6919</v>
      </c>
      <c r="AR1972" s="37" t="s">
        <v>6918</v>
      </c>
      <c r="AS1972" s="37" t="s">
        <v>6919</v>
      </c>
      <c r="AT1972" s="37" t="s">
        <v>1740</v>
      </c>
    </row>
    <row r="1973" spans="41:46" x14ac:dyDescent="0.2">
      <c r="AO1973" s="106" t="str">
        <f t="shared" si="138"/>
        <v>RT2TRIPLE H</v>
      </c>
      <c r="AP1973" s="37" t="s">
        <v>6920</v>
      </c>
      <c r="AQ1973" s="37" t="s">
        <v>6921</v>
      </c>
      <c r="AR1973" s="37" t="s">
        <v>6920</v>
      </c>
      <c r="AS1973" s="37" t="s">
        <v>6921</v>
      </c>
      <c r="AT1973" s="37" t="s">
        <v>1740</v>
      </c>
    </row>
    <row r="1974" spans="41:46" x14ac:dyDescent="0.2">
      <c r="AO1974" s="106" t="str">
        <f t="shared" si="138"/>
        <v>RT2LE BURNS UNIT</v>
      </c>
      <c r="AP1974" s="37" t="s">
        <v>6922</v>
      </c>
      <c r="AQ1974" s="37" t="s">
        <v>6923</v>
      </c>
      <c r="AR1974" s="37" t="s">
        <v>6922</v>
      </c>
      <c r="AS1974" s="37" t="s">
        <v>6923</v>
      </c>
      <c r="AT1974" s="37" t="s">
        <v>1740</v>
      </c>
    </row>
    <row r="1975" spans="41:46" x14ac:dyDescent="0.2">
      <c r="AO1975" s="106" t="str">
        <f t="shared" si="138"/>
        <v>RT2PROSPECT PLACE</v>
      </c>
      <c r="AP1975" s="37" t="s">
        <v>6924</v>
      </c>
      <c r="AQ1975" s="37" t="s">
        <v>6925</v>
      </c>
      <c r="AR1975" s="37" t="s">
        <v>6924</v>
      </c>
      <c r="AS1975" s="37" t="s">
        <v>6925</v>
      </c>
      <c r="AT1975" s="37" t="s">
        <v>1740</v>
      </c>
    </row>
    <row r="1976" spans="41:46" x14ac:dyDescent="0.2">
      <c r="AO1976" s="106" t="str">
        <f t="shared" si="138"/>
        <v>RT2GRANGE VIEW</v>
      </c>
      <c r="AP1976" s="37" t="s">
        <v>6926</v>
      </c>
      <c r="AQ1976" s="37" t="s">
        <v>6927</v>
      </c>
      <c r="AR1976" s="37" t="s">
        <v>6926</v>
      </c>
      <c r="AS1976" s="37" t="s">
        <v>6927</v>
      </c>
      <c r="AT1976" s="37" t="s">
        <v>1740</v>
      </c>
    </row>
    <row r="1977" spans="41:46" x14ac:dyDescent="0.2">
      <c r="AO1977" s="106" t="str">
        <f t="shared" si="138"/>
        <v>RT2ETHEROW BUILDING</v>
      </c>
      <c r="AP1977" s="37" t="s">
        <v>6928</v>
      </c>
      <c r="AQ1977" s="37" t="s">
        <v>6929</v>
      </c>
      <c r="AR1977" s="37" t="s">
        <v>6928</v>
      </c>
      <c r="AS1977" s="37" t="s">
        <v>6929</v>
      </c>
      <c r="AT1977" s="37" t="s">
        <v>1740</v>
      </c>
    </row>
    <row r="1978" spans="41:46" x14ac:dyDescent="0.2">
      <c r="AO1978" s="106" t="str">
        <f t="shared" si="138"/>
        <v>RT3Harefield Hospital - RT301</v>
      </c>
      <c r="AP1978" s="37" t="s">
        <v>15037</v>
      </c>
      <c r="AQ1978" s="37" t="s">
        <v>15038</v>
      </c>
      <c r="AR1978" s="37" t="s">
        <v>15037</v>
      </c>
      <c r="AS1978" s="37" t="s">
        <v>15038</v>
      </c>
      <c r="AT1978" s="37" t="s">
        <v>577</v>
      </c>
    </row>
    <row r="1979" spans="41:46" x14ac:dyDescent="0.2">
      <c r="AO1979" s="106" t="str">
        <f t="shared" si="138"/>
        <v>RT3Royal Brompton Hospital - RT302</v>
      </c>
      <c r="AP1979" s="37" t="s">
        <v>15039</v>
      </c>
      <c r="AQ1979" s="37" t="s">
        <v>15040</v>
      </c>
      <c r="AR1979" s="37" t="s">
        <v>15039</v>
      </c>
      <c r="AS1979" s="37" t="s">
        <v>15040</v>
      </c>
      <c r="AT1979" s="37" t="s">
        <v>577</v>
      </c>
    </row>
    <row r="1980" spans="41:46" x14ac:dyDescent="0.2">
      <c r="AO1980" s="106" t="str">
        <f t="shared" si="138"/>
        <v>RT5LEICESTERSHIRE PARTNERSHIP NHS TRUST (UNIVERSITY HOSPITALS)</v>
      </c>
      <c r="AP1980" s="37" t="s">
        <v>6930</v>
      </c>
      <c r="AQ1980" s="37" t="s">
        <v>6931</v>
      </c>
      <c r="AR1980" s="37" t="s">
        <v>6930</v>
      </c>
      <c r="AS1980" s="37" t="s">
        <v>6931</v>
      </c>
      <c r="AT1980" s="37" t="s">
        <v>1766</v>
      </c>
    </row>
    <row r="1981" spans="41:46" x14ac:dyDescent="0.2">
      <c r="AO1981" s="106" t="str">
        <f t="shared" si="138"/>
        <v>RT5COGNITIVE BEHAVIOURAL THERAPY</v>
      </c>
      <c r="AP1981" s="37" t="s">
        <v>6932</v>
      </c>
      <c r="AQ1981" s="37" t="s">
        <v>6933</v>
      </c>
      <c r="AR1981" s="37" t="s">
        <v>6932</v>
      </c>
      <c r="AS1981" s="37" t="s">
        <v>6933</v>
      </c>
      <c r="AT1981" s="37" t="s">
        <v>1766</v>
      </c>
    </row>
    <row r="1982" spans="41:46" x14ac:dyDescent="0.2">
      <c r="AO1982" s="106" t="str">
        <f t="shared" si="138"/>
        <v>RT5MHSOP 11 (EPMA)</v>
      </c>
      <c r="AP1982" s="37" t="s">
        <v>6934</v>
      </c>
      <c r="AQ1982" s="37" t="s">
        <v>6935</v>
      </c>
      <c r="AR1982" s="37" t="s">
        <v>6934</v>
      </c>
      <c r="AS1982" s="37" t="s">
        <v>6935</v>
      </c>
      <c r="AT1982" s="37" t="s">
        <v>1766</v>
      </c>
    </row>
    <row r="1983" spans="41:46" x14ac:dyDescent="0.2">
      <c r="AO1983" s="106" t="str">
        <f t="shared" si="138"/>
        <v>RT5LD 4 (EPMA)</v>
      </c>
      <c r="AP1983" s="37" t="s">
        <v>6936</v>
      </c>
      <c r="AQ1983" s="37" t="s">
        <v>6937</v>
      </c>
      <c r="AR1983" s="37" t="s">
        <v>6936</v>
      </c>
      <c r="AS1983" s="37" t="s">
        <v>6937</v>
      </c>
      <c r="AT1983" s="37" t="s">
        <v>1766</v>
      </c>
    </row>
    <row r="1984" spans="41:46" x14ac:dyDescent="0.2">
      <c r="AO1984" s="106" t="str">
        <f t="shared" si="138"/>
        <v>RT5MHSOP 18</v>
      </c>
      <c r="AP1984" s="37" t="s">
        <v>6938</v>
      </c>
      <c r="AQ1984" s="37" t="s">
        <v>6939</v>
      </c>
      <c r="AR1984" s="37" t="s">
        <v>6938</v>
      </c>
      <c r="AS1984" s="37" t="s">
        <v>6939</v>
      </c>
      <c r="AT1984" s="37" t="s">
        <v>1766</v>
      </c>
    </row>
    <row r="1985" spans="41:46" x14ac:dyDescent="0.2">
      <c r="AO1985" s="106" t="str">
        <f t="shared" si="138"/>
        <v>RT5MHSOP 18 (EPMA)</v>
      </c>
      <c r="AP1985" s="37" t="s">
        <v>6940</v>
      </c>
      <c r="AQ1985" s="37" t="s">
        <v>6941</v>
      </c>
      <c r="AR1985" s="37" t="s">
        <v>6940</v>
      </c>
      <c r="AS1985" s="37" t="s">
        <v>6941</v>
      </c>
      <c r="AT1985" s="37" t="s">
        <v>1766</v>
      </c>
    </row>
    <row r="1986" spans="41:46" x14ac:dyDescent="0.2">
      <c r="AO1986" s="106" t="str">
        <f t="shared" si="138"/>
        <v>RT5BELVOIR INTENSIVE CARE UNIT</v>
      </c>
      <c r="AP1986" s="37" t="s">
        <v>6942</v>
      </c>
      <c r="AQ1986" s="37" t="s">
        <v>6943</v>
      </c>
      <c r="AR1986" s="37" t="s">
        <v>6942</v>
      </c>
      <c r="AS1986" s="37" t="s">
        <v>6943</v>
      </c>
      <c r="AT1986" s="37" t="s">
        <v>1766</v>
      </c>
    </row>
    <row r="1987" spans="41:46" x14ac:dyDescent="0.2">
      <c r="AO1987" s="106" t="str">
        <f t="shared" si="138"/>
        <v>RT5BRACKEN BUILDING</v>
      </c>
      <c r="AP1987" s="37" t="s">
        <v>6944</v>
      </c>
      <c r="AQ1987" s="37" t="s">
        <v>6945</v>
      </c>
      <c r="AR1987" s="37" t="s">
        <v>6944</v>
      </c>
      <c r="AS1987" s="37" t="s">
        <v>6945</v>
      </c>
      <c r="AT1987" s="37" t="s">
        <v>1766</v>
      </c>
    </row>
    <row r="1988" spans="41:46" x14ac:dyDescent="0.2">
      <c r="AO1988" s="106" t="str">
        <f t="shared" ref="AO1988:AO2051" si="139">AT1988&amp;AQ1988</f>
        <v>RT5MHSOP 12</v>
      </c>
      <c r="AP1988" s="37" t="s">
        <v>6946</v>
      </c>
      <c r="AQ1988" s="37" t="s">
        <v>6947</v>
      </c>
      <c r="AR1988" s="37" t="s">
        <v>6946</v>
      </c>
      <c r="AS1988" s="37" t="s">
        <v>6947</v>
      </c>
      <c r="AT1988" s="37" t="s">
        <v>1766</v>
      </c>
    </row>
    <row r="1989" spans="41:46" x14ac:dyDescent="0.2">
      <c r="AO1989" s="106" t="str">
        <f t="shared" si="139"/>
        <v>RT5EATING DISORDERS 1</v>
      </c>
      <c r="AP1989" s="37" t="s">
        <v>6948</v>
      </c>
      <c r="AQ1989" s="37" t="s">
        <v>6949</v>
      </c>
      <c r="AR1989" s="37" t="s">
        <v>6948</v>
      </c>
      <c r="AS1989" s="37" t="s">
        <v>6949</v>
      </c>
      <c r="AT1989" s="37" t="s">
        <v>1766</v>
      </c>
    </row>
    <row r="1990" spans="41:46" x14ac:dyDescent="0.2">
      <c r="AO1990" s="106" t="str">
        <f t="shared" si="139"/>
        <v>RT5LD 5</v>
      </c>
      <c r="AP1990" s="37" t="s">
        <v>6950</v>
      </c>
      <c r="AQ1990" s="37" t="s">
        <v>6951</v>
      </c>
      <c r="AR1990" s="37" t="s">
        <v>6950</v>
      </c>
      <c r="AS1990" s="37" t="s">
        <v>6951</v>
      </c>
      <c r="AT1990" s="37" t="s">
        <v>1766</v>
      </c>
    </row>
    <row r="1991" spans="41:46" x14ac:dyDescent="0.2">
      <c r="AO1991" s="106" t="str">
        <f t="shared" si="139"/>
        <v>RT5MHSOP 12 (EPMA)</v>
      </c>
      <c r="AP1991" s="37" t="s">
        <v>6952</v>
      </c>
      <c r="AQ1991" s="37" t="s">
        <v>6953</v>
      </c>
      <c r="AR1991" s="37" t="s">
        <v>6952</v>
      </c>
      <c r="AS1991" s="37" t="s">
        <v>6953</v>
      </c>
      <c r="AT1991" s="37" t="s">
        <v>1766</v>
      </c>
    </row>
    <row r="1992" spans="41:46" x14ac:dyDescent="0.2">
      <c r="AO1992" s="106" t="str">
        <f t="shared" si="139"/>
        <v>RT5EATING DISORDERS 4</v>
      </c>
      <c r="AP1992" s="37" t="s">
        <v>6954</v>
      </c>
      <c r="AQ1992" s="37" t="s">
        <v>6955</v>
      </c>
      <c r="AR1992" s="37" t="s">
        <v>6954</v>
      </c>
      <c r="AS1992" s="37" t="s">
        <v>6955</v>
      </c>
      <c r="AT1992" s="37" t="s">
        <v>1766</v>
      </c>
    </row>
    <row r="1993" spans="41:46" x14ac:dyDescent="0.2">
      <c r="AO1993" s="106" t="str">
        <f t="shared" si="139"/>
        <v>RT5LD 5 (EPMA)</v>
      </c>
      <c r="AP1993" s="37" t="s">
        <v>6956</v>
      </c>
      <c r="AQ1993" s="37" t="s">
        <v>6957</v>
      </c>
      <c r="AR1993" s="37" t="s">
        <v>6956</v>
      </c>
      <c r="AS1993" s="37" t="s">
        <v>6957</v>
      </c>
      <c r="AT1993" s="37" t="s">
        <v>1766</v>
      </c>
    </row>
    <row r="1994" spans="41:46" x14ac:dyDescent="0.2">
      <c r="AO1994" s="106" t="str">
        <f t="shared" si="139"/>
        <v>RT5MHSOP 13</v>
      </c>
      <c r="AP1994" s="37" t="s">
        <v>6958</v>
      </c>
      <c r="AQ1994" s="37" t="s">
        <v>6959</v>
      </c>
      <c r="AR1994" s="37" t="s">
        <v>6958</v>
      </c>
      <c r="AS1994" s="37" t="s">
        <v>6959</v>
      </c>
      <c r="AT1994" s="37" t="s">
        <v>1766</v>
      </c>
    </row>
    <row r="1995" spans="41:46" x14ac:dyDescent="0.2">
      <c r="AO1995" s="106" t="str">
        <f t="shared" si="139"/>
        <v>RT5EATING DISORDERS 4 (EPMA)</v>
      </c>
      <c r="AP1995" s="37" t="s">
        <v>6960</v>
      </c>
      <c r="AQ1995" s="37" t="s">
        <v>6961</v>
      </c>
      <c r="AR1995" s="37" t="s">
        <v>6960</v>
      </c>
      <c r="AS1995" s="37" t="s">
        <v>6961</v>
      </c>
      <c r="AT1995" s="37" t="s">
        <v>1766</v>
      </c>
    </row>
    <row r="1996" spans="41:46" x14ac:dyDescent="0.2">
      <c r="AO1996" s="106" t="str">
        <f t="shared" si="139"/>
        <v>RT5LD 6</v>
      </c>
      <c r="AP1996" s="37" t="s">
        <v>6962</v>
      </c>
      <c r="AQ1996" s="37" t="s">
        <v>6963</v>
      </c>
      <c r="AR1996" s="37" t="s">
        <v>6962</v>
      </c>
      <c r="AS1996" s="37" t="s">
        <v>6963</v>
      </c>
      <c r="AT1996" s="37" t="s">
        <v>1766</v>
      </c>
    </row>
    <row r="1997" spans="41:46" x14ac:dyDescent="0.2">
      <c r="AO1997" s="106" t="str">
        <f t="shared" si="139"/>
        <v>RT5LEICESTER FRITH HOSPITAL</v>
      </c>
      <c r="AP1997" s="37" t="s">
        <v>6964</v>
      </c>
      <c r="AQ1997" s="37" t="s">
        <v>6965</v>
      </c>
      <c r="AR1997" s="37" t="s">
        <v>6964</v>
      </c>
      <c r="AS1997" s="37" t="s">
        <v>6965</v>
      </c>
      <c r="AT1997" s="37" t="s">
        <v>1766</v>
      </c>
    </row>
    <row r="1998" spans="41:46" x14ac:dyDescent="0.2">
      <c r="AO1998" s="106" t="str">
        <f t="shared" si="139"/>
        <v>RT5LEICESTER FRITH (ALFRED HILL)</v>
      </c>
      <c r="AP1998" s="37" t="s">
        <v>6966</v>
      </c>
      <c r="AQ1998" s="37" t="s">
        <v>6967</v>
      </c>
      <c r="AR1998" s="37" t="s">
        <v>6966</v>
      </c>
      <c r="AS1998" s="37" t="s">
        <v>6967</v>
      </c>
      <c r="AT1998" s="37" t="s">
        <v>1766</v>
      </c>
    </row>
    <row r="1999" spans="41:46" x14ac:dyDescent="0.2">
      <c r="AO1999" s="106" t="str">
        <f t="shared" si="139"/>
        <v>RT5LEICESTER FRITH (BALDWIN UNIT)</v>
      </c>
      <c r="AP1999" s="37" t="s">
        <v>6968</v>
      </c>
      <c r="AQ1999" s="37" t="s">
        <v>6969</v>
      </c>
      <c r="AR1999" s="37" t="s">
        <v>6968</v>
      </c>
      <c r="AS1999" s="37" t="s">
        <v>6969</v>
      </c>
      <c r="AT1999" s="37" t="s">
        <v>1766</v>
      </c>
    </row>
    <row r="2000" spans="41:46" x14ac:dyDescent="0.2">
      <c r="AO2000" s="106" t="str">
        <f t="shared" si="139"/>
        <v>RT5LEICESTER FRITH (FOSSE PRINT UNIT)</v>
      </c>
      <c r="AP2000" s="37" t="s">
        <v>6970</v>
      </c>
      <c r="AQ2000" s="37" t="s">
        <v>6971</v>
      </c>
      <c r="AR2000" s="37" t="s">
        <v>6970</v>
      </c>
      <c r="AS2000" s="37" t="s">
        <v>6971</v>
      </c>
      <c r="AT2000" s="37" t="s">
        <v>1766</v>
      </c>
    </row>
    <row r="2001" spans="41:46" x14ac:dyDescent="0.2">
      <c r="AO2001" s="106" t="str">
        <f t="shared" si="139"/>
        <v>RT5LEICESTER FRITH (FURTHER EDUCATION BUILDING)</v>
      </c>
      <c r="AP2001" s="37" t="s">
        <v>6972</v>
      </c>
      <c r="AQ2001" s="37" t="s">
        <v>6973</v>
      </c>
      <c r="AR2001" s="37" t="s">
        <v>6972</v>
      </c>
      <c r="AS2001" s="37" t="s">
        <v>6973</v>
      </c>
      <c r="AT2001" s="37" t="s">
        <v>1766</v>
      </c>
    </row>
    <row r="2002" spans="41:46" x14ac:dyDescent="0.2">
      <c r="AO2002" s="106" t="str">
        <f t="shared" si="139"/>
        <v>RT5MHSOP 13 (EPMA)</v>
      </c>
      <c r="AP2002" s="37" t="s">
        <v>6974</v>
      </c>
      <c r="AQ2002" s="37" t="s">
        <v>6975</v>
      </c>
      <c r="AR2002" s="37" t="s">
        <v>6974</v>
      </c>
      <c r="AS2002" s="37" t="s">
        <v>6975</v>
      </c>
      <c r="AT2002" s="37" t="s">
        <v>1766</v>
      </c>
    </row>
    <row r="2003" spans="41:46" x14ac:dyDescent="0.2">
      <c r="AO2003" s="106" t="str">
        <f t="shared" si="139"/>
        <v>RT5LD 2</v>
      </c>
      <c r="AP2003" s="37" t="s">
        <v>6976</v>
      </c>
      <c r="AQ2003" s="37" t="s">
        <v>6977</v>
      </c>
      <c r="AR2003" s="37" t="s">
        <v>6976</v>
      </c>
      <c r="AS2003" s="37" t="s">
        <v>6977</v>
      </c>
      <c r="AT2003" s="37" t="s">
        <v>1766</v>
      </c>
    </row>
    <row r="2004" spans="41:46" x14ac:dyDescent="0.2">
      <c r="AO2004" s="106" t="str">
        <f t="shared" si="139"/>
        <v>RT5LD 6 (EPMA)</v>
      </c>
      <c r="AP2004" s="37" t="s">
        <v>6978</v>
      </c>
      <c r="AQ2004" s="37" t="s">
        <v>6979</v>
      </c>
      <c r="AR2004" s="37" t="s">
        <v>6978</v>
      </c>
      <c r="AS2004" s="37" t="s">
        <v>6979</v>
      </c>
      <c r="AT2004" s="37" t="s">
        <v>1766</v>
      </c>
    </row>
    <row r="2005" spans="41:46" x14ac:dyDescent="0.2">
      <c r="AO2005" s="106" t="str">
        <f t="shared" si="139"/>
        <v>RT5LEICESTER FRITH (THE LAURELS)</v>
      </c>
      <c r="AP2005" s="37" t="s">
        <v>6980</v>
      </c>
      <c r="AQ2005" s="37" t="s">
        <v>6981</v>
      </c>
      <c r="AR2005" s="37" t="s">
        <v>6980</v>
      </c>
      <c r="AS2005" s="37" t="s">
        <v>6981</v>
      </c>
      <c r="AT2005" s="37" t="s">
        <v>1766</v>
      </c>
    </row>
    <row r="2006" spans="41:46" x14ac:dyDescent="0.2">
      <c r="AO2006" s="106" t="str">
        <f t="shared" si="139"/>
        <v>RT5LEICESTER FRITH (REHABILITATION BUILDING)</v>
      </c>
      <c r="AP2006" s="37" t="s">
        <v>6982</v>
      </c>
      <c r="AQ2006" s="37" t="s">
        <v>6983</v>
      </c>
      <c r="AR2006" s="37" t="s">
        <v>6982</v>
      </c>
      <c r="AS2006" s="37" t="s">
        <v>6983</v>
      </c>
      <c r="AT2006" s="37" t="s">
        <v>1766</v>
      </c>
    </row>
    <row r="2007" spans="41:46" x14ac:dyDescent="0.2">
      <c r="AO2007" s="106" t="str">
        <f t="shared" si="139"/>
        <v>RT5LEICESTER FRITH (SNOOZLEUM)</v>
      </c>
      <c r="AP2007" s="37" t="s">
        <v>6984</v>
      </c>
      <c r="AQ2007" s="37" t="s">
        <v>6985</v>
      </c>
      <c r="AR2007" s="37" t="s">
        <v>6984</v>
      </c>
      <c r="AS2007" s="37" t="s">
        <v>6985</v>
      </c>
      <c r="AT2007" s="37" t="s">
        <v>1766</v>
      </c>
    </row>
    <row r="2008" spans="41:46" x14ac:dyDescent="0.2">
      <c r="AO2008" s="106" t="str">
        <f t="shared" si="139"/>
        <v>RT5LEICESTER FRITH (THE TREATMENT UNIT)</v>
      </c>
      <c r="AP2008" s="37" t="s">
        <v>6986</v>
      </c>
      <c r="AQ2008" s="37" t="s">
        <v>6987</v>
      </c>
      <c r="AR2008" s="37" t="s">
        <v>6986</v>
      </c>
      <c r="AS2008" s="37" t="s">
        <v>6987</v>
      </c>
      <c r="AT2008" s="37" t="s">
        <v>1766</v>
      </c>
    </row>
    <row r="2009" spans="41:46" x14ac:dyDescent="0.2">
      <c r="AO2009" s="106" t="str">
        <f t="shared" si="139"/>
        <v>RT5TOWERS HOSPITAL (DAISY PEAKE BUILDING)</v>
      </c>
      <c r="AP2009" s="37" t="s">
        <v>6988</v>
      </c>
      <c r="AQ2009" s="37" t="s">
        <v>6989</v>
      </c>
      <c r="AR2009" s="37" t="s">
        <v>6988</v>
      </c>
      <c r="AS2009" s="37" t="s">
        <v>6989</v>
      </c>
      <c r="AT2009" s="37" t="s">
        <v>1766</v>
      </c>
    </row>
    <row r="2010" spans="41:46" x14ac:dyDescent="0.2">
      <c r="AO2010" s="106" t="str">
        <f t="shared" si="139"/>
        <v>RT5MHSOP 14</v>
      </c>
      <c r="AP2010" s="37" t="s">
        <v>6990</v>
      </c>
      <c r="AQ2010" s="37" t="s">
        <v>6991</v>
      </c>
      <c r="AR2010" s="37" t="s">
        <v>6990</v>
      </c>
      <c r="AS2010" s="37" t="s">
        <v>6991</v>
      </c>
      <c r="AT2010" s="37" t="s">
        <v>1766</v>
      </c>
    </row>
    <row r="2011" spans="41:46" x14ac:dyDescent="0.2">
      <c r="AO2011" s="106" t="str">
        <f t="shared" si="139"/>
        <v>RT5LD 2 (EPMA)</v>
      </c>
      <c r="AP2011" s="37" t="s">
        <v>6992</v>
      </c>
      <c r="AQ2011" s="37" t="s">
        <v>6993</v>
      </c>
      <c r="AR2011" s="37" t="s">
        <v>6992</v>
      </c>
      <c r="AS2011" s="37" t="s">
        <v>6993</v>
      </c>
      <c r="AT2011" s="37" t="s">
        <v>1766</v>
      </c>
    </row>
    <row r="2012" spans="41:46" x14ac:dyDescent="0.2">
      <c r="AO2012" s="106" t="str">
        <f t="shared" si="139"/>
        <v>RT5LD 7 (EPMA)</v>
      </c>
      <c r="AP2012" s="37" t="s">
        <v>6994</v>
      </c>
      <c r="AQ2012" s="37" t="s">
        <v>6995</v>
      </c>
      <c r="AR2012" s="37" t="s">
        <v>6994</v>
      </c>
      <c r="AS2012" s="37" t="s">
        <v>6995</v>
      </c>
      <c r="AT2012" s="37" t="s">
        <v>1766</v>
      </c>
    </row>
    <row r="2013" spans="41:46" x14ac:dyDescent="0.2">
      <c r="AO2013" s="106" t="str">
        <f t="shared" si="139"/>
        <v>RT5MHSOP 14 (EPMA)</v>
      </c>
      <c r="AP2013" s="37" t="s">
        <v>6996</v>
      </c>
      <c r="AQ2013" s="37" t="s">
        <v>6997</v>
      </c>
      <c r="AR2013" s="37" t="s">
        <v>6996</v>
      </c>
      <c r="AS2013" s="37" t="s">
        <v>6997</v>
      </c>
      <c r="AT2013" s="37" t="s">
        <v>1766</v>
      </c>
    </row>
    <row r="2014" spans="41:46" x14ac:dyDescent="0.2">
      <c r="AO2014" s="106" t="str">
        <f t="shared" si="139"/>
        <v>RT5LD 3</v>
      </c>
      <c r="AP2014" s="37" t="s">
        <v>6998</v>
      </c>
      <c r="AQ2014" s="37" t="s">
        <v>6999</v>
      </c>
      <c r="AR2014" s="37" t="s">
        <v>6998</v>
      </c>
      <c r="AS2014" s="37" t="s">
        <v>6999</v>
      </c>
      <c r="AT2014" s="37" t="s">
        <v>1766</v>
      </c>
    </row>
    <row r="2015" spans="41:46" x14ac:dyDescent="0.2">
      <c r="AO2015" s="106" t="str">
        <f t="shared" si="139"/>
        <v>RT5PSYCHOTHERAPY 3</v>
      </c>
      <c r="AP2015" s="37" t="s">
        <v>7000</v>
      </c>
      <c r="AQ2015" s="37" t="s">
        <v>7001</v>
      </c>
      <c r="AR2015" s="37" t="s">
        <v>7000</v>
      </c>
      <c r="AS2015" s="37" t="s">
        <v>7001</v>
      </c>
      <c r="AT2015" s="37" t="s">
        <v>1766</v>
      </c>
    </row>
    <row r="2016" spans="41:46" x14ac:dyDescent="0.2">
      <c r="AO2016" s="106" t="str">
        <f t="shared" si="139"/>
        <v>RT5TREATMENT AND RECOVERY</v>
      </c>
      <c r="AP2016" s="37" t="s">
        <v>7002</v>
      </c>
      <c r="AQ2016" s="37" t="s">
        <v>7003</v>
      </c>
      <c r="AR2016" s="37" t="s">
        <v>7002</v>
      </c>
      <c r="AS2016" s="37" t="s">
        <v>7003</v>
      </c>
      <c r="AT2016" s="37" t="s">
        <v>1766</v>
      </c>
    </row>
    <row r="2017" spans="41:46" x14ac:dyDescent="0.2">
      <c r="AO2017" s="106" t="str">
        <f t="shared" si="139"/>
        <v>RT5LD 3 (EPMA)</v>
      </c>
      <c r="AP2017" s="37" t="s">
        <v>7004</v>
      </c>
      <c r="AQ2017" s="37" t="s">
        <v>7005</v>
      </c>
      <c r="AR2017" s="37" t="s">
        <v>7004</v>
      </c>
      <c r="AS2017" s="37" t="s">
        <v>7005</v>
      </c>
      <c r="AT2017" s="37" t="s">
        <v>1766</v>
      </c>
    </row>
    <row r="2018" spans="41:46" x14ac:dyDescent="0.2">
      <c r="AO2018" s="106" t="str">
        <f t="shared" si="139"/>
        <v>RT5PSYCHOTHERAPY 3 (EPMA)</v>
      </c>
      <c r="AP2018" s="37" t="s">
        <v>7006</v>
      </c>
      <c r="AQ2018" s="37" t="s">
        <v>7007</v>
      </c>
      <c r="AR2018" s="37" t="s">
        <v>7006</v>
      </c>
      <c r="AS2018" s="37" t="s">
        <v>7007</v>
      </c>
      <c r="AT2018" s="37" t="s">
        <v>1766</v>
      </c>
    </row>
    <row r="2019" spans="41:46" x14ac:dyDescent="0.2">
      <c r="AO2019" s="106" t="str">
        <f t="shared" si="139"/>
        <v>RT5MHSOP BENNION</v>
      </c>
      <c r="AP2019" s="37" t="s">
        <v>7008</v>
      </c>
      <c r="AQ2019" s="37" t="s">
        <v>7009</v>
      </c>
      <c r="AR2019" s="37" t="s">
        <v>7008</v>
      </c>
      <c r="AS2019" s="37" t="s">
        <v>7009</v>
      </c>
      <c r="AT2019" s="37" t="s">
        <v>1766</v>
      </c>
    </row>
    <row r="2020" spans="41:46" x14ac:dyDescent="0.2">
      <c r="AO2020" s="106" t="str">
        <f t="shared" si="139"/>
        <v>RT5MHSOP BEECHWOOD</v>
      </c>
      <c r="AP2020" s="37" t="s">
        <v>7010</v>
      </c>
      <c r="AQ2020" s="37" t="s">
        <v>7011</v>
      </c>
      <c r="AR2020" s="37" t="s">
        <v>7010</v>
      </c>
      <c r="AS2020" s="37" t="s">
        <v>7011</v>
      </c>
      <c r="AT2020" s="37" t="s">
        <v>1766</v>
      </c>
    </row>
    <row r="2021" spans="41:46" x14ac:dyDescent="0.2">
      <c r="AO2021" s="106" t="str">
        <f t="shared" si="139"/>
        <v>RT5LD 4</v>
      </c>
      <c r="AP2021" s="37" t="s">
        <v>7012</v>
      </c>
      <c r="AQ2021" s="37" t="s">
        <v>7013</v>
      </c>
      <c r="AR2021" s="37" t="s">
        <v>7012</v>
      </c>
      <c r="AS2021" s="37" t="s">
        <v>7013</v>
      </c>
      <c r="AT2021" s="37" t="s">
        <v>1766</v>
      </c>
    </row>
    <row r="2022" spans="41:46" x14ac:dyDescent="0.2">
      <c r="AO2022" s="106" t="str">
        <f t="shared" si="139"/>
        <v>RT5MHSOP 2</v>
      </c>
      <c r="AP2022" s="37" t="s">
        <v>7014</v>
      </c>
      <c r="AQ2022" s="37" t="s">
        <v>7015</v>
      </c>
      <c r="AR2022" s="37" t="s">
        <v>7014</v>
      </c>
      <c r="AS2022" s="37" t="s">
        <v>7015</v>
      </c>
      <c r="AT2022" s="37" t="s">
        <v>1766</v>
      </c>
    </row>
    <row r="2023" spans="41:46" x14ac:dyDescent="0.2">
      <c r="AO2023" s="106" t="str">
        <f t="shared" si="139"/>
        <v>RT5MHSOP 2 (EPMA)</v>
      </c>
      <c r="AP2023" s="37" t="s">
        <v>7016</v>
      </c>
      <c r="AQ2023" s="37" t="s">
        <v>7017</v>
      </c>
      <c r="AR2023" s="37" t="s">
        <v>7016</v>
      </c>
      <c r="AS2023" s="37" t="s">
        <v>7017</v>
      </c>
      <c r="AT2023" s="37" t="s">
        <v>1766</v>
      </c>
    </row>
    <row r="2024" spans="41:46" x14ac:dyDescent="0.2">
      <c r="AO2024" s="106" t="str">
        <f t="shared" si="139"/>
        <v>RT5MHSOP 3</v>
      </c>
      <c r="AP2024" s="37" t="s">
        <v>7018</v>
      </c>
      <c r="AQ2024" s="37" t="s">
        <v>7019</v>
      </c>
      <c r="AR2024" s="37" t="s">
        <v>7018</v>
      </c>
      <c r="AS2024" s="37" t="s">
        <v>7019</v>
      </c>
      <c r="AT2024" s="37" t="s">
        <v>1766</v>
      </c>
    </row>
    <row r="2025" spans="41:46" x14ac:dyDescent="0.2">
      <c r="AO2025" s="106" t="str">
        <f t="shared" si="139"/>
        <v>RT5MHSOP 3 (EPMA)</v>
      </c>
      <c r="AP2025" s="37" t="s">
        <v>7020</v>
      </c>
      <c r="AQ2025" s="37" t="s">
        <v>7021</v>
      </c>
      <c r="AR2025" s="37" t="s">
        <v>7020</v>
      </c>
      <c r="AS2025" s="37" t="s">
        <v>7021</v>
      </c>
      <c r="AT2025" s="37" t="s">
        <v>1766</v>
      </c>
    </row>
    <row r="2026" spans="41:46" x14ac:dyDescent="0.2">
      <c r="AO2026" s="106" t="str">
        <f t="shared" si="139"/>
        <v>RT5MHSOP 4</v>
      </c>
      <c r="AP2026" s="37" t="s">
        <v>7022</v>
      </c>
      <c r="AQ2026" s="37" t="s">
        <v>7023</v>
      </c>
      <c r="AR2026" s="37" t="s">
        <v>7022</v>
      </c>
      <c r="AS2026" s="37" t="s">
        <v>7023</v>
      </c>
      <c r="AT2026" s="37" t="s">
        <v>1766</v>
      </c>
    </row>
    <row r="2027" spans="41:46" x14ac:dyDescent="0.2">
      <c r="AO2027" s="106" t="str">
        <f t="shared" si="139"/>
        <v>RT5MHSOP 4 (EPMA)</v>
      </c>
      <c r="AP2027" s="37" t="s">
        <v>7024</v>
      </c>
      <c r="AQ2027" s="37" t="s">
        <v>7025</v>
      </c>
      <c r="AR2027" s="37" t="s">
        <v>7024</v>
      </c>
      <c r="AS2027" s="37" t="s">
        <v>7025</v>
      </c>
      <c r="AT2027" s="37" t="s">
        <v>1766</v>
      </c>
    </row>
    <row r="2028" spans="41:46" x14ac:dyDescent="0.2">
      <c r="AO2028" s="106" t="str">
        <f t="shared" si="139"/>
        <v>RT5MHSOP 5</v>
      </c>
      <c r="AP2028" s="37" t="s">
        <v>7026</v>
      </c>
      <c r="AQ2028" s="37" t="s">
        <v>7027</v>
      </c>
      <c r="AR2028" s="37" t="s">
        <v>7026</v>
      </c>
      <c r="AS2028" s="37" t="s">
        <v>7027</v>
      </c>
      <c r="AT2028" s="37" t="s">
        <v>1766</v>
      </c>
    </row>
    <row r="2029" spans="41:46" x14ac:dyDescent="0.2">
      <c r="AO2029" s="106" t="str">
        <f t="shared" si="139"/>
        <v>RT5MHSOP 11</v>
      </c>
      <c r="AP2029" s="37" t="s">
        <v>7028</v>
      </c>
      <c r="AQ2029" s="37" t="s">
        <v>7029</v>
      </c>
      <c r="AR2029" s="37" t="s">
        <v>7028</v>
      </c>
      <c r="AS2029" s="37" t="s">
        <v>7029</v>
      </c>
      <c r="AT2029" s="37" t="s">
        <v>1766</v>
      </c>
    </row>
    <row r="2030" spans="41:46" x14ac:dyDescent="0.2">
      <c r="AO2030" s="106" t="str">
        <f t="shared" si="139"/>
        <v>RT5LOCAL COUNTER FRAUD SPECIALIST</v>
      </c>
      <c r="AP2030" s="37" t="s">
        <v>7030</v>
      </c>
      <c r="AQ2030" s="37" t="s">
        <v>7031</v>
      </c>
      <c r="AR2030" s="37" t="s">
        <v>7030</v>
      </c>
      <c r="AS2030" s="37" t="s">
        <v>7031</v>
      </c>
      <c r="AT2030" s="37" t="s">
        <v>1766</v>
      </c>
    </row>
    <row r="2031" spans="41:46" x14ac:dyDescent="0.2">
      <c r="AO2031" s="106" t="str">
        <f t="shared" si="139"/>
        <v>RT5TOWERS HOSPITAL</v>
      </c>
      <c r="AP2031" s="37" t="s">
        <v>7032</v>
      </c>
      <c r="AQ2031" s="37" t="s">
        <v>7033</v>
      </c>
      <c r="AR2031" s="37" t="s">
        <v>7032</v>
      </c>
      <c r="AS2031" s="37" t="s">
        <v>7033</v>
      </c>
      <c r="AT2031" s="37" t="s">
        <v>1766</v>
      </c>
    </row>
    <row r="2032" spans="41:46" x14ac:dyDescent="0.2">
      <c r="AO2032" s="106" t="str">
        <f t="shared" si="139"/>
        <v>RT5BRANDON MENTAL HEALTH UNIT</v>
      </c>
      <c r="AP2032" s="37" t="s">
        <v>7034</v>
      </c>
      <c r="AQ2032" s="37" t="s">
        <v>7035</v>
      </c>
      <c r="AR2032" s="37" t="s">
        <v>7034</v>
      </c>
      <c r="AS2032" s="37" t="s">
        <v>7035</v>
      </c>
      <c r="AT2032" s="37" t="s">
        <v>1766</v>
      </c>
    </row>
    <row r="2033" spans="41:46" x14ac:dyDescent="0.2">
      <c r="AO2033" s="106" t="str">
        <f t="shared" si="139"/>
        <v>RT5GRASMERE</v>
      </c>
      <c r="AP2033" s="37" t="s">
        <v>7036</v>
      </c>
      <c r="AQ2033" s="37" t="s">
        <v>7037</v>
      </c>
      <c r="AR2033" s="37" t="s">
        <v>7036</v>
      </c>
      <c r="AS2033" s="37" t="s">
        <v>7037</v>
      </c>
      <c r="AT2033" s="37" t="s">
        <v>1766</v>
      </c>
    </row>
    <row r="2034" spans="41:46" x14ac:dyDescent="0.2">
      <c r="AO2034" s="106" t="str">
        <f t="shared" si="139"/>
        <v>RT5GLENFRITH UNIT FOR LEARNING DISABILITIES</v>
      </c>
      <c r="AP2034" s="37" t="s">
        <v>7038</v>
      </c>
      <c r="AQ2034" s="37" t="s">
        <v>7039</v>
      </c>
      <c r="AR2034" s="37" t="s">
        <v>7038</v>
      </c>
      <c r="AS2034" s="37" t="s">
        <v>7039</v>
      </c>
      <c r="AT2034" s="37" t="s">
        <v>1766</v>
      </c>
    </row>
    <row r="2035" spans="41:46" x14ac:dyDescent="0.2">
      <c r="AO2035" s="106" t="str">
        <f t="shared" si="139"/>
        <v>RT5GORSE HILL HOSPITAL</v>
      </c>
      <c r="AP2035" s="37" t="s">
        <v>7040</v>
      </c>
      <c r="AQ2035" s="37" t="s">
        <v>7041</v>
      </c>
      <c r="AR2035" s="37" t="s">
        <v>7040</v>
      </c>
      <c r="AS2035" s="37" t="s">
        <v>7041</v>
      </c>
      <c r="AT2035" s="37" t="s">
        <v>1766</v>
      </c>
    </row>
    <row r="2036" spans="41:46" x14ac:dyDescent="0.2">
      <c r="AO2036" s="106" t="str">
        <f t="shared" si="139"/>
        <v>RT5CHARNWOOD 1</v>
      </c>
      <c r="AP2036" s="37" t="s">
        <v>7042</v>
      </c>
      <c r="AQ2036" s="37" t="s">
        <v>7043</v>
      </c>
      <c r="AR2036" s="37" t="s">
        <v>7042</v>
      </c>
      <c r="AS2036" s="37" t="s">
        <v>7043</v>
      </c>
      <c r="AT2036" s="37" t="s">
        <v>1766</v>
      </c>
    </row>
    <row r="2037" spans="41:46" x14ac:dyDescent="0.2">
      <c r="AO2037" s="106" t="str">
        <f t="shared" si="139"/>
        <v>RT5TURNER RISE</v>
      </c>
      <c r="AP2037" s="37" t="s">
        <v>7044</v>
      </c>
      <c r="AQ2037" s="37" t="s">
        <v>7045</v>
      </c>
      <c r="AR2037" s="37" t="s">
        <v>7044</v>
      </c>
      <c r="AS2037" s="37" t="s">
        <v>7045</v>
      </c>
      <c r="AT2037" s="37" t="s">
        <v>1766</v>
      </c>
    </row>
    <row r="2038" spans="41:46" x14ac:dyDescent="0.2">
      <c r="AO2038" s="106" t="str">
        <f t="shared" si="139"/>
        <v>RT5THERAPEUTIC COMMUNITY</v>
      </c>
      <c r="AP2038" s="37" t="s">
        <v>7046</v>
      </c>
      <c r="AQ2038" s="37" t="s">
        <v>7047</v>
      </c>
      <c r="AR2038" s="37" t="s">
        <v>7046</v>
      </c>
      <c r="AS2038" s="37" t="s">
        <v>7047</v>
      </c>
      <c r="AT2038" s="37" t="s">
        <v>1766</v>
      </c>
    </row>
    <row r="2039" spans="41:46" x14ac:dyDescent="0.2">
      <c r="AO2039" s="106" t="str">
        <f t="shared" si="139"/>
        <v>RT5CHARNWOOD 1 (EPMA)</v>
      </c>
      <c r="AP2039" s="37" t="s">
        <v>7048</v>
      </c>
      <c r="AQ2039" s="37" t="s">
        <v>7049</v>
      </c>
      <c r="AR2039" s="37" t="s">
        <v>7048</v>
      </c>
      <c r="AS2039" s="37" t="s">
        <v>7049</v>
      </c>
      <c r="AT2039" s="37" t="s">
        <v>1766</v>
      </c>
    </row>
    <row r="2040" spans="41:46" x14ac:dyDescent="0.2">
      <c r="AO2040" s="106" t="str">
        <f t="shared" si="139"/>
        <v>RT5CHARNWOOD 2</v>
      </c>
      <c r="AP2040" s="37" t="s">
        <v>7050</v>
      </c>
      <c r="AQ2040" s="37" t="s">
        <v>7051</v>
      </c>
      <c r="AR2040" s="37" t="s">
        <v>7050</v>
      </c>
      <c r="AS2040" s="37" t="s">
        <v>7051</v>
      </c>
      <c r="AT2040" s="37" t="s">
        <v>1766</v>
      </c>
    </row>
    <row r="2041" spans="41:46" x14ac:dyDescent="0.2">
      <c r="AO2041" s="106" t="str">
        <f t="shared" si="139"/>
        <v>RT5CHARNWOOD 2 (EPMA)</v>
      </c>
      <c r="AP2041" s="37" t="s">
        <v>7052</v>
      </c>
      <c r="AQ2041" s="37" t="s">
        <v>7053</v>
      </c>
      <c r="AR2041" s="37" t="s">
        <v>7052</v>
      </c>
      <c r="AS2041" s="37" t="s">
        <v>7053</v>
      </c>
      <c r="AT2041" s="37" t="s">
        <v>1766</v>
      </c>
    </row>
    <row r="2042" spans="41:46" x14ac:dyDescent="0.2">
      <c r="AO2042" s="106" t="str">
        <f t="shared" si="139"/>
        <v>RT5CHARNWOOD 3</v>
      </c>
      <c r="AP2042" s="37" t="s">
        <v>7054</v>
      </c>
      <c r="AQ2042" s="37" t="s">
        <v>7055</v>
      </c>
      <c r="AR2042" s="37" t="s">
        <v>7054</v>
      </c>
      <c r="AS2042" s="37" t="s">
        <v>7055</v>
      </c>
      <c r="AT2042" s="37" t="s">
        <v>1766</v>
      </c>
    </row>
    <row r="2043" spans="41:46" x14ac:dyDescent="0.2">
      <c r="AO2043" s="106" t="str">
        <f t="shared" si="139"/>
        <v>RT5CHARNWOOD 3 (EPMA)</v>
      </c>
      <c r="AP2043" s="37" t="s">
        <v>7056</v>
      </c>
      <c r="AQ2043" s="37" t="s">
        <v>7057</v>
      </c>
      <c r="AR2043" s="37" t="s">
        <v>7056</v>
      </c>
      <c r="AS2043" s="37" t="s">
        <v>7057</v>
      </c>
      <c r="AT2043" s="37" t="s">
        <v>1766</v>
      </c>
    </row>
    <row r="2044" spans="41:46" x14ac:dyDescent="0.2">
      <c r="AO2044" s="106" t="str">
        <f t="shared" si="139"/>
        <v>RT5CHARNWOOD 4</v>
      </c>
      <c r="AP2044" s="37" t="s">
        <v>7058</v>
      </c>
      <c r="AQ2044" s="37" t="s">
        <v>7059</v>
      </c>
      <c r="AR2044" s="37" t="s">
        <v>7058</v>
      </c>
      <c r="AS2044" s="37" t="s">
        <v>7059</v>
      </c>
      <c r="AT2044" s="37" t="s">
        <v>1766</v>
      </c>
    </row>
    <row r="2045" spans="41:46" x14ac:dyDescent="0.2">
      <c r="AO2045" s="106" t="str">
        <f t="shared" si="139"/>
        <v>RT5CHARNWOOD 4 (EPMA)</v>
      </c>
      <c r="AP2045" s="37" t="s">
        <v>7060</v>
      </c>
      <c r="AQ2045" s="37" t="s">
        <v>7061</v>
      </c>
      <c r="AR2045" s="37" t="s">
        <v>7060</v>
      </c>
      <c r="AS2045" s="37" t="s">
        <v>7061</v>
      </c>
      <c r="AT2045" s="37" t="s">
        <v>1766</v>
      </c>
    </row>
    <row r="2046" spans="41:46" x14ac:dyDescent="0.2">
      <c r="AO2046" s="106" t="str">
        <f t="shared" si="139"/>
        <v>RT5CITY CENTRAL 1</v>
      </c>
      <c r="AP2046" s="37" t="s">
        <v>7062</v>
      </c>
      <c r="AQ2046" s="37" t="s">
        <v>7063</v>
      </c>
      <c r="AR2046" s="37" t="s">
        <v>7062</v>
      </c>
      <c r="AS2046" s="37" t="s">
        <v>7063</v>
      </c>
      <c r="AT2046" s="37" t="s">
        <v>1766</v>
      </c>
    </row>
    <row r="2047" spans="41:46" x14ac:dyDescent="0.2">
      <c r="AO2047" s="106" t="str">
        <f t="shared" si="139"/>
        <v>RT5CITY CENTRAL 1 (EPMA)</v>
      </c>
      <c r="AP2047" s="37" t="s">
        <v>7064</v>
      </c>
      <c r="AQ2047" s="37" t="s">
        <v>7065</v>
      </c>
      <c r="AR2047" s="37" t="s">
        <v>7064</v>
      </c>
      <c r="AS2047" s="37" t="s">
        <v>7065</v>
      </c>
      <c r="AT2047" s="37" t="s">
        <v>1766</v>
      </c>
    </row>
    <row r="2048" spans="41:46" x14ac:dyDescent="0.2">
      <c r="AO2048" s="106" t="str">
        <f t="shared" si="139"/>
        <v>RT5CITY CENTRAL 2</v>
      </c>
      <c r="AP2048" s="37" t="s">
        <v>7066</v>
      </c>
      <c r="AQ2048" s="37" t="s">
        <v>7067</v>
      </c>
      <c r="AR2048" s="37" t="s">
        <v>7066</v>
      </c>
      <c r="AS2048" s="37" t="s">
        <v>7067</v>
      </c>
      <c r="AT2048" s="37" t="s">
        <v>1766</v>
      </c>
    </row>
    <row r="2049" spans="41:46" x14ac:dyDescent="0.2">
      <c r="AO2049" s="106" t="str">
        <f t="shared" si="139"/>
        <v>RT5CITY CENTRAL 2 (EPMA)</v>
      </c>
      <c r="AP2049" s="37" t="s">
        <v>7068</v>
      </c>
      <c r="AQ2049" s="37" t="s">
        <v>7069</v>
      </c>
      <c r="AR2049" s="37" t="s">
        <v>7068</v>
      </c>
      <c r="AS2049" s="37" t="s">
        <v>7069</v>
      </c>
      <c r="AT2049" s="37" t="s">
        <v>1766</v>
      </c>
    </row>
    <row r="2050" spans="41:46" x14ac:dyDescent="0.2">
      <c r="AO2050" s="106" t="str">
        <f t="shared" si="139"/>
        <v>RT5CITY CENTRAL 3</v>
      </c>
      <c r="AP2050" s="37" t="s">
        <v>7070</v>
      </c>
      <c r="AQ2050" s="37" t="s">
        <v>7071</v>
      </c>
      <c r="AR2050" s="37" t="s">
        <v>7070</v>
      </c>
      <c r="AS2050" s="37" t="s">
        <v>7071</v>
      </c>
      <c r="AT2050" s="37" t="s">
        <v>1766</v>
      </c>
    </row>
    <row r="2051" spans="41:46" x14ac:dyDescent="0.2">
      <c r="AO2051" s="106" t="str">
        <f t="shared" si="139"/>
        <v>RT5CITY CENTRAL 3 (EPMA)</v>
      </c>
      <c r="AP2051" s="37" t="s">
        <v>7072</v>
      </c>
      <c r="AQ2051" s="37" t="s">
        <v>7073</v>
      </c>
      <c r="AR2051" s="37" t="s">
        <v>7072</v>
      </c>
      <c r="AS2051" s="37" t="s">
        <v>7073</v>
      </c>
      <c r="AT2051" s="37" t="s">
        <v>1766</v>
      </c>
    </row>
    <row r="2052" spans="41:46" x14ac:dyDescent="0.2">
      <c r="AO2052" s="106" t="str">
        <f t="shared" ref="AO2052:AO2115" si="140">AT2052&amp;AQ2052</f>
        <v>RT5CITY EAST 1</v>
      </c>
      <c r="AP2052" s="37" t="s">
        <v>7074</v>
      </c>
      <c r="AQ2052" s="37" t="s">
        <v>7075</v>
      </c>
      <c r="AR2052" s="37" t="s">
        <v>7074</v>
      </c>
      <c r="AS2052" s="37" t="s">
        <v>7075</v>
      </c>
      <c r="AT2052" s="37" t="s">
        <v>1766</v>
      </c>
    </row>
    <row r="2053" spans="41:46" x14ac:dyDescent="0.2">
      <c r="AO2053" s="106" t="str">
        <f t="shared" si="140"/>
        <v>RT5CITY EAST 1 (EPMA)</v>
      </c>
      <c r="AP2053" s="37" t="s">
        <v>7076</v>
      </c>
      <c r="AQ2053" s="37" t="s">
        <v>7077</v>
      </c>
      <c r="AR2053" s="37" t="s">
        <v>7076</v>
      </c>
      <c r="AS2053" s="37" t="s">
        <v>7077</v>
      </c>
      <c r="AT2053" s="37" t="s">
        <v>1766</v>
      </c>
    </row>
    <row r="2054" spans="41:46" x14ac:dyDescent="0.2">
      <c r="AO2054" s="106" t="str">
        <f t="shared" si="140"/>
        <v>RT5CITY EAST 2</v>
      </c>
      <c r="AP2054" s="37" t="s">
        <v>7078</v>
      </c>
      <c r="AQ2054" s="37" t="s">
        <v>7079</v>
      </c>
      <c r="AR2054" s="37" t="s">
        <v>7078</v>
      </c>
      <c r="AS2054" s="37" t="s">
        <v>7079</v>
      </c>
      <c r="AT2054" s="37" t="s">
        <v>1766</v>
      </c>
    </row>
    <row r="2055" spans="41:46" x14ac:dyDescent="0.2">
      <c r="AO2055" s="106" t="str">
        <f t="shared" si="140"/>
        <v>RT5CITY EAST 2 (EPMA)</v>
      </c>
      <c r="AP2055" s="37" t="s">
        <v>7080</v>
      </c>
      <c r="AQ2055" s="37" t="s">
        <v>7081</v>
      </c>
      <c r="AR2055" s="37" t="s">
        <v>7080</v>
      </c>
      <c r="AS2055" s="37" t="s">
        <v>7081</v>
      </c>
      <c r="AT2055" s="37" t="s">
        <v>1766</v>
      </c>
    </row>
    <row r="2056" spans="41:46" x14ac:dyDescent="0.2">
      <c r="AO2056" s="106" t="str">
        <f t="shared" si="140"/>
        <v>RT5CITY EAST 3</v>
      </c>
      <c r="AP2056" s="37" t="s">
        <v>7082</v>
      </c>
      <c r="AQ2056" s="37" t="s">
        <v>7083</v>
      </c>
      <c r="AR2056" s="37" t="s">
        <v>7082</v>
      </c>
      <c r="AS2056" s="37" t="s">
        <v>7083</v>
      </c>
      <c r="AT2056" s="37" t="s">
        <v>1766</v>
      </c>
    </row>
    <row r="2057" spans="41:46" x14ac:dyDescent="0.2">
      <c r="AO2057" s="106" t="str">
        <f t="shared" si="140"/>
        <v>RT5CITY EAST 3 (EPMA)</v>
      </c>
      <c r="AP2057" s="37" t="s">
        <v>7084</v>
      </c>
      <c r="AQ2057" s="37" t="s">
        <v>9877</v>
      </c>
      <c r="AR2057" s="37" t="s">
        <v>7084</v>
      </c>
      <c r="AS2057" s="37" t="s">
        <v>9877</v>
      </c>
      <c r="AT2057" s="37" t="s">
        <v>1766</v>
      </c>
    </row>
    <row r="2058" spans="41:46" x14ac:dyDescent="0.2">
      <c r="AO2058" s="106" t="str">
        <f t="shared" si="140"/>
        <v>RT5CITY WEST 1</v>
      </c>
      <c r="AP2058" s="37" t="s">
        <v>9878</v>
      </c>
      <c r="AQ2058" s="37" t="s">
        <v>9879</v>
      </c>
      <c r="AR2058" s="37" t="s">
        <v>9878</v>
      </c>
      <c r="AS2058" s="37" t="s">
        <v>9879</v>
      </c>
      <c r="AT2058" s="37" t="s">
        <v>1766</v>
      </c>
    </row>
    <row r="2059" spans="41:46" x14ac:dyDescent="0.2">
      <c r="AO2059" s="106" t="str">
        <f t="shared" si="140"/>
        <v>RT5CITY WEST 1 (EPMA)</v>
      </c>
      <c r="AP2059" s="37" t="s">
        <v>9880</v>
      </c>
      <c r="AQ2059" s="37" t="s">
        <v>9881</v>
      </c>
      <c r="AR2059" s="37" t="s">
        <v>9880</v>
      </c>
      <c r="AS2059" s="37" t="s">
        <v>9881</v>
      </c>
      <c r="AT2059" s="37" t="s">
        <v>1766</v>
      </c>
    </row>
    <row r="2060" spans="41:46" x14ac:dyDescent="0.2">
      <c r="AO2060" s="106" t="str">
        <f t="shared" si="140"/>
        <v>RT5CITY WEST 2</v>
      </c>
      <c r="AP2060" s="37" t="s">
        <v>9882</v>
      </c>
      <c r="AQ2060" s="37" t="s">
        <v>9883</v>
      </c>
      <c r="AR2060" s="37" t="s">
        <v>9882</v>
      </c>
      <c r="AS2060" s="37" t="s">
        <v>9883</v>
      </c>
      <c r="AT2060" s="37" t="s">
        <v>1766</v>
      </c>
    </row>
    <row r="2061" spans="41:46" x14ac:dyDescent="0.2">
      <c r="AO2061" s="106" t="str">
        <f t="shared" si="140"/>
        <v>RT5CITY WEST 2 (EPMA)</v>
      </c>
      <c r="AP2061" s="37" t="s">
        <v>9884</v>
      </c>
      <c r="AQ2061" s="37" t="s">
        <v>9885</v>
      </c>
      <c r="AR2061" s="37" t="s">
        <v>9884</v>
      </c>
      <c r="AS2061" s="37" t="s">
        <v>9885</v>
      </c>
      <c r="AT2061" s="37" t="s">
        <v>1766</v>
      </c>
    </row>
    <row r="2062" spans="41:46" x14ac:dyDescent="0.2">
      <c r="AO2062" s="106" t="str">
        <f t="shared" si="140"/>
        <v>RT5CITY WEST 3</v>
      </c>
      <c r="AP2062" s="37" t="s">
        <v>9886</v>
      </c>
      <c r="AQ2062" s="37" t="s">
        <v>9887</v>
      </c>
      <c r="AR2062" s="37" t="s">
        <v>9886</v>
      </c>
      <c r="AS2062" s="37" t="s">
        <v>9887</v>
      </c>
      <c r="AT2062" s="37" t="s">
        <v>1766</v>
      </c>
    </row>
    <row r="2063" spans="41:46" x14ac:dyDescent="0.2">
      <c r="AO2063" s="106" t="str">
        <f t="shared" si="140"/>
        <v>RT5CITY WEST 3 (EPMA)</v>
      </c>
      <c r="AP2063" s="37" t="s">
        <v>9888</v>
      </c>
      <c r="AQ2063" s="37" t="s">
        <v>9889</v>
      </c>
      <c r="AR2063" s="37" t="s">
        <v>9888</v>
      </c>
      <c r="AS2063" s="37" t="s">
        <v>9889</v>
      </c>
      <c r="AT2063" s="37" t="s">
        <v>1766</v>
      </c>
    </row>
    <row r="2064" spans="41:46" x14ac:dyDescent="0.2">
      <c r="AO2064" s="106" t="str">
        <f t="shared" si="140"/>
        <v>RT5EAST LEICESTERSHIRE 1</v>
      </c>
      <c r="AP2064" s="37" t="s">
        <v>9890</v>
      </c>
      <c r="AQ2064" s="37" t="s">
        <v>9891</v>
      </c>
      <c r="AR2064" s="37" t="s">
        <v>9890</v>
      </c>
      <c r="AS2064" s="37" t="s">
        <v>9891</v>
      </c>
      <c r="AT2064" s="37" t="s">
        <v>1766</v>
      </c>
    </row>
    <row r="2065" spans="41:46" x14ac:dyDescent="0.2">
      <c r="AO2065" s="106" t="str">
        <f t="shared" si="140"/>
        <v>RT5EAST LEICESTERSHIRE 1 (EPMA)</v>
      </c>
      <c r="AP2065" s="37" t="s">
        <v>9892</v>
      </c>
      <c r="AQ2065" s="37" t="s">
        <v>9893</v>
      </c>
      <c r="AR2065" s="37" t="s">
        <v>9892</v>
      </c>
      <c r="AS2065" s="37" t="s">
        <v>9893</v>
      </c>
      <c r="AT2065" s="37" t="s">
        <v>1766</v>
      </c>
    </row>
    <row r="2066" spans="41:46" x14ac:dyDescent="0.2">
      <c r="AO2066" s="106" t="str">
        <f t="shared" si="140"/>
        <v>RT5RATHLIN</v>
      </c>
      <c r="AP2066" s="37" t="s">
        <v>9894</v>
      </c>
      <c r="AQ2066" s="37" t="s">
        <v>9895</v>
      </c>
      <c r="AR2066" s="37" t="s">
        <v>9894</v>
      </c>
      <c r="AS2066" s="37" t="s">
        <v>9895</v>
      </c>
      <c r="AT2066" s="37" t="s">
        <v>1766</v>
      </c>
    </row>
    <row r="2067" spans="41:46" x14ac:dyDescent="0.2">
      <c r="AO2067" s="106" t="str">
        <f t="shared" si="140"/>
        <v>RT5ADOLESCENT PSYCHIATRIC UNIT</v>
      </c>
      <c r="AP2067" s="37" t="s">
        <v>9896</v>
      </c>
      <c r="AQ2067" s="37" t="s">
        <v>9897</v>
      </c>
      <c r="AR2067" s="37" t="s">
        <v>9896</v>
      </c>
      <c r="AS2067" s="37" t="s">
        <v>9897</v>
      </c>
      <c r="AT2067" s="37" t="s">
        <v>1766</v>
      </c>
    </row>
    <row r="2068" spans="41:46" x14ac:dyDescent="0.2">
      <c r="AO2068" s="106" t="str">
        <f t="shared" si="140"/>
        <v>RT5THE WILLOWS (LEICESTER)</v>
      </c>
      <c r="AP2068" s="37" t="s">
        <v>9898</v>
      </c>
      <c r="AQ2068" s="37" t="s">
        <v>9899</v>
      </c>
      <c r="AR2068" s="37" t="s">
        <v>9898</v>
      </c>
      <c r="AS2068" s="37" t="s">
        <v>9899</v>
      </c>
      <c r="AT2068" s="37" t="s">
        <v>1766</v>
      </c>
    </row>
    <row r="2069" spans="41:46" x14ac:dyDescent="0.2">
      <c r="AO2069" s="106" t="str">
        <f t="shared" si="140"/>
        <v>RT5THE GRANGE</v>
      </c>
      <c r="AP2069" s="37" t="s">
        <v>9900</v>
      </c>
      <c r="AQ2069" s="37" t="s">
        <v>8059</v>
      </c>
      <c r="AR2069" s="37" t="s">
        <v>9900</v>
      </c>
      <c r="AS2069" s="37" t="s">
        <v>8059</v>
      </c>
      <c r="AT2069" s="37" t="s">
        <v>1766</v>
      </c>
    </row>
    <row r="2070" spans="41:46" x14ac:dyDescent="0.2">
      <c r="AO2070" s="106" t="str">
        <f t="shared" si="140"/>
        <v>RT5MEASHAM MEDICAL UNIT</v>
      </c>
      <c r="AP2070" s="37" t="s">
        <v>9901</v>
      </c>
      <c r="AQ2070" s="37" t="s">
        <v>9902</v>
      </c>
      <c r="AR2070" s="37" t="s">
        <v>9901</v>
      </c>
      <c r="AS2070" s="37" t="s">
        <v>9902</v>
      </c>
      <c r="AT2070" s="37" t="s">
        <v>1766</v>
      </c>
    </row>
    <row r="2071" spans="41:46" x14ac:dyDescent="0.2">
      <c r="AO2071" s="106" t="str">
        <f t="shared" si="140"/>
        <v>RT5EAST LEICESTERSHIRE 2</v>
      </c>
      <c r="AP2071" s="37" t="s">
        <v>9903</v>
      </c>
      <c r="AQ2071" s="37" t="s">
        <v>9904</v>
      </c>
      <c r="AR2071" s="37" t="s">
        <v>9903</v>
      </c>
      <c r="AS2071" s="37" t="s">
        <v>9904</v>
      </c>
      <c r="AT2071" s="37" t="s">
        <v>1766</v>
      </c>
    </row>
    <row r="2072" spans="41:46" x14ac:dyDescent="0.2">
      <c r="AO2072" s="106" t="str">
        <f t="shared" si="140"/>
        <v>RT5EAST LEICESTERSHIRE 2 (EPMA)</v>
      </c>
      <c r="AP2072" s="37" t="s">
        <v>9905</v>
      </c>
      <c r="AQ2072" s="37" t="s">
        <v>9906</v>
      </c>
      <c r="AR2072" s="37" t="s">
        <v>9905</v>
      </c>
      <c r="AS2072" s="37" t="s">
        <v>9906</v>
      </c>
      <c r="AT2072" s="37" t="s">
        <v>1766</v>
      </c>
    </row>
    <row r="2073" spans="41:46" x14ac:dyDescent="0.2">
      <c r="AO2073" s="106" t="str">
        <f t="shared" si="140"/>
        <v>RT5EAST LEICESTERSHIRE 3</v>
      </c>
      <c r="AP2073" s="37" t="s">
        <v>9907</v>
      </c>
      <c r="AQ2073" s="37" t="s">
        <v>9908</v>
      </c>
      <c r="AR2073" s="37" t="s">
        <v>9907</v>
      </c>
      <c r="AS2073" s="37" t="s">
        <v>9908</v>
      </c>
      <c r="AT2073" s="37" t="s">
        <v>1766</v>
      </c>
    </row>
    <row r="2074" spans="41:46" x14ac:dyDescent="0.2">
      <c r="AO2074" s="106" t="str">
        <f t="shared" si="140"/>
        <v>RT5EAST LEICESTERSHIRE 3 (EPMA)</v>
      </c>
      <c r="AP2074" s="37" t="s">
        <v>9909</v>
      </c>
      <c r="AQ2074" s="37" t="s">
        <v>9910</v>
      </c>
      <c r="AR2074" s="37" t="s">
        <v>9909</v>
      </c>
      <c r="AS2074" s="37" t="s">
        <v>9910</v>
      </c>
      <c r="AT2074" s="37" t="s">
        <v>1766</v>
      </c>
    </row>
    <row r="2075" spans="41:46" x14ac:dyDescent="0.2">
      <c r="AO2075" s="106" t="str">
        <f t="shared" si="140"/>
        <v>RT5FORENSIC 1</v>
      </c>
      <c r="AP2075" s="37" t="s">
        <v>9911</v>
      </c>
      <c r="AQ2075" s="37" t="s">
        <v>9912</v>
      </c>
      <c r="AR2075" s="37" t="s">
        <v>9911</v>
      </c>
      <c r="AS2075" s="37" t="s">
        <v>9912</v>
      </c>
      <c r="AT2075" s="37" t="s">
        <v>1766</v>
      </c>
    </row>
    <row r="2076" spans="41:46" x14ac:dyDescent="0.2">
      <c r="AO2076" s="106" t="str">
        <f t="shared" si="140"/>
        <v>RT5FORENSIC 1 (EPMA)</v>
      </c>
      <c r="AP2076" s="37" t="s">
        <v>9913</v>
      </c>
      <c r="AQ2076" s="37" t="s">
        <v>9914</v>
      </c>
      <c r="AR2076" s="37" t="s">
        <v>9913</v>
      </c>
      <c r="AS2076" s="37" t="s">
        <v>9914</v>
      </c>
      <c r="AT2076" s="37" t="s">
        <v>1766</v>
      </c>
    </row>
    <row r="2077" spans="41:46" x14ac:dyDescent="0.2">
      <c r="AO2077" s="106" t="str">
        <f t="shared" si="140"/>
        <v>RT5FORENSIC 2</v>
      </c>
      <c r="AP2077" s="37" t="s">
        <v>9915</v>
      </c>
      <c r="AQ2077" s="37" t="s">
        <v>9916</v>
      </c>
      <c r="AR2077" s="37" t="s">
        <v>9915</v>
      </c>
      <c r="AS2077" s="37" t="s">
        <v>9916</v>
      </c>
      <c r="AT2077" s="37" t="s">
        <v>1766</v>
      </c>
    </row>
    <row r="2078" spans="41:46" x14ac:dyDescent="0.2">
      <c r="AO2078" s="106" t="str">
        <f t="shared" si="140"/>
        <v>RT5FORENSIC 2 (EPMA)</v>
      </c>
      <c r="AP2078" s="37" t="s">
        <v>9917</v>
      </c>
      <c r="AQ2078" s="37" t="s">
        <v>9918</v>
      </c>
      <c r="AR2078" s="37" t="s">
        <v>9917</v>
      </c>
      <c r="AS2078" s="37" t="s">
        <v>9918</v>
      </c>
      <c r="AT2078" s="37" t="s">
        <v>1766</v>
      </c>
    </row>
    <row r="2079" spans="41:46" x14ac:dyDescent="0.2">
      <c r="AO2079" s="106" t="str">
        <f t="shared" si="140"/>
        <v>RT5HINCKLEY AND BOSWORTH 1</v>
      </c>
      <c r="AP2079" s="37" t="s">
        <v>9919</v>
      </c>
      <c r="AQ2079" s="37" t="s">
        <v>9920</v>
      </c>
      <c r="AR2079" s="37" t="s">
        <v>9919</v>
      </c>
      <c r="AS2079" s="37" t="s">
        <v>9920</v>
      </c>
      <c r="AT2079" s="37" t="s">
        <v>1766</v>
      </c>
    </row>
    <row r="2080" spans="41:46" x14ac:dyDescent="0.2">
      <c r="AO2080" s="106" t="str">
        <f t="shared" si="140"/>
        <v>RT5HINCKLEY AND BOSWORTH 1 (EPMA)</v>
      </c>
      <c r="AP2080" s="37" t="s">
        <v>9921</v>
      </c>
      <c r="AQ2080" s="37" t="s">
        <v>9922</v>
      </c>
      <c r="AR2080" s="37" t="s">
        <v>9921</v>
      </c>
      <c r="AS2080" s="37" t="s">
        <v>9922</v>
      </c>
      <c r="AT2080" s="37" t="s">
        <v>1766</v>
      </c>
    </row>
    <row r="2081" spans="41:46" x14ac:dyDescent="0.2">
      <c r="AO2081" s="106" t="str">
        <f t="shared" si="140"/>
        <v>RT5HINCKLEY AND BOSWORTH 2</v>
      </c>
      <c r="AP2081" s="37" t="s">
        <v>9923</v>
      </c>
      <c r="AQ2081" s="37" t="s">
        <v>9924</v>
      </c>
      <c r="AR2081" s="37" t="s">
        <v>9923</v>
      </c>
      <c r="AS2081" s="37" t="s">
        <v>9924</v>
      </c>
      <c r="AT2081" s="37" t="s">
        <v>1766</v>
      </c>
    </row>
    <row r="2082" spans="41:46" x14ac:dyDescent="0.2">
      <c r="AO2082" s="106" t="str">
        <f t="shared" si="140"/>
        <v>RT5HINCKLEY AND BOSWORTH 2 (EPMA)</v>
      </c>
      <c r="AP2082" s="37" t="s">
        <v>9925</v>
      </c>
      <c r="AQ2082" s="37" t="s">
        <v>9926</v>
      </c>
      <c r="AR2082" s="37" t="s">
        <v>9925</v>
      </c>
      <c r="AS2082" s="37" t="s">
        <v>9926</v>
      </c>
      <c r="AT2082" s="37" t="s">
        <v>1766</v>
      </c>
    </row>
    <row r="2083" spans="41:46" x14ac:dyDescent="0.2">
      <c r="AO2083" s="106" t="str">
        <f t="shared" si="140"/>
        <v>RT5HINCKLEY AND BOSWORTH 3</v>
      </c>
      <c r="AP2083" s="37" t="s">
        <v>9927</v>
      </c>
      <c r="AQ2083" s="37" t="s">
        <v>9928</v>
      </c>
      <c r="AR2083" s="37" t="s">
        <v>9927</v>
      </c>
      <c r="AS2083" s="37" t="s">
        <v>9928</v>
      </c>
      <c r="AT2083" s="37" t="s">
        <v>1766</v>
      </c>
    </row>
    <row r="2084" spans="41:46" x14ac:dyDescent="0.2">
      <c r="AO2084" s="106" t="str">
        <f t="shared" si="140"/>
        <v>RT5HINCKLEY AND BOSWORTH 3 (EPMA)</v>
      </c>
      <c r="AP2084" s="37" t="s">
        <v>9929</v>
      </c>
      <c r="AQ2084" s="37" t="s">
        <v>9930</v>
      </c>
      <c r="AR2084" s="37" t="s">
        <v>9929</v>
      </c>
      <c r="AS2084" s="37" t="s">
        <v>9930</v>
      </c>
      <c r="AT2084" s="37" t="s">
        <v>1766</v>
      </c>
    </row>
    <row r="2085" spans="41:46" x14ac:dyDescent="0.2">
      <c r="AO2085" s="106" t="str">
        <f t="shared" si="140"/>
        <v>RT5NW LEICESTERSHIRE 1</v>
      </c>
      <c r="AP2085" s="37" t="s">
        <v>9931</v>
      </c>
      <c r="AQ2085" s="37" t="s">
        <v>9932</v>
      </c>
      <c r="AR2085" s="37" t="s">
        <v>9931</v>
      </c>
      <c r="AS2085" s="37" t="s">
        <v>9932</v>
      </c>
      <c r="AT2085" s="37" t="s">
        <v>1766</v>
      </c>
    </row>
    <row r="2086" spans="41:46" x14ac:dyDescent="0.2">
      <c r="AO2086" s="106" t="str">
        <f t="shared" si="140"/>
        <v>RT5NW LEICESTERSHIRE 1 (EPMA)</v>
      </c>
      <c r="AP2086" s="37" t="s">
        <v>9933</v>
      </c>
      <c r="AQ2086" s="37" t="s">
        <v>9934</v>
      </c>
      <c r="AR2086" s="37" t="s">
        <v>9933</v>
      </c>
      <c r="AS2086" s="37" t="s">
        <v>9934</v>
      </c>
      <c r="AT2086" s="37" t="s">
        <v>1766</v>
      </c>
    </row>
    <row r="2087" spans="41:46" x14ac:dyDescent="0.2">
      <c r="AO2087" s="106" t="str">
        <f t="shared" si="140"/>
        <v>RT5NW LEICESTERSHIRE 2</v>
      </c>
      <c r="AP2087" s="37" t="s">
        <v>9935</v>
      </c>
      <c r="AQ2087" s="37" t="s">
        <v>9936</v>
      </c>
      <c r="AR2087" s="37" t="s">
        <v>9935</v>
      </c>
      <c r="AS2087" s="37" t="s">
        <v>9936</v>
      </c>
      <c r="AT2087" s="37" t="s">
        <v>1766</v>
      </c>
    </row>
    <row r="2088" spans="41:46" x14ac:dyDescent="0.2">
      <c r="AO2088" s="106" t="str">
        <f t="shared" si="140"/>
        <v>RT5NW LEICESTERSHIRE 2 (EPMA)</v>
      </c>
      <c r="AP2088" s="37" t="s">
        <v>9937</v>
      </c>
      <c r="AQ2088" s="37" t="s">
        <v>9938</v>
      </c>
      <c r="AR2088" s="37" t="s">
        <v>9937</v>
      </c>
      <c r="AS2088" s="37" t="s">
        <v>9938</v>
      </c>
      <c r="AT2088" s="37" t="s">
        <v>1766</v>
      </c>
    </row>
    <row r="2089" spans="41:46" x14ac:dyDescent="0.2">
      <c r="AO2089" s="106" t="str">
        <f t="shared" si="140"/>
        <v>RT5NW LEICESTERSHIRE 3</v>
      </c>
      <c r="AP2089" s="37" t="s">
        <v>9939</v>
      </c>
      <c r="AQ2089" s="37" t="s">
        <v>9940</v>
      </c>
      <c r="AR2089" s="37" t="s">
        <v>9939</v>
      </c>
      <c r="AS2089" s="37" t="s">
        <v>9940</v>
      </c>
      <c r="AT2089" s="37" t="s">
        <v>1766</v>
      </c>
    </row>
    <row r="2090" spans="41:46" x14ac:dyDescent="0.2">
      <c r="AO2090" s="106" t="str">
        <f t="shared" si="140"/>
        <v>RT5NW LEICESTERSHIRE 3 (EPMA)</v>
      </c>
      <c r="AP2090" s="37" t="s">
        <v>9941</v>
      </c>
      <c r="AQ2090" s="37" t="s">
        <v>9942</v>
      </c>
      <c r="AR2090" s="37" t="s">
        <v>9941</v>
      </c>
      <c r="AS2090" s="37" t="s">
        <v>9942</v>
      </c>
      <c r="AT2090" s="37" t="s">
        <v>1766</v>
      </c>
    </row>
    <row r="2091" spans="41:46" x14ac:dyDescent="0.2">
      <c r="AO2091" s="106" t="str">
        <f t="shared" si="140"/>
        <v>RT5NW LEICESTERSHIRE 4</v>
      </c>
      <c r="AP2091" s="37" t="s">
        <v>9943</v>
      </c>
      <c r="AQ2091" s="37" t="s">
        <v>9944</v>
      </c>
      <c r="AR2091" s="37" t="s">
        <v>9943</v>
      </c>
      <c r="AS2091" s="37" t="s">
        <v>9944</v>
      </c>
      <c r="AT2091" s="37" t="s">
        <v>1766</v>
      </c>
    </row>
    <row r="2092" spans="41:46" x14ac:dyDescent="0.2">
      <c r="AO2092" s="106" t="str">
        <f t="shared" si="140"/>
        <v>RT5NW LEICESTERSHIRE 4 (EPMA)</v>
      </c>
      <c r="AP2092" s="37" t="s">
        <v>9945</v>
      </c>
      <c r="AQ2092" s="37" t="s">
        <v>9946</v>
      </c>
      <c r="AR2092" s="37" t="s">
        <v>9945</v>
      </c>
      <c r="AS2092" s="37" t="s">
        <v>9946</v>
      </c>
      <c r="AT2092" s="37" t="s">
        <v>1766</v>
      </c>
    </row>
    <row r="2093" spans="41:46" x14ac:dyDescent="0.2">
      <c r="AO2093" s="106" t="str">
        <f t="shared" si="140"/>
        <v>RT5PSYCHO-ONCOLOGY 1</v>
      </c>
      <c r="AP2093" s="37" t="s">
        <v>9947</v>
      </c>
      <c r="AQ2093" s="37" t="s">
        <v>9948</v>
      </c>
      <c r="AR2093" s="37" t="s">
        <v>9947</v>
      </c>
      <c r="AS2093" s="37" t="s">
        <v>9948</v>
      </c>
      <c r="AT2093" s="37" t="s">
        <v>1766</v>
      </c>
    </row>
    <row r="2094" spans="41:46" x14ac:dyDescent="0.2">
      <c r="AO2094" s="106" t="str">
        <f t="shared" si="140"/>
        <v>RT5PSYCHO-ONCOLOGY 1 (EPMA)</v>
      </c>
      <c r="AP2094" s="37" t="s">
        <v>9949</v>
      </c>
      <c r="AQ2094" s="37" t="s">
        <v>9950</v>
      </c>
      <c r="AR2094" s="37" t="s">
        <v>9949</v>
      </c>
      <c r="AS2094" s="37" t="s">
        <v>9950</v>
      </c>
      <c r="AT2094" s="37" t="s">
        <v>1766</v>
      </c>
    </row>
    <row r="2095" spans="41:46" x14ac:dyDescent="0.2">
      <c r="AO2095" s="106" t="str">
        <f t="shared" si="140"/>
        <v>RT5PSYCHOTHERAPY 1</v>
      </c>
      <c r="AP2095" s="37" t="s">
        <v>9951</v>
      </c>
      <c r="AQ2095" s="37" t="s">
        <v>9952</v>
      </c>
      <c r="AR2095" s="37" t="s">
        <v>9951</v>
      </c>
      <c r="AS2095" s="37" t="s">
        <v>9952</v>
      </c>
      <c r="AT2095" s="37" t="s">
        <v>1766</v>
      </c>
    </row>
    <row r="2096" spans="41:46" x14ac:dyDescent="0.2">
      <c r="AO2096" s="106" t="str">
        <f t="shared" si="140"/>
        <v>RT5PSYCHOTHERAPY 1 (EPMA)</v>
      </c>
      <c r="AP2096" s="37" t="s">
        <v>9953</v>
      </c>
      <c r="AQ2096" s="37" t="s">
        <v>9954</v>
      </c>
      <c r="AR2096" s="37" t="s">
        <v>9953</v>
      </c>
      <c r="AS2096" s="37" t="s">
        <v>9954</v>
      </c>
      <c r="AT2096" s="37" t="s">
        <v>1766</v>
      </c>
    </row>
    <row r="2097" spans="41:46" x14ac:dyDescent="0.2">
      <c r="AO2097" s="106" t="str">
        <f t="shared" si="140"/>
        <v>RT5PSYCHOTHERAPY 2</v>
      </c>
      <c r="AP2097" s="37" t="s">
        <v>9955</v>
      </c>
      <c r="AQ2097" s="37" t="s">
        <v>9956</v>
      </c>
      <c r="AR2097" s="37" t="s">
        <v>9955</v>
      </c>
      <c r="AS2097" s="37" t="s">
        <v>9956</v>
      </c>
      <c r="AT2097" s="37" t="s">
        <v>1766</v>
      </c>
    </row>
    <row r="2098" spans="41:46" x14ac:dyDescent="0.2">
      <c r="AO2098" s="106" t="str">
        <f t="shared" si="140"/>
        <v>RT5PSYCHOTHERAPY 2 (EPMA)</v>
      </c>
      <c r="AP2098" s="37" t="s">
        <v>9957</v>
      </c>
      <c r="AQ2098" s="37" t="s">
        <v>9958</v>
      </c>
      <c r="AR2098" s="37" t="s">
        <v>9957</v>
      </c>
      <c r="AS2098" s="37" t="s">
        <v>9958</v>
      </c>
      <c r="AT2098" s="37" t="s">
        <v>1766</v>
      </c>
    </row>
    <row r="2099" spans="41:46" x14ac:dyDescent="0.2">
      <c r="AO2099" s="106" t="str">
        <f t="shared" si="140"/>
        <v>RT5SOUTH LEICESTERSHIRE 1</v>
      </c>
      <c r="AP2099" s="37" t="s">
        <v>9959</v>
      </c>
      <c r="AQ2099" s="37" t="s">
        <v>9960</v>
      </c>
      <c r="AR2099" s="37" t="s">
        <v>9959</v>
      </c>
      <c r="AS2099" s="37" t="s">
        <v>9960</v>
      </c>
      <c r="AT2099" s="37" t="s">
        <v>1766</v>
      </c>
    </row>
    <row r="2100" spans="41:46" x14ac:dyDescent="0.2">
      <c r="AO2100" s="106" t="str">
        <f t="shared" si="140"/>
        <v>RT5SOUTH LEICESTERSHIRE 1 (EPMA)</v>
      </c>
      <c r="AP2100" s="37" t="s">
        <v>9961</v>
      </c>
      <c r="AQ2100" s="37" t="s">
        <v>9962</v>
      </c>
      <c r="AR2100" s="37" t="s">
        <v>9961</v>
      </c>
      <c r="AS2100" s="37" t="s">
        <v>9962</v>
      </c>
      <c r="AT2100" s="37" t="s">
        <v>1766</v>
      </c>
    </row>
    <row r="2101" spans="41:46" x14ac:dyDescent="0.2">
      <c r="AO2101" s="106" t="str">
        <f t="shared" si="140"/>
        <v>RT5SOUTH LEICESTERSHIRE 2</v>
      </c>
      <c r="AP2101" s="37" t="s">
        <v>9963</v>
      </c>
      <c r="AQ2101" s="37" t="s">
        <v>9964</v>
      </c>
      <c r="AR2101" s="37" t="s">
        <v>9963</v>
      </c>
      <c r="AS2101" s="37" t="s">
        <v>9964</v>
      </c>
      <c r="AT2101" s="37" t="s">
        <v>1766</v>
      </c>
    </row>
    <row r="2102" spans="41:46" x14ac:dyDescent="0.2">
      <c r="AO2102" s="106" t="str">
        <f t="shared" si="140"/>
        <v>RT5THE BRADGATE MENTAL HEALTH UNIT</v>
      </c>
      <c r="AP2102" s="37" t="s">
        <v>9965</v>
      </c>
      <c r="AQ2102" s="37" t="s">
        <v>9966</v>
      </c>
      <c r="AR2102" s="37" t="s">
        <v>9965</v>
      </c>
      <c r="AS2102" s="37" t="s">
        <v>9966</v>
      </c>
      <c r="AT2102" s="37" t="s">
        <v>1766</v>
      </c>
    </row>
    <row r="2103" spans="41:46" x14ac:dyDescent="0.2">
      <c r="AO2103" s="106" t="str">
        <f t="shared" si="140"/>
        <v>RT5ROTHESAY</v>
      </c>
      <c r="AP2103" s="37" t="s">
        <v>9967</v>
      </c>
      <c r="AQ2103" s="37" t="s">
        <v>9968</v>
      </c>
      <c r="AR2103" s="37" t="s">
        <v>9967</v>
      </c>
      <c r="AS2103" s="37" t="s">
        <v>9968</v>
      </c>
      <c r="AT2103" s="37" t="s">
        <v>1766</v>
      </c>
    </row>
    <row r="2104" spans="41:46" x14ac:dyDescent="0.2">
      <c r="AO2104" s="106" t="str">
        <f t="shared" si="140"/>
        <v>RT5SOUTH LEICESTERSHIRE 2 (EPMA)</v>
      </c>
      <c r="AP2104" s="37" t="s">
        <v>9969</v>
      </c>
      <c r="AQ2104" s="37" t="s">
        <v>9970</v>
      </c>
      <c r="AR2104" s="37" t="s">
        <v>9969</v>
      </c>
      <c r="AS2104" s="37" t="s">
        <v>9970</v>
      </c>
      <c r="AT2104" s="37" t="s">
        <v>1766</v>
      </c>
    </row>
    <row r="2105" spans="41:46" x14ac:dyDescent="0.2">
      <c r="AO2105" s="106" t="str">
        <f t="shared" si="140"/>
        <v>RT5SOUTH LEICESTERSHIRE 3</v>
      </c>
      <c r="AP2105" s="37" t="s">
        <v>9971</v>
      </c>
      <c r="AQ2105" s="37" t="s">
        <v>9972</v>
      </c>
      <c r="AR2105" s="37" t="s">
        <v>9971</v>
      </c>
      <c r="AS2105" s="37" t="s">
        <v>9972</v>
      </c>
      <c r="AT2105" s="37" t="s">
        <v>1766</v>
      </c>
    </row>
    <row r="2106" spans="41:46" x14ac:dyDescent="0.2">
      <c r="AO2106" s="106" t="str">
        <f t="shared" si="140"/>
        <v>RT5SOUTH LEICESTERSHIRE 3 (EPMA)</v>
      </c>
      <c r="AP2106" s="37" t="s">
        <v>9973</v>
      </c>
      <c r="AQ2106" s="37" t="s">
        <v>9974</v>
      </c>
      <c r="AR2106" s="37" t="s">
        <v>9973</v>
      </c>
      <c r="AS2106" s="37" t="s">
        <v>9974</v>
      </c>
      <c r="AT2106" s="37" t="s">
        <v>1766</v>
      </c>
    </row>
    <row r="2107" spans="41:46" x14ac:dyDescent="0.2">
      <c r="AO2107" s="106" t="str">
        <f t="shared" si="140"/>
        <v>RT5SOUTH LEICESTERSHIRE 4</v>
      </c>
      <c r="AP2107" s="37" t="s">
        <v>9975</v>
      </c>
      <c r="AQ2107" s="37" t="s">
        <v>9976</v>
      </c>
      <c r="AR2107" s="37" t="s">
        <v>9975</v>
      </c>
      <c r="AS2107" s="37" t="s">
        <v>9976</v>
      </c>
      <c r="AT2107" s="37" t="s">
        <v>1766</v>
      </c>
    </row>
    <row r="2108" spans="41:46" x14ac:dyDescent="0.2">
      <c r="AO2108" s="106" t="str">
        <f t="shared" si="140"/>
        <v>RT5SOUTH LEICESTERSHIRE 4 (EPMA)</v>
      </c>
      <c r="AP2108" s="37" t="s">
        <v>9977</v>
      </c>
      <c r="AQ2108" s="37" t="s">
        <v>9978</v>
      </c>
      <c r="AR2108" s="37" t="s">
        <v>9977</v>
      </c>
      <c r="AS2108" s="37" t="s">
        <v>9978</v>
      </c>
      <c r="AT2108" s="37" t="s">
        <v>1766</v>
      </c>
    </row>
    <row r="2109" spans="41:46" x14ac:dyDescent="0.2">
      <c r="AO2109" s="106" t="str">
        <f t="shared" si="140"/>
        <v>RT5SOUTH LEICESTERSHIRE 5</v>
      </c>
      <c r="AP2109" s="37" t="s">
        <v>9979</v>
      </c>
      <c r="AQ2109" s="37" t="s">
        <v>9980</v>
      </c>
      <c r="AR2109" s="37" t="s">
        <v>9979</v>
      </c>
      <c r="AS2109" s="37" t="s">
        <v>9980</v>
      </c>
      <c r="AT2109" s="37" t="s">
        <v>1766</v>
      </c>
    </row>
    <row r="2110" spans="41:46" x14ac:dyDescent="0.2">
      <c r="AO2110" s="106" t="str">
        <f t="shared" si="140"/>
        <v>RT5SOUTH LEICESTERSHIRE 5 (EPMA)</v>
      </c>
      <c r="AP2110" s="37" t="s">
        <v>9981</v>
      </c>
      <c r="AQ2110" s="37" t="s">
        <v>9982</v>
      </c>
      <c r="AR2110" s="37" t="s">
        <v>9981</v>
      </c>
      <c r="AS2110" s="37" t="s">
        <v>9982</v>
      </c>
      <c r="AT2110" s="37" t="s">
        <v>1766</v>
      </c>
    </row>
    <row r="2111" spans="41:46" x14ac:dyDescent="0.2">
      <c r="AO2111" s="106" t="str">
        <f t="shared" si="140"/>
        <v>RT5TREATMENT AND RECOVERY 1</v>
      </c>
      <c r="AP2111" s="37" t="s">
        <v>9983</v>
      </c>
      <c r="AQ2111" s="37" t="s">
        <v>9984</v>
      </c>
      <c r="AR2111" s="37" t="s">
        <v>9983</v>
      </c>
      <c r="AS2111" s="37" t="s">
        <v>9984</v>
      </c>
      <c r="AT2111" s="37" t="s">
        <v>1766</v>
      </c>
    </row>
    <row r="2112" spans="41:46" x14ac:dyDescent="0.2">
      <c r="AO2112" s="106" t="str">
        <f t="shared" si="140"/>
        <v>RT5TREATMENT AND RECOVERY 1 (EPMA)</v>
      </c>
      <c r="AP2112" s="37" t="s">
        <v>9985</v>
      </c>
      <c r="AQ2112" s="37" t="s">
        <v>9986</v>
      </c>
      <c r="AR2112" s="37" t="s">
        <v>9985</v>
      </c>
      <c r="AS2112" s="37" t="s">
        <v>9986</v>
      </c>
      <c r="AT2112" s="37" t="s">
        <v>1766</v>
      </c>
    </row>
    <row r="2113" spans="41:46" x14ac:dyDescent="0.2">
      <c r="AO2113" s="106" t="str">
        <f t="shared" si="140"/>
        <v>RT5BRACKENDALE</v>
      </c>
      <c r="AP2113" s="37" t="s">
        <v>9987</v>
      </c>
      <c r="AQ2113" s="37" t="s">
        <v>9988</v>
      </c>
      <c r="AR2113" s="37" t="s">
        <v>9987</v>
      </c>
      <c r="AS2113" s="37" t="s">
        <v>9988</v>
      </c>
      <c r="AT2113" s="37" t="s">
        <v>1766</v>
      </c>
    </row>
    <row r="2114" spans="41:46" x14ac:dyDescent="0.2">
      <c r="AO2114" s="106" t="str">
        <f t="shared" si="140"/>
        <v>RT5CASTLERIGG</v>
      </c>
      <c r="AP2114" s="37" t="s">
        <v>9989</v>
      </c>
      <c r="AQ2114" s="37" t="s">
        <v>9990</v>
      </c>
      <c r="AR2114" s="37" t="s">
        <v>9989</v>
      </c>
      <c r="AS2114" s="37" t="s">
        <v>9990</v>
      </c>
      <c r="AT2114" s="37" t="s">
        <v>1766</v>
      </c>
    </row>
    <row r="2115" spans="41:46" x14ac:dyDescent="0.2">
      <c r="AO2115" s="106" t="str">
        <f t="shared" si="140"/>
        <v>RT5TARRY VIEW</v>
      </c>
      <c r="AP2115" s="37" t="s">
        <v>9991</v>
      </c>
      <c r="AQ2115" s="37" t="s">
        <v>9992</v>
      </c>
      <c r="AR2115" s="37" t="s">
        <v>9991</v>
      </c>
      <c r="AS2115" s="37" t="s">
        <v>9992</v>
      </c>
      <c r="AT2115" s="37" t="s">
        <v>1766</v>
      </c>
    </row>
    <row r="2116" spans="41:46" x14ac:dyDescent="0.2">
      <c r="AO2116" s="106" t="str">
        <f t="shared" ref="AO2116:AO2179" si="141">AT2116&amp;AQ2116</f>
        <v>RT5THE FIRS</v>
      </c>
      <c r="AP2116" s="37" t="s">
        <v>9993</v>
      </c>
      <c r="AQ2116" s="37" t="s">
        <v>9994</v>
      </c>
      <c r="AR2116" s="37" t="s">
        <v>9993</v>
      </c>
      <c r="AS2116" s="37" t="s">
        <v>9994</v>
      </c>
      <c r="AT2116" s="37" t="s">
        <v>1766</v>
      </c>
    </row>
    <row r="2117" spans="41:46" x14ac:dyDescent="0.2">
      <c r="AO2117" s="106" t="str">
        <f t="shared" si="141"/>
        <v>RT5TREATMENT AND RECOVERY 2 (EPMA)</v>
      </c>
      <c r="AP2117" s="37" t="s">
        <v>9995</v>
      </c>
      <c r="AQ2117" s="37" t="s">
        <v>9996</v>
      </c>
      <c r="AR2117" s="37" t="s">
        <v>9995</v>
      </c>
      <c r="AS2117" s="37" t="s">
        <v>9996</v>
      </c>
      <c r="AT2117" s="37" t="s">
        <v>1766</v>
      </c>
    </row>
    <row r="2118" spans="41:46" x14ac:dyDescent="0.2">
      <c r="AO2118" s="106" t="str">
        <f t="shared" si="141"/>
        <v>RT5TREATMENT AND RECOVERY 2</v>
      </c>
      <c r="AP2118" s="37" t="s">
        <v>9997</v>
      </c>
      <c r="AQ2118" s="37" t="s">
        <v>9998</v>
      </c>
      <c r="AR2118" s="37" t="s">
        <v>9997</v>
      </c>
      <c r="AS2118" s="37" t="s">
        <v>9998</v>
      </c>
      <c r="AT2118" s="37" t="s">
        <v>1766</v>
      </c>
    </row>
    <row r="2119" spans="41:46" x14ac:dyDescent="0.2">
      <c r="AO2119" s="106" t="str">
        <f t="shared" si="141"/>
        <v>RT5LEICESTER FRITH (THE CHAPEL)</v>
      </c>
      <c r="AP2119" s="37" t="s">
        <v>9999</v>
      </c>
      <c r="AQ2119" s="37" t="s">
        <v>10000</v>
      </c>
      <c r="AR2119" s="37" t="s">
        <v>9999</v>
      </c>
      <c r="AS2119" s="37" t="s">
        <v>10000</v>
      </c>
      <c r="AT2119" s="37" t="s">
        <v>1766</v>
      </c>
    </row>
    <row r="2120" spans="41:46" x14ac:dyDescent="0.2">
      <c r="AO2120" s="106" t="str">
        <f t="shared" si="141"/>
        <v>RT5LEICESTER FRITH (DOROTHY BATES SUB STATION)</v>
      </c>
      <c r="AP2120" s="37" t="s">
        <v>10001</v>
      </c>
      <c r="AQ2120" s="37" t="s">
        <v>10002</v>
      </c>
      <c r="AR2120" s="37" t="s">
        <v>10001</v>
      </c>
      <c r="AS2120" s="37" t="s">
        <v>10002</v>
      </c>
      <c r="AT2120" s="37" t="s">
        <v>1766</v>
      </c>
    </row>
    <row r="2121" spans="41:46" x14ac:dyDescent="0.2">
      <c r="AO2121" s="106" t="str">
        <f t="shared" si="141"/>
        <v>RT5LEICESTER FRITH (GARAGES)</v>
      </c>
      <c r="AP2121" s="37" t="s">
        <v>10003</v>
      </c>
      <c r="AQ2121" s="37" t="s">
        <v>10004</v>
      </c>
      <c r="AR2121" s="37" t="s">
        <v>10003</v>
      </c>
      <c r="AS2121" s="37" t="s">
        <v>10004</v>
      </c>
      <c r="AT2121" s="37" t="s">
        <v>1766</v>
      </c>
    </row>
    <row r="2122" spans="41:46" x14ac:dyDescent="0.2">
      <c r="AO2122" s="106" t="str">
        <f t="shared" si="141"/>
        <v>RT5LEICESTER FRITH (MEADOW LAND)</v>
      </c>
      <c r="AP2122" s="37" t="s">
        <v>10005</v>
      </c>
      <c r="AQ2122" s="37" t="s">
        <v>10006</v>
      </c>
      <c r="AR2122" s="37" t="s">
        <v>10005</v>
      </c>
      <c r="AS2122" s="37" t="s">
        <v>10006</v>
      </c>
      <c r="AT2122" s="37" t="s">
        <v>1766</v>
      </c>
    </row>
    <row r="2123" spans="41:46" x14ac:dyDescent="0.2">
      <c r="AO2123" s="106" t="str">
        <f t="shared" si="141"/>
        <v>RT5TOWERS HOSPITAL (THE CABIN)</v>
      </c>
      <c r="AP2123" s="37" t="s">
        <v>10007</v>
      </c>
      <c r="AQ2123" s="37" t="s">
        <v>10008</v>
      </c>
      <c r="AR2123" s="37" t="s">
        <v>10007</v>
      </c>
      <c r="AS2123" s="37" t="s">
        <v>10008</v>
      </c>
      <c r="AT2123" s="37" t="s">
        <v>1766</v>
      </c>
    </row>
    <row r="2124" spans="41:46" x14ac:dyDescent="0.2">
      <c r="AO2124" s="106" t="str">
        <f t="shared" si="141"/>
        <v>RT5LEICESTER FRITH (THE RECREATION HALL)</v>
      </c>
      <c r="AP2124" s="37" t="s">
        <v>10009</v>
      </c>
      <c r="AQ2124" s="37" t="s">
        <v>10010</v>
      </c>
      <c r="AR2124" s="37" t="s">
        <v>10009</v>
      </c>
      <c r="AS2124" s="37" t="s">
        <v>10010</v>
      </c>
      <c r="AT2124" s="37" t="s">
        <v>1766</v>
      </c>
    </row>
    <row r="2125" spans="41:46" x14ac:dyDescent="0.2">
      <c r="AO2125" s="106" t="str">
        <f t="shared" si="141"/>
        <v>RT5THE AGNES UNIT</v>
      </c>
      <c r="AP2125" s="37" t="s">
        <v>10011</v>
      </c>
      <c r="AQ2125" s="37" t="s">
        <v>10012</v>
      </c>
      <c r="AR2125" s="37" t="s">
        <v>10011</v>
      </c>
      <c r="AS2125" s="37" t="s">
        <v>10012</v>
      </c>
      <c r="AT2125" s="37" t="s">
        <v>1766</v>
      </c>
    </row>
    <row r="2126" spans="41:46" x14ac:dyDescent="0.2">
      <c r="AO2126" s="106" t="str">
        <f t="shared" si="141"/>
        <v>RT5CHARNWOOD MILL</v>
      </c>
      <c r="AP2126" s="37" t="s">
        <v>10013</v>
      </c>
      <c r="AQ2126" s="37" t="s">
        <v>10014</v>
      </c>
      <c r="AR2126" s="37" t="s">
        <v>10013</v>
      </c>
      <c r="AS2126" s="37" t="s">
        <v>10014</v>
      </c>
      <c r="AT2126" s="37" t="s">
        <v>1766</v>
      </c>
    </row>
    <row r="2127" spans="41:46" x14ac:dyDescent="0.2">
      <c r="AO2127" s="106" t="str">
        <f t="shared" si="141"/>
        <v>RT5SUITE P1</v>
      </c>
      <c r="AP2127" s="37" t="s">
        <v>10015</v>
      </c>
      <c r="AQ2127" s="37" t="s">
        <v>10016</v>
      </c>
      <c r="AR2127" s="37" t="s">
        <v>10015</v>
      </c>
      <c r="AS2127" s="37" t="s">
        <v>10016</v>
      </c>
      <c r="AT2127" s="37" t="s">
        <v>1766</v>
      </c>
    </row>
    <row r="2128" spans="41:46" x14ac:dyDescent="0.2">
      <c r="AO2128" s="106" t="str">
        <f t="shared" si="141"/>
        <v>RT5CITY EAST 4 (EPMA)</v>
      </c>
      <c r="AP2128" s="37" t="s">
        <v>10017</v>
      </c>
      <c r="AQ2128" s="37" t="s">
        <v>10018</v>
      </c>
      <c r="AR2128" s="37" t="s">
        <v>10017</v>
      </c>
      <c r="AS2128" s="37" t="s">
        <v>10018</v>
      </c>
      <c r="AT2128" s="37" t="s">
        <v>1766</v>
      </c>
    </row>
    <row r="2129" spans="41:46" x14ac:dyDescent="0.2">
      <c r="AO2129" s="106" t="str">
        <f t="shared" si="141"/>
        <v>RT5MELTON MOWBRAY HOSPITAL</v>
      </c>
      <c r="AP2129" s="37" t="s">
        <v>10019</v>
      </c>
      <c r="AQ2129" s="37" t="s">
        <v>10020</v>
      </c>
      <c r="AR2129" s="37" t="s">
        <v>10019</v>
      </c>
      <c r="AS2129" s="37" t="s">
        <v>10020</v>
      </c>
      <c r="AT2129" s="37" t="s">
        <v>1766</v>
      </c>
    </row>
    <row r="2130" spans="41:46" x14ac:dyDescent="0.2">
      <c r="AO2130" s="106" t="str">
        <f t="shared" si="141"/>
        <v>RT5RUTLAND HOSPITAL</v>
      </c>
      <c r="AP2130" s="37" t="s">
        <v>10021</v>
      </c>
      <c r="AQ2130" s="37" t="s">
        <v>10022</v>
      </c>
      <c r="AR2130" s="37" t="s">
        <v>10021</v>
      </c>
      <c r="AS2130" s="37" t="s">
        <v>10022</v>
      </c>
      <c r="AT2130" s="37" t="s">
        <v>1766</v>
      </c>
    </row>
    <row r="2131" spans="41:46" x14ac:dyDescent="0.2">
      <c r="AO2131" s="106" t="str">
        <f t="shared" si="141"/>
        <v>RT5LOUGHBOROUGH HOSPITAL</v>
      </c>
      <c r="AP2131" s="37" t="s">
        <v>10023</v>
      </c>
      <c r="AQ2131" s="37" t="s">
        <v>10024</v>
      </c>
      <c r="AR2131" s="37" t="s">
        <v>10023</v>
      </c>
      <c r="AS2131" s="37" t="s">
        <v>10024</v>
      </c>
      <c r="AT2131" s="37" t="s">
        <v>1766</v>
      </c>
    </row>
    <row r="2132" spans="41:46" x14ac:dyDescent="0.2">
      <c r="AO2132" s="106" t="str">
        <f t="shared" si="141"/>
        <v>RT5COALVILLE HOSPITAL</v>
      </c>
      <c r="AP2132" s="37" t="s">
        <v>10025</v>
      </c>
      <c r="AQ2132" s="37" t="s">
        <v>10026</v>
      </c>
      <c r="AR2132" s="37" t="s">
        <v>10025</v>
      </c>
      <c r="AS2132" s="37" t="s">
        <v>10026</v>
      </c>
      <c r="AT2132" s="37" t="s">
        <v>1766</v>
      </c>
    </row>
    <row r="2133" spans="41:46" x14ac:dyDescent="0.2">
      <c r="AO2133" s="106" t="str">
        <f t="shared" si="141"/>
        <v>RT5ASHBY HOSPITAL</v>
      </c>
      <c r="AP2133" s="37" t="s">
        <v>10027</v>
      </c>
      <c r="AQ2133" s="37" t="s">
        <v>10028</v>
      </c>
      <c r="AR2133" s="37" t="s">
        <v>10027</v>
      </c>
      <c r="AS2133" s="37" t="s">
        <v>10028</v>
      </c>
      <c r="AT2133" s="37" t="s">
        <v>1766</v>
      </c>
    </row>
    <row r="2134" spans="41:46" x14ac:dyDescent="0.2">
      <c r="AO2134" s="106" t="str">
        <f t="shared" si="141"/>
        <v>RT5MARKET HARBOROUGH HOSPITAL</v>
      </c>
      <c r="AP2134" s="37" t="s">
        <v>10029</v>
      </c>
      <c r="AQ2134" s="37" t="s">
        <v>10030</v>
      </c>
      <c r="AR2134" s="37" t="s">
        <v>10029</v>
      </c>
      <c r="AS2134" s="37" t="s">
        <v>10030</v>
      </c>
      <c r="AT2134" s="37" t="s">
        <v>1766</v>
      </c>
    </row>
    <row r="2135" spans="41:46" x14ac:dyDescent="0.2">
      <c r="AO2135" s="106" t="str">
        <f t="shared" si="141"/>
        <v>RT5FIELDING PALMER HOSPITAL</v>
      </c>
      <c r="AP2135" s="37" t="s">
        <v>10031</v>
      </c>
      <c r="AQ2135" s="37" t="s">
        <v>10032</v>
      </c>
      <c r="AR2135" s="37" t="s">
        <v>10031</v>
      </c>
      <c r="AS2135" s="37" t="s">
        <v>10032</v>
      </c>
      <c r="AT2135" s="37" t="s">
        <v>1766</v>
      </c>
    </row>
    <row r="2136" spans="41:46" x14ac:dyDescent="0.2">
      <c r="AO2136" s="106" t="str">
        <f t="shared" si="141"/>
        <v>RT5HINCKLEY AND DISTRICT HOSPITAL</v>
      </c>
      <c r="AP2136" s="37" t="s">
        <v>10033</v>
      </c>
      <c r="AQ2136" s="37" t="s">
        <v>10034</v>
      </c>
      <c r="AR2136" s="37" t="s">
        <v>10033</v>
      </c>
      <c r="AS2136" s="37" t="s">
        <v>10034</v>
      </c>
      <c r="AT2136" s="37" t="s">
        <v>1766</v>
      </c>
    </row>
    <row r="2137" spans="41:46" x14ac:dyDescent="0.2">
      <c r="AO2137" s="106" t="str">
        <f t="shared" si="141"/>
        <v>RT5MHSOP 1</v>
      </c>
      <c r="AP2137" s="37" t="s">
        <v>10035</v>
      </c>
      <c r="AQ2137" s="37" t="s">
        <v>10036</v>
      </c>
      <c r="AR2137" s="37" t="s">
        <v>10035</v>
      </c>
      <c r="AS2137" s="37" t="s">
        <v>10036</v>
      </c>
      <c r="AT2137" s="37" t="s">
        <v>1766</v>
      </c>
    </row>
    <row r="2138" spans="41:46" x14ac:dyDescent="0.2">
      <c r="AO2138" s="106" t="str">
        <f t="shared" si="141"/>
        <v>RT5MHSOP 1 (EPMA)</v>
      </c>
      <c r="AP2138" s="37" t="s">
        <v>10037</v>
      </c>
      <c r="AQ2138" s="37" t="s">
        <v>10038</v>
      </c>
      <c r="AR2138" s="37" t="s">
        <v>10037</v>
      </c>
      <c r="AS2138" s="37" t="s">
        <v>10038</v>
      </c>
      <c r="AT2138" s="37" t="s">
        <v>1766</v>
      </c>
    </row>
    <row r="2139" spans="41:46" x14ac:dyDescent="0.2">
      <c r="AO2139" s="106" t="str">
        <f t="shared" si="141"/>
        <v>RT5MHSOP 5 (EPMA)</v>
      </c>
      <c r="AP2139" s="37" t="s">
        <v>10039</v>
      </c>
      <c r="AQ2139" s="37" t="s">
        <v>10040</v>
      </c>
      <c r="AR2139" s="37" t="s">
        <v>10039</v>
      </c>
      <c r="AS2139" s="37" t="s">
        <v>10040</v>
      </c>
      <c r="AT2139" s="37" t="s">
        <v>1766</v>
      </c>
    </row>
    <row r="2140" spans="41:46" x14ac:dyDescent="0.2">
      <c r="AO2140" s="106" t="str">
        <f t="shared" si="141"/>
        <v>RT5MHSOP 6</v>
      </c>
      <c r="AP2140" s="37" t="s">
        <v>10041</v>
      </c>
      <c r="AQ2140" s="37" t="s">
        <v>10042</v>
      </c>
      <c r="AR2140" s="37" t="s">
        <v>10041</v>
      </c>
      <c r="AS2140" s="37" t="s">
        <v>10042</v>
      </c>
      <c r="AT2140" s="37" t="s">
        <v>1766</v>
      </c>
    </row>
    <row r="2141" spans="41:46" x14ac:dyDescent="0.2">
      <c r="AO2141" s="106" t="str">
        <f t="shared" si="141"/>
        <v>RT5MHSOP 6 (EPMA)</v>
      </c>
      <c r="AP2141" s="37" t="s">
        <v>10043</v>
      </c>
      <c r="AQ2141" s="37" t="s">
        <v>10044</v>
      </c>
      <c r="AR2141" s="37" t="s">
        <v>10043</v>
      </c>
      <c r="AS2141" s="37" t="s">
        <v>10044</v>
      </c>
      <c r="AT2141" s="37" t="s">
        <v>1766</v>
      </c>
    </row>
    <row r="2142" spans="41:46" x14ac:dyDescent="0.2">
      <c r="AO2142" s="106" t="str">
        <f t="shared" si="141"/>
        <v>RT5MHSOP 7</v>
      </c>
      <c r="AP2142" s="37" t="s">
        <v>10045</v>
      </c>
      <c r="AQ2142" s="37" t="s">
        <v>10046</v>
      </c>
      <c r="AR2142" s="37" t="s">
        <v>10045</v>
      </c>
      <c r="AS2142" s="37" t="s">
        <v>10046</v>
      </c>
      <c r="AT2142" s="37" t="s">
        <v>1766</v>
      </c>
    </row>
    <row r="2143" spans="41:46" x14ac:dyDescent="0.2">
      <c r="AO2143" s="106" t="str">
        <f t="shared" si="141"/>
        <v>RT5MHSOP 7 (EPMA)</v>
      </c>
      <c r="AP2143" s="37" t="s">
        <v>10047</v>
      </c>
      <c r="AQ2143" s="37" t="s">
        <v>10048</v>
      </c>
      <c r="AR2143" s="37" t="s">
        <v>10047</v>
      </c>
      <c r="AS2143" s="37" t="s">
        <v>10048</v>
      </c>
      <c r="AT2143" s="37" t="s">
        <v>1766</v>
      </c>
    </row>
    <row r="2144" spans="41:46" x14ac:dyDescent="0.2">
      <c r="AO2144" s="106" t="str">
        <f t="shared" si="141"/>
        <v>RT5MHSOP 8</v>
      </c>
      <c r="AP2144" s="37" t="s">
        <v>10049</v>
      </c>
      <c r="AQ2144" s="37" t="s">
        <v>10050</v>
      </c>
      <c r="AR2144" s="37" t="s">
        <v>10049</v>
      </c>
      <c r="AS2144" s="37" t="s">
        <v>10050</v>
      </c>
      <c r="AT2144" s="37" t="s">
        <v>1766</v>
      </c>
    </row>
    <row r="2145" spans="41:46" x14ac:dyDescent="0.2">
      <c r="AO2145" s="106" t="str">
        <f t="shared" si="141"/>
        <v>RT5MHSOP 8 (EPMA)</v>
      </c>
      <c r="AP2145" s="37" t="s">
        <v>10051</v>
      </c>
      <c r="AQ2145" s="37" t="s">
        <v>10052</v>
      </c>
      <c r="AR2145" s="37" t="s">
        <v>10051</v>
      </c>
      <c r="AS2145" s="37" t="s">
        <v>10052</v>
      </c>
      <c r="AT2145" s="37" t="s">
        <v>1766</v>
      </c>
    </row>
    <row r="2146" spans="41:46" x14ac:dyDescent="0.2">
      <c r="AO2146" s="106" t="str">
        <f t="shared" si="141"/>
        <v>RT5MHSOP 9</v>
      </c>
      <c r="AP2146" s="37" t="s">
        <v>10053</v>
      </c>
      <c r="AQ2146" s="37" t="s">
        <v>10054</v>
      </c>
      <c r="AR2146" s="37" t="s">
        <v>10053</v>
      </c>
      <c r="AS2146" s="37" t="s">
        <v>10054</v>
      </c>
      <c r="AT2146" s="37" t="s">
        <v>1766</v>
      </c>
    </row>
    <row r="2147" spans="41:46" x14ac:dyDescent="0.2">
      <c r="AO2147" s="106" t="str">
        <f t="shared" si="141"/>
        <v>RT5MHSOP 9 (EPMA)</v>
      </c>
      <c r="AP2147" s="37" t="s">
        <v>10055</v>
      </c>
      <c r="AQ2147" s="37" t="s">
        <v>10056</v>
      </c>
      <c r="AR2147" s="37" t="s">
        <v>10055</v>
      </c>
      <c r="AS2147" s="37" t="s">
        <v>10056</v>
      </c>
      <c r="AT2147" s="37" t="s">
        <v>1766</v>
      </c>
    </row>
    <row r="2148" spans="41:46" x14ac:dyDescent="0.2">
      <c r="AO2148" s="106" t="str">
        <f t="shared" si="141"/>
        <v>RT5MHSOP 10</v>
      </c>
      <c r="AP2148" s="37" t="s">
        <v>10057</v>
      </c>
      <c r="AQ2148" s="37" t="s">
        <v>10058</v>
      </c>
      <c r="AR2148" s="37" t="s">
        <v>10057</v>
      </c>
      <c r="AS2148" s="37" t="s">
        <v>10058</v>
      </c>
      <c r="AT2148" s="37" t="s">
        <v>1766</v>
      </c>
    </row>
    <row r="2149" spans="41:46" x14ac:dyDescent="0.2">
      <c r="AO2149" s="106" t="str">
        <f t="shared" si="141"/>
        <v>RT5MHSOP 10 (EPMA)</v>
      </c>
      <c r="AP2149" s="37" t="s">
        <v>10059</v>
      </c>
      <c r="AQ2149" s="37" t="s">
        <v>10060</v>
      </c>
      <c r="AR2149" s="37" t="s">
        <v>10059</v>
      </c>
      <c r="AS2149" s="37" t="s">
        <v>10060</v>
      </c>
      <c r="AT2149" s="37" t="s">
        <v>1766</v>
      </c>
    </row>
    <row r="2150" spans="41:46" x14ac:dyDescent="0.2">
      <c r="AO2150" s="106" t="str">
        <f t="shared" si="141"/>
        <v>RT5EATING DISORDERS 1 (EPMA)</v>
      </c>
      <c r="AP2150" s="37" t="s">
        <v>10061</v>
      </c>
      <c r="AQ2150" s="37" t="s">
        <v>10062</v>
      </c>
      <c r="AR2150" s="37" t="s">
        <v>10061</v>
      </c>
      <c r="AS2150" s="37" t="s">
        <v>10062</v>
      </c>
      <c r="AT2150" s="37" t="s">
        <v>1766</v>
      </c>
    </row>
    <row r="2151" spans="41:46" x14ac:dyDescent="0.2">
      <c r="AO2151" s="106" t="str">
        <f t="shared" si="141"/>
        <v>RT5EATING DISORDERS 2</v>
      </c>
      <c r="AP2151" s="37" t="s">
        <v>10063</v>
      </c>
      <c r="AQ2151" s="37" t="s">
        <v>10064</v>
      </c>
      <c r="AR2151" s="37" t="s">
        <v>10063</v>
      </c>
      <c r="AS2151" s="37" t="s">
        <v>10064</v>
      </c>
      <c r="AT2151" s="37" t="s">
        <v>1766</v>
      </c>
    </row>
    <row r="2152" spans="41:46" x14ac:dyDescent="0.2">
      <c r="AO2152" s="106" t="str">
        <f t="shared" si="141"/>
        <v>RT5EATING DISORDERS 2 (EPMA)</v>
      </c>
      <c r="AP2152" s="37" t="s">
        <v>10065</v>
      </c>
      <c r="AQ2152" s="37" t="s">
        <v>10066</v>
      </c>
      <c r="AR2152" s="37" t="s">
        <v>10065</v>
      </c>
      <c r="AS2152" s="37" t="s">
        <v>10066</v>
      </c>
      <c r="AT2152" s="37" t="s">
        <v>1766</v>
      </c>
    </row>
    <row r="2153" spans="41:46" x14ac:dyDescent="0.2">
      <c r="AO2153" s="106" t="str">
        <f t="shared" si="141"/>
        <v>RT5EATING DISORDERS 3</v>
      </c>
      <c r="AP2153" s="37" t="s">
        <v>10067</v>
      </c>
      <c r="AQ2153" s="37" t="s">
        <v>10068</v>
      </c>
      <c r="AR2153" s="37" t="s">
        <v>10067</v>
      </c>
      <c r="AS2153" s="37" t="s">
        <v>10068</v>
      </c>
      <c r="AT2153" s="37" t="s">
        <v>1766</v>
      </c>
    </row>
    <row r="2154" spans="41:46" x14ac:dyDescent="0.2">
      <c r="AO2154" s="106" t="str">
        <f t="shared" si="141"/>
        <v>RT5EATING DISORDERS 3 (EPMA)</v>
      </c>
      <c r="AP2154" s="37" t="s">
        <v>10069</v>
      </c>
      <c r="AQ2154" s="37" t="s">
        <v>10070</v>
      </c>
      <c r="AR2154" s="37" t="s">
        <v>10069</v>
      </c>
      <c r="AS2154" s="37" t="s">
        <v>10070</v>
      </c>
      <c r="AT2154" s="37" t="s">
        <v>1766</v>
      </c>
    </row>
    <row r="2155" spans="41:46" x14ac:dyDescent="0.2">
      <c r="AO2155" s="106" t="str">
        <f t="shared" si="141"/>
        <v>RT5LD 1</v>
      </c>
      <c r="AP2155" s="37" t="s">
        <v>10071</v>
      </c>
      <c r="AQ2155" s="37" t="s">
        <v>10072</v>
      </c>
      <c r="AR2155" s="37" t="s">
        <v>10071</v>
      </c>
      <c r="AS2155" s="37" t="s">
        <v>10072</v>
      </c>
      <c r="AT2155" s="37" t="s">
        <v>1766</v>
      </c>
    </row>
    <row r="2156" spans="41:46" x14ac:dyDescent="0.2">
      <c r="AO2156" s="106" t="str">
        <f t="shared" si="141"/>
        <v>RT5LD 1 (EPMA)</v>
      </c>
      <c r="AP2156" s="37" t="s">
        <v>10073</v>
      </c>
      <c r="AQ2156" s="37" t="s">
        <v>10074</v>
      </c>
      <c r="AR2156" s="37" t="s">
        <v>10073</v>
      </c>
      <c r="AS2156" s="37" t="s">
        <v>10074</v>
      </c>
      <c r="AT2156" s="37" t="s">
        <v>1766</v>
      </c>
    </row>
    <row r="2157" spans="41:46" x14ac:dyDescent="0.2">
      <c r="AO2157" s="106" t="str">
        <f t="shared" si="141"/>
        <v>RT5CITY WEST 4</v>
      </c>
      <c r="AP2157" s="37" t="s">
        <v>10075</v>
      </c>
      <c r="AQ2157" s="37" t="s">
        <v>10076</v>
      </c>
      <c r="AR2157" s="37" t="s">
        <v>10075</v>
      </c>
      <c r="AS2157" s="37" t="s">
        <v>10076</v>
      </c>
      <c r="AT2157" s="37" t="s">
        <v>1766</v>
      </c>
    </row>
    <row r="2158" spans="41:46" x14ac:dyDescent="0.2">
      <c r="AO2158" s="106" t="str">
        <f t="shared" si="141"/>
        <v>RT5CITY WEST 4 (EPMA)</v>
      </c>
      <c r="AP2158" s="37" t="s">
        <v>10077</v>
      </c>
      <c r="AQ2158" s="37" t="s">
        <v>10078</v>
      </c>
      <c r="AR2158" s="37" t="s">
        <v>10077</v>
      </c>
      <c r="AS2158" s="37" t="s">
        <v>10078</v>
      </c>
      <c r="AT2158" s="37" t="s">
        <v>1766</v>
      </c>
    </row>
    <row r="2159" spans="41:46" x14ac:dyDescent="0.2">
      <c r="AO2159" s="106" t="str">
        <f t="shared" si="141"/>
        <v>RT5FORENSIC 3</v>
      </c>
      <c r="AP2159" s="37" t="s">
        <v>10079</v>
      </c>
      <c r="AQ2159" s="37" t="s">
        <v>10080</v>
      </c>
      <c r="AR2159" s="37" t="s">
        <v>10079</v>
      </c>
      <c r="AS2159" s="37" t="s">
        <v>10080</v>
      </c>
      <c r="AT2159" s="37" t="s">
        <v>1766</v>
      </c>
    </row>
    <row r="2160" spans="41:46" x14ac:dyDescent="0.2">
      <c r="AO2160" s="106" t="str">
        <f t="shared" si="141"/>
        <v>RT5FORENSIC 3 (EPMA)</v>
      </c>
      <c r="AP2160" s="37" t="s">
        <v>10081</v>
      </c>
      <c r="AQ2160" s="37" t="s">
        <v>10082</v>
      </c>
      <c r="AR2160" s="37" t="s">
        <v>10081</v>
      </c>
      <c r="AS2160" s="37" t="s">
        <v>10082</v>
      </c>
      <c r="AT2160" s="37" t="s">
        <v>1766</v>
      </c>
    </row>
    <row r="2161" spans="41:46" x14ac:dyDescent="0.2">
      <c r="AO2161" s="106" t="str">
        <f t="shared" si="141"/>
        <v>RT5MHSOP 15</v>
      </c>
      <c r="AP2161" s="37" t="s">
        <v>10083</v>
      </c>
      <c r="AQ2161" s="37" t="s">
        <v>10084</v>
      </c>
      <c r="AR2161" s="37" t="s">
        <v>10083</v>
      </c>
      <c r="AS2161" s="37" t="s">
        <v>10084</v>
      </c>
      <c r="AT2161" s="37" t="s">
        <v>1766</v>
      </c>
    </row>
    <row r="2162" spans="41:46" x14ac:dyDescent="0.2">
      <c r="AO2162" s="106" t="str">
        <f t="shared" si="141"/>
        <v>RT5MHSOP 15 (EPMA)</v>
      </c>
      <c r="AP2162" s="37" t="s">
        <v>10085</v>
      </c>
      <c r="AQ2162" s="37" t="s">
        <v>10086</v>
      </c>
      <c r="AR2162" s="37" t="s">
        <v>10085</v>
      </c>
      <c r="AS2162" s="37" t="s">
        <v>10086</v>
      </c>
      <c r="AT2162" s="37" t="s">
        <v>1766</v>
      </c>
    </row>
    <row r="2163" spans="41:46" x14ac:dyDescent="0.2">
      <c r="AO2163" s="106" t="str">
        <f t="shared" si="141"/>
        <v>RT5CITY CENTRAL 4</v>
      </c>
      <c r="AP2163" s="37" t="s">
        <v>10087</v>
      </c>
      <c r="AQ2163" s="37" t="s">
        <v>10088</v>
      </c>
      <c r="AR2163" s="37" t="s">
        <v>10087</v>
      </c>
      <c r="AS2163" s="37" t="s">
        <v>10088</v>
      </c>
      <c r="AT2163" s="37" t="s">
        <v>1766</v>
      </c>
    </row>
    <row r="2164" spans="41:46" x14ac:dyDescent="0.2">
      <c r="AO2164" s="106" t="str">
        <f t="shared" si="141"/>
        <v>RT5CITY CENTRAL 4 (EPMA)</v>
      </c>
      <c r="AP2164" s="37" t="s">
        <v>10089</v>
      </c>
      <c r="AQ2164" s="37" t="s">
        <v>13674</v>
      </c>
      <c r="AR2164" s="37" t="s">
        <v>10089</v>
      </c>
      <c r="AS2164" s="37" t="s">
        <v>13674</v>
      </c>
      <c r="AT2164" s="37" t="s">
        <v>1766</v>
      </c>
    </row>
    <row r="2165" spans="41:46" x14ac:dyDescent="0.2">
      <c r="AO2165" s="106" t="str">
        <f t="shared" si="141"/>
        <v>RT5LEICESTER FRITH HOSPITAL (EPMA)</v>
      </c>
      <c r="AP2165" s="37" t="s">
        <v>13675</v>
      </c>
      <c r="AQ2165" s="37" t="s">
        <v>13676</v>
      </c>
      <c r="AR2165" s="37" t="s">
        <v>13675</v>
      </c>
      <c r="AS2165" s="37" t="s">
        <v>13676</v>
      </c>
      <c r="AT2165" s="37" t="s">
        <v>1766</v>
      </c>
    </row>
    <row r="2166" spans="41:46" x14ac:dyDescent="0.2">
      <c r="AO2166" s="106" t="str">
        <f t="shared" si="141"/>
        <v>RT5LD 7</v>
      </c>
      <c r="AP2166" s="37" t="s">
        <v>13677</v>
      </c>
      <c r="AQ2166" s="37" t="s">
        <v>13678</v>
      </c>
      <c r="AR2166" s="37" t="s">
        <v>13677</v>
      </c>
      <c r="AS2166" s="37" t="s">
        <v>13678</v>
      </c>
      <c r="AT2166" s="37" t="s">
        <v>1766</v>
      </c>
    </row>
    <row r="2167" spans="41:46" x14ac:dyDescent="0.2">
      <c r="AO2167" s="106" t="str">
        <f t="shared" si="141"/>
        <v>RT5WEST CITY ADULT MH (EPMA)</v>
      </c>
      <c r="AP2167" s="37" t="s">
        <v>13679</v>
      </c>
      <c r="AQ2167" s="37" t="s">
        <v>13680</v>
      </c>
      <c r="AR2167" s="37" t="s">
        <v>13679</v>
      </c>
      <c r="AS2167" s="37" t="s">
        <v>13680</v>
      </c>
      <c r="AT2167" s="37" t="s">
        <v>1766</v>
      </c>
    </row>
    <row r="2168" spans="41:46" x14ac:dyDescent="0.2">
      <c r="AO2168" s="106" t="str">
        <f t="shared" si="141"/>
        <v>RT5MHSOP 17 (EPMA)</v>
      </c>
      <c r="AP2168" s="37" t="s">
        <v>13681</v>
      </c>
      <c r="AQ2168" s="37" t="s">
        <v>13682</v>
      </c>
      <c r="AR2168" s="37" t="s">
        <v>13681</v>
      </c>
      <c r="AS2168" s="37" t="s">
        <v>13682</v>
      </c>
      <c r="AT2168" s="37" t="s">
        <v>1766</v>
      </c>
    </row>
    <row r="2169" spans="41:46" x14ac:dyDescent="0.2">
      <c r="AO2169" s="106" t="str">
        <f t="shared" si="141"/>
        <v>RT5MRH ADULT MENTAL HEALTH (EPMA)</v>
      </c>
      <c r="AP2169" s="37" t="s">
        <v>13683</v>
      </c>
      <c r="AQ2169" s="37" t="s">
        <v>13684</v>
      </c>
      <c r="AR2169" s="37" t="s">
        <v>13683</v>
      </c>
      <c r="AS2169" s="37" t="s">
        <v>13684</v>
      </c>
      <c r="AT2169" s="37" t="s">
        <v>1766</v>
      </c>
    </row>
    <row r="2170" spans="41:46" x14ac:dyDescent="0.2">
      <c r="AO2170" s="106" t="str">
        <f t="shared" si="141"/>
        <v>RT5ASHBY DIST HOSP WARD</v>
      </c>
      <c r="AP2170" s="37" t="s">
        <v>13685</v>
      </c>
      <c r="AQ2170" s="37" t="s">
        <v>13686</v>
      </c>
      <c r="AR2170" s="37" t="s">
        <v>13685</v>
      </c>
      <c r="AS2170" s="37" t="s">
        <v>13686</v>
      </c>
      <c r="AT2170" s="37" t="s">
        <v>1766</v>
      </c>
    </row>
    <row r="2171" spans="41:46" x14ac:dyDescent="0.2">
      <c r="AO2171" s="106" t="str">
        <f t="shared" si="141"/>
        <v>RT5COALVILLE HOSP WARDS</v>
      </c>
      <c r="AP2171" s="37" t="s">
        <v>13687</v>
      </c>
      <c r="AQ2171" s="37" t="s">
        <v>13688</v>
      </c>
      <c r="AR2171" s="37" t="s">
        <v>13687</v>
      </c>
      <c r="AS2171" s="37" t="s">
        <v>13688</v>
      </c>
      <c r="AT2171" s="37" t="s">
        <v>1766</v>
      </c>
    </row>
    <row r="2172" spans="41:46" x14ac:dyDescent="0.2">
      <c r="AO2172" s="106" t="str">
        <f t="shared" si="141"/>
        <v>RT5FEILDING PALMER WARD</v>
      </c>
      <c r="AP2172" s="37" t="s">
        <v>13689</v>
      </c>
      <c r="AQ2172" s="37" t="s">
        <v>13690</v>
      </c>
      <c r="AR2172" s="37" t="s">
        <v>13689</v>
      </c>
      <c r="AS2172" s="37" t="s">
        <v>13690</v>
      </c>
      <c r="AT2172" s="37" t="s">
        <v>1766</v>
      </c>
    </row>
    <row r="2173" spans="41:46" x14ac:dyDescent="0.2">
      <c r="AO2173" s="106" t="str">
        <f t="shared" si="141"/>
        <v>RT5H &amp; B HOSPITAL WARDS</v>
      </c>
      <c r="AP2173" s="37" t="s">
        <v>13691</v>
      </c>
      <c r="AQ2173" s="37" t="s">
        <v>13692</v>
      </c>
      <c r="AR2173" s="37" t="s">
        <v>13691</v>
      </c>
      <c r="AS2173" s="37" t="s">
        <v>13692</v>
      </c>
      <c r="AT2173" s="37" t="s">
        <v>1766</v>
      </c>
    </row>
    <row r="2174" spans="41:46" x14ac:dyDescent="0.2">
      <c r="AO2174" s="106" t="str">
        <f t="shared" si="141"/>
        <v>RT5LOUGHBOROUGH HOSP WARDS</v>
      </c>
      <c r="AP2174" s="37" t="s">
        <v>13693</v>
      </c>
      <c r="AQ2174" s="37" t="s">
        <v>13694</v>
      </c>
      <c r="AR2174" s="37" t="s">
        <v>13693</v>
      </c>
      <c r="AS2174" s="37" t="s">
        <v>13694</v>
      </c>
      <c r="AT2174" s="37" t="s">
        <v>1766</v>
      </c>
    </row>
    <row r="2175" spans="41:46" x14ac:dyDescent="0.2">
      <c r="AO2175" s="106" t="str">
        <f t="shared" si="141"/>
        <v>RT5MMH DALGLEISH WARD</v>
      </c>
      <c r="AP2175" s="37" t="s">
        <v>13695</v>
      </c>
      <c r="AQ2175" s="37" t="s">
        <v>13696</v>
      </c>
      <c r="AR2175" s="37" t="s">
        <v>13695</v>
      </c>
      <c r="AS2175" s="37" t="s">
        <v>13696</v>
      </c>
      <c r="AT2175" s="37" t="s">
        <v>1766</v>
      </c>
    </row>
    <row r="2176" spans="41:46" x14ac:dyDescent="0.2">
      <c r="AO2176" s="106" t="str">
        <f t="shared" si="141"/>
        <v>RT5RMH RUTLAND WARD</v>
      </c>
      <c r="AP2176" s="37" t="s">
        <v>13697</v>
      </c>
      <c r="AQ2176" s="37" t="s">
        <v>13698</v>
      </c>
      <c r="AR2176" s="37" t="s">
        <v>13697</v>
      </c>
      <c r="AS2176" s="37" t="s">
        <v>13698</v>
      </c>
      <c r="AT2176" s="37" t="s">
        <v>1766</v>
      </c>
    </row>
    <row r="2177" spans="41:46" x14ac:dyDescent="0.2">
      <c r="AO2177" s="106" t="str">
        <f t="shared" si="141"/>
        <v>RT5ST LUKES HOSPITAL WARDS</v>
      </c>
      <c r="AP2177" s="37" t="s">
        <v>13699</v>
      </c>
      <c r="AQ2177" s="37" t="s">
        <v>13700</v>
      </c>
      <c r="AR2177" s="37" t="s">
        <v>13699</v>
      </c>
      <c r="AS2177" s="37" t="s">
        <v>13700</v>
      </c>
      <c r="AT2177" s="37" t="s">
        <v>1766</v>
      </c>
    </row>
    <row r="2178" spans="41:46" x14ac:dyDescent="0.2">
      <c r="AO2178" s="106" t="str">
        <f t="shared" si="141"/>
        <v>RT5PARKSIDE</v>
      </c>
      <c r="AP2178" s="37" t="s">
        <v>13701</v>
      </c>
      <c r="AQ2178" s="37" t="s">
        <v>13702</v>
      </c>
      <c r="AR2178" s="37" t="s">
        <v>13701</v>
      </c>
      <c r="AS2178" s="37" t="s">
        <v>13702</v>
      </c>
      <c r="AT2178" s="37" t="s">
        <v>1766</v>
      </c>
    </row>
    <row r="2179" spans="41:46" x14ac:dyDescent="0.2">
      <c r="AO2179" s="106" t="str">
        <f t="shared" si="141"/>
        <v>RT5CLARENDON MEWS</v>
      </c>
      <c r="AP2179" s="37" t="s">
        <v>13703</v>
      </c>
      <c r="AQ2179" s="37" t="s">
        <v>13704</v>
      </c>
      <c r="AR2179" s="37" t="s">
        <v>13703</v>
      </c>
      <c r="AS2179" s="37" t="s">
        <v>13704</v>
      </c>
      <c r="AT2179" s="37" t="s">
        <v>1766</v>
      </c>
    </row>
    <row r="2180" spans="41:46" x14ac:dyDescent="0.2">
      <c r="AO2180" s="106" t="str">
        <f t="shared" ref="AO2180:AO2243" si="142">AT2180&amp;AQ2180</f>
        <v>RT5EXTERNAL AUDITORS</v>
      </c>
      <c r="AP2180" s="37" t="s">
        <v>13705</v>
      </c>
      <c r="AQ2180" s="37" t="s">
        <v>13706</v>
      </c>
      <c r="AR2180" s="37" t="s">
        <v>13705</v>
      </c>
      <c r="AS2180" s="37" t="s">
        <v>13706</v>
      </c>
      <c r="AT2180" s="37" t="s">
        <v>1766</v>
      </c>
    </row>
    <row r="2181" spans="41:46" x14ac:dyDescent="0.2">
      <c r="AO2181" s="106" t="str">
        <f t="shared" si="142"/>
        <v>RT5CITY EAST 4</v>
      </c>
      <c r="AP2181" s="37" t="s">
        <v>13707</v>
      </c>
      <c r="AQ2181" s="37" t="s">
        <v>13708</v>
      </c>
      <c r="AR2181" s="37" t="s">
        <v>13707</v>
      </c>
      <c r="AS2181" s="37" t="s">
        <v>13708</v>
      </c>
      <c r="AT2181" s="37" t="s">
        <v>1766</v>
      </c>
    </row>
    <row r="2182" spans="41:46" x14ac:dyDescent="0.2">
      <c r="AO2182" s="106" t="str">
        <f t="shared" si="142"/>
        <v>RT5MHSOP 16</v>
      </c>
      <c r="AP2182" s="37" t="s">
        <v>13709</v>
      </c>
      <c r="AQ2182" s="37" t="s">
        <v>13710</v>
      </c>
      <c r="AR2182" s="37" t="s">
        <v>13709</v>
      </c>
      <c r="AS2182" s="37" t="s">
        <v>13710</v>
      </c>
      <c r="AT2182" s="37" t="s">
        <v>1766</v>
      </c>
    </row>
    <row r="2183" spans="41:46" x14ac:dyDescent="0.2">
      <c r="AO2183" s="106" t="str">
        <f t="shared" si="142"/>
        <v>RT5MHSOP 16 (EPMA)</v>
      </c>
      <c r="AP2183" s="37" t="s">
        <v>13711</v>
      </c>
      <c r="AQ2183" s="37" t="s">
        <v>13712</v>
      </c>
      <c r="AR2183" s="37" t="s">
        <v>13711</v>
      </c>
      <c r="AS2183" s="37" t="s">
        <v>13712</v>
      </c>
      <c r="AT2183" s="37" t="s">
        <v>1766</v>
      </c>
    </row>
    <row r="2184" spans="41:46" x14ac:dyDescent="0.2">
      <c r="AO2184" s="106" t="str">
        <f t="shared" si="142"/>
        <v>RT5MHSOP 17</v>
      </c>
      <c r="AP2184" s="37" t="s">
        <v>13713</v>
      </c>
      <c r="AQ2184" s="37" t="s">
        <v>13714</v>
      </c>
      <c r="AR2184" s="37" t="s">
        <v>13713</v>
      </c>
      <c r="AS2184" s="37" t="s">
        <v>13714</v>
      </c>
      <c r="AT2184" s="37" t="s">
        <v>1766</v>
      </c>
    </row>
    <row r="2185" spans="41:46" x14ac:dyDescent="0.2">
      <c r="AO2185" s="106" t="str">
        <f t="shared" si="142"/>
        <v>RTDFreeman Hospital - RTD01</v>
      </c>
      <c r="AP2185" s="37" t="s">
        <v>15041</v>
      </c>
      <c r="AQ2185" s="37" t="s">
        <v>15042</v>
      </c>
      <c r="AR2185" s="37" t="s">
        <v>15041</v>
      </c>
      <c r="AS2185" s="37" t="s">
        <v>15042</v>
      </c>
      <c r="AT2185" s="37" t="s">
        <v>578</v>
      </c>
    </row>
    <row r="2186" spans="41:46" x14ac:dyDescent="0.2">
      <c r="AO2186" s="106" t="str">
        <f t="shared" si="142"/>
        <v>RTDNewcastle Dental Hospital - RTD04</v>
      </c>
      <c r="AP2186" s="37" t="s">
        <v>15043</v>
      </c>
      <c r="AQ2186" s="37" t="s">
        <v>15044</v>
      </c>
      <c r="AR2186" s="37" t="s">
        <v>15043</v>
      </c>
      <c r="AS2186" s="37" t="s">
        <v>15044</v>
      </c>
      <c r="AT2186" s="37" t="s">
        <v>578</v>
      </c>
    </row>
    <row r="2187" spans="41:46" x14ac:dyDescent="0.2">
      <c r="AO2187" s="106" t="str">
        <f t="shared" si="142"/>
        <v>RTDNewcastle General Hospital Acute Services - RTD03</v>
      </c>
      <c r="AP2187" s="37" t="s">
        <v>15045</v>
      </c>
      <c r="AQ2187" s="37" t="s">
        <v>15046</v>
      </c>
      <c r="AR2187" s="37" t="s">
        <v>15045</v>
      </c>
      <c r="AS2187" s="37" t="s">
        <v>15046</v>
      </c>
      <c r="AT2187" s="37" t="s">
        <v>578</v>
      </c>
    </row>
    <row r="2188" spans="41:46" x14ac:dyDescent="0.2">
      <c r="AO2188" s="106" t="str">
        <f t="shared" si="142"/>
        <v>RTDNorth Tyneside General Hospital - RTDAL</v>
      </c>
      <c r="AP2188" s="37" t="s">
        <v>15047</v>
      </c>
      <c r="AQ2188" s="37" t="s">
        <v>15048</v>
      </c>
      <c r="AR2188" s="37" t="s">
        <v>15047</v>
      </c>
      <c r="AS2188" s="37" t="s">
        <v>15048</v>
      </c>
      <c r="AT2188" s="37" t="s">
        <v>578</v>
      </c>
    </row>
    <row r="2189" spans="41:46" x14ac:dyDescent="0.2">
      <c r="AO2189" s="106" t="str">
        <f t="shared" si="142"/>
        <v>RTDNorthern Centre For Cancer Care - RTD06</v>
      </c>
      <c r="AP2189" s="37" t="s">
        <v>15049</v>
      </c>
      <c r="AQ2189" s="37" t="s">
        <v>15050</v>
      </c>
      <c r="AR2189" s="37" t="s">
        <v>15049</v>
      </c>
      <c r="AS2189" s="37" t="s">
        <v>15050</v>
      </c>
      <c r="AT2189" s="37" t="s">
        <v>578</v>
      </c>
    </row>
    <row r="2190" spans="41:46" x14ac:dyDescent="0.2">
      <c r="AO2190" s="106" t="str">
        <f t="shared" si="142"/>
        <v>RTDQueen Elizabeth Hospital - RTDAK</v>
      </c>
      <c r="AP2190" s="37" t="s">
        <v>15051</v>
      </c>
      <c r="AQ2190" s="37" t="s">
        <v>15052</v>
      </c>
      <c r="AR2190" s="37" t="s">
        <v>15051</v>
      </c>
      <c r="AS2190" s="37" t="s">
        <v>15052</v>
      </c>
      <c r="AT2190" s="37" t="s">
        <v>578</v>
      </c>
    </row>
    <row r="2191" spans="41:46" x14ac:dyDescent="0.2">
      <c r="AO2191" s="106" t="str">
        <f t="shared" si="142"/>
        <v>RTDThe Newcastle Fertility Centre - RTD08</v>
      </c>
      <c r="AP2191" s="37" t="s">
        <v>15053</v>
      </c>
      <c r="AQ2191" s="37" t="s">
        <v>15054</v>
      </c>
      <c r="AR2191" s="37" t="s">
        <v>15053</v>
      </c>
      <c r="AS2191" s="37" t="s">
        <v>15054</v>
      </c>
      <c r="AT2191" s="37" t="s">
        <v>578</v>
      </c>
    </row>
    <row r="2192" spans="41:46" x14ac:dyDescent="0.2">
      <c r="AO2192" s="106" t="str">
        <f t="shared" si="142"/>
        <v>RTDThe Royal Victoria Infirmary - RTD02</v>
      </c>
      <c r="AP2192" s="37" t="s">
        <v>15055</v>
      </c>
      <c r="AQ2192" s="37" t="s">
        <v>15056</v>
      </c>
      <c r="AR2192" s="37" t="s">
        <v>15055</v>
      </c>
      <c r="AS2192" s="37" t="s">
        <v>15056</v>
      </c>
      <c r="AT2192" s="37" t="s">
        <v>578</v>
      </c>
    </row>
    <row r="2193" spans="41:46" x14ac:dyDescent="0.2">
      <c r="AO2193" s="106" t="str">
        <f t="shared" si="142"/>
        <v>RTDWalkergate Hospital - RTD05</v>
      </c>
      <c r="AP2193" s="37" t="s">
        <v>15057</v>
      </c>
      <c r="AQ2193" s="37" t="s">
        <v>15058</v>
      </c>
      <c r="AR2193" s="37" t="s">
        <v>15057</v>
      </c>
      <c r="AS2193" s="37" t="s">
        <v>15058</v>
      </c>
      <c r="AT2193" s="37" t="s">
        <v>578</v>
      </c>
    </row>
    <row r="2194" spans="41:46" x14ac:dyDescent="0.2">
      <c r="AO2194" s="106" t="str">
        <f t="shared" si="142"/>
        <v>RTEAcorn House - RTE55</v>
      </c>
      <c r="AP2194" s="37" t="s">
        <v>15059</v>
      </c>
      <c r="AQ2194" s="37" t="s">
        <v>15060</v>
      </c>
      <c r="AR2194" s="37" t="s">
        <v>15059</v>
      </c>
      <c r="AS2194" s="37" t="s">
        <v>15060</v>
      </c>
      <c r="AT2194" s="37" t="s">
        <v>579</v>
      </c>
    </row>
    <row r="2195" spans="41:46" x14ac:dyDescent="0.2">
      <c r="AO2195" s="106" t="str">
        <f t="shared" si="142"/>
        <v>RTEBerkeley Hospital - RTE21</v>
      </c>
      <c r="AP2195" s="37" t="s">
        <v>15061</v>
      </c>
      <c r="AQ2195" s="37" t="s">
        <v>15062</v>
      </c>
      <c r="AR2195" s="37" t="s">
        <v>15061</v>
      </c>
      <c r="AS2195" s="37" t="s">
        <v>15062</v>
      </c>
      <c r="AT2195" s="37" t="s">
        <v>579</v>
      </c>
    </row>
    <row r="2196" spans="41:46" x14ac:dyDescent="0.2">
      <c r="AO2196" s="106" t="str">
        <f t="shared" si="142"/>
        <v>RTECheltenham General Hospital - RTE01</v>
      </c>
      <c r="AP2196" s="37" t="s">
        <v>15063</v>
      </c>
      <c r="AQ2196" s="37" t="s">
        <v>15064</v>
      </c>
      <c r="AR2196" s="37" t="s">
        <v>15063</v>
      </c>
      <c r="AS2196" s="37" t="s">
        <v>15064</v>
      </c>
      <c r="AT2196" s="37" t="s">
        <v>579</v>
      </c>
    </row>
    <row r="2197" spans="41:46" x14ac:dyDescent="0.2">
      <c r="AO2197" s="106" t="str">
        <f t="shared" si="142"/>
        <v>RTECinderford Health Centre - RTE37</v>
      </c>
      <c r="AP2197" s="37" t="s">
        <v>15065</v>
      </c>
      <c r="AQ2197" s="37" t="s">
        <v>15066</v>
      </c>
      <c r="AR2197" s="37" t="s">
        <v>15065</v>
      </c>
      <c r="AS2197" s="37" t="s">
        <v>15066</v>
      </c>
      <c r="AT2197" s="37" t="s">
        <v>579</v>
      </c>
    </row>
    <row r="2198" spans="41:46" x14ac:dyDescent="0.2">
      <c r="AO2198" s="106" t="str">
        <f t="shared" si="142"/>
        <v>RTECirencester Hospital - RTE23</v>
      </c>
      <c r="AP2198" s="37" t="s">
        <v>15067</v>
      </c>
      <c r="AQ2198" s="37" t="s">
        <v>15068</v>
      </c>
      <c r="AR2198" s="37" t="s">
        <v>15067</v>
      </c>
      <c r="AS2198" s="37" t="s">
        <v>15068</v>
      </c>
      <c r="AT2198" s="37" t="s">
        <v>579</v>
      </c>
    </row>
    <row r="2199" spans="41:46" x14ac:dyDescent="0.2">
      <c r="AO2199" s="106" t="str">
        <f t="shared" si="142"/>
        <v>RTEColeford Health Centre - RTE35</v>
      </c>
      <c r="AP2199" s="37" t="s">
        <v>15069</v>
      </c>
      <c r="AQ2199" s="37" t="s">
        <v>15070</v>
      </c>
      <c r="AR2199" s="37" t="s">
        <v>15069</v>
      </c>
      <c r="AS2199" s="37" t="s">
        <v>15070</v>
      </c>
      <c r="AT2199" s="37" t="s">
        <v>579</v>
      </c>
    </row>
    <row r="2200" spans="41:46" x14ac:dyDescent="0.2">
      <c r="AO2200" s="106" t="str">
        <f t="shared" si="142"/>
        <v>RTEColeford House - RTE52</v>
      </c>
      <c r="AP2200" s="37" t="s">
        <v>15071</v>
      </c>
      <c r="AQ2200" s="37" t="s">
        <v>15072</v>
      </c>
      <c r="AR2200" s="37" t="s">
        <v>15071</v>
      </c>
      <c r="AS2200" s="37" t="s">
        <v>15072</v>
      </c>
      <c r="AT2200" s="37" t="s">
        <v>579</v>
      </c>
    </row>
    <row r="2201" spans="41:46" x14ac:dyDescent="0.2">
      <c r="AO2201" s="106" t="str">
        <f t="shared" si="142"/>
        <v>RTEDelancey Hospital - RTE02</v>
      </c>
      <c r="AP2201" s="37" t="s">
        <v>15073</v>
      </c>
      <c r="AQ2201" s="37" t="s">
        <v>15074</v>
      </c>
      <c r="AR2201" s="37" t="s">
        <v>15073</v>
      </c>
      <c r="AS2201" s="37" t="s">
        <v>15074</v>
      </c>
      <c r="AT2201" s="37" t="s">
        <v>579</v>
      </c>
    </row>
    <row r="2202" spans="41:46" x14ac:dyDescent="0.2">
      <c r="AO2202" s="106" t="str">
        <f t="shared" si="142"/>
        <v>RTEDilke Memorial Hospital - RTE31</v>
      </c>
      <c r="AP2202" s="37" t="s">
        <v>15075</v>
      </c>
      <c r="AQ2202" s="37" t="s">
        <v>15076</v>
      </c>
      <c r="AR2202" s="37" t="s">
        <v>15075</v>
      </c>
      <c r="AS2202" s="37" t="s">
        <v>15076</v>
      </c>
      <c r="AT2202" s="37" t="s">
        <v>579</v>
      </c>
    </row>
    <row r="2203" spans="41:46" x14ac:dyDescent="0.2">
      <c r="AO2203" s="106" t="str">
        <f t="shared" si="142"/>
        <v>RTEDursley Clinic - RTE48</v>
      </c>
      <c r="AP2203" s="37" t="s">
        <v>15077</v>
      </c>
      <c r="AQ2203" s="37" t="s">
        <v>15078</v>
      </c>
      <c r="AR2203" s="37" t="s">
        <v>15077</v>
      </c>
      <c r="AS2203" s="37" t="s">
        <v>15078</v>
      </c>
      <c r="AT2203" s="37" t="s">
        <v>579</v>
      </c>
    </row>
    <row r="2204" spans="41:46" x14ac:dyDescent="0.2">
      <c r="AO2204" s="106" t="str">
        <f t="shared" si="142"/>
        <v>RTEFairford Hospital - RTE24</v>
      </c>
      <c r="AP2204" s="37" t="s">
        <v>15079</v>
      </c>
      <c r="AQ2204" s="37" t="s">
        <v>15080</v>
      </c>
      <c r="AR2204" s="37" t="s">
        <v>15079</v>
      </c>
      <c r="AS2204" s="37" t="s">
        <v>15080</v>
      </c>
      <c r="AT2204" s="37" t="s">
        <v>579</v>
      </c>
    </row>
    <row r="2205" spans="41:46" x14ac:dyDescent="0.2">
      <c r="AO2205" s="106" t="str">
        <f t="shared" si="142"/>
        <v>RTEForest Of Dean Children's Opportunity Centre - RTE34</v>
      </c>
      <c r="AP2205" s="37" t="s">
        <v>15081</v>
      </c>
      <c r="AQ2205" s="37" t="s">
        <v>15082</v>
      </c>
      <c r="AR2205" s="37" t="s">
        <v>15081</v>
      </c>
      <c r="AS2205" s="37" t="s">
        <v>15082</v>
      </c>
      <c r="AT2205" s="37" t="s">
        <v>579</v>
      </c>
    </row>
    <row r="2206" spans="41:46" x14ac:dyDescent="0.2">
      <c r="AO2206" s="106" t="str">
        <f t="shared" si="142"/>
        <v>RTEForest View Early Years Centre - RTE40</v>
      </c>
      <c r="AP2206" s="37" t="s">
        <v>15083</v>
      </c>
      <c r="AQ2206" s="37" t="s">
        <v>15084</v>
      </c>
      <c r="AR2206" s="37" t="s">
        <v>15083</v>
      </c>
      <c r="AS2206" s="37" t="s">
        <v>15084</v>
      </c>
      <c r="AT2206" s="37" t="s">
        <v>579</v>
      </c>
    </row>
    <row r="2207" spans="41:46" x14ac:dyDescent="0.2">
      <c r="AO2207" s="106" t="str">
        <f t="shared" si="142"/>
        <v>RTEGl1 Gloucester Leisure Centre - RTE53</v>
      </c>
      <c r="AP2207" s="37" t="s">
        <v>15085</v>
      </c>
      <c r="AQ2207" s="37" t="s">
        <v>15086</v>
      </c>
      <c r="AR2207" s="37" t="s">
        <v>15085</v>
      </c>
      <c r="AS2207" s="37" t="s">
        <v>15086</v>
      </c>
      <c r="AT2207" s="37" t="s">
        <v>579</v>
      </c>
    </row>
    <row r="2208" spans="41:46" x14ac:dyDescent="0.2">
      <c r="AO2208" s="106" t="str">
        <f t="shared" si="142"/>
        <v>RTEGloucestershire Royal Hospital - RTE03</v>
      </c>
      <c r="AP2208" s="37" t="s">
        <v>15087</v>
      </c>
      <c r="AQ2208" s="37" t="s">
        <v>15088</v>
      </c>
      <c r="AR2208" s="37" t="s">
        <v>15087</v>
      </c>
      <c r="AS2208" s="37" t="s">
        <v>15088</v>
      </c>
      <c r="AT2208" s="37" t="s">
        <v>579</v>
      </c>
    </row>
    <row r="2209" spans="41:46" x14ac:dyDescent="0.2">
      <c r="AO2209" s="106" t="str">
        <f t="shared" si="142"/>
        <v>RTEHealthy Living Centre - RTE10</v>
      </c>
      <c r="AP2209" s="37" t="s">
        <v>15089</v>
      </c>
      <c r="AQ2209" s="37" t="s">
        <v>15090</v>
      </c>
      <c r="AR2209" s="37" t="s">
        <v>15089</v>
      </c>
      <c r="AS2209" s="37" t="s">
        <v>15090</v>
      </c>
      <c r="AT2209" s="37" t="s">
        <v>579</v>
      </c>
    </row>
    <row r="2210" spans="41:46" x14ac:dyDescent="0.2">
      <c r="AO2210" s="106" t="str">
        <f t="shared" si="142"/>
        <v>RTEHeart Of The Forest Community School - RTE42</v>
      </c>
      <c r="AP2210" s="37" t="s">
        <v>15091</v>
      </c>
      <c r="AQ2210" s="37" t="s">
        <v>15092</v>
      </c>
      <c r="AR2210" s="37" t="s">
        <v>15091</v>
      </c>
      <c r="AS2210" s="37" t="s">
        <v>15092</v>
      </c>
      <c r="AT2210" s="37" t="s">
        <v>579</v>
      </c>
    </row>
    <row r="2211" spans="41:46" x14ac:dyDescent="0.2">
      <c r="AO2211" s="106" t="str">
        <f t="shared" si="142"/>
        <v>RTEHereford County Hospital - RTE83</v>
      </c>
      <c r="AP2211" s="37" t="s">
        <v>15093</v>
      </c>
      <c r="AQ2211" s="37" t="s">
        <v>15094</v>
      </c>
      <c r="AR2211" s="37" t="s">
        <v>15093</v>
      </c>
      <c r="AS2211" s="37" t="s">
        <v>15094</v>
      </c>
      <c r="AT2211" s="37" t="s">
        <v>579</v>
      </c>
    </row>
    <row r="2212" spans="41:46" x14ac:dyDescent="0.2">
      <c r="AO2212" s="106" t="str">
        <f t="shared" si="142"/>
        <v>RTELinton House - RTE63</v>
      </c>
      <c r="AP2212" s="37" t="s">
        <v>15095</v>
      </c>
      <c r="AQ2212" s="37" t="s">
        <v>15096</v>
      </c>
      <c r="AR2212" s="37" t="s">
        <v>15095</v>
      </c>
      <c r="AS2212" s="37" t="s">
        <v>15096</v>
      </c>
      <c r="AT2212" s="37" t="s">
        <v>579</v>
      </c>
    </row>
    <row r="2213" spans="41:46" x14ac:dyDescent="0.2">
      <c r="AO2213" s="106" t="str">
        <f t="shared" si="142"/>
        <v>RTELydney and District Hospital Site - RTE32</v>
      </c>
      <c r="AP2213" s="37" t="s">
        <v>15097</v>
      </c>
      <c r="AQ2213" s="37" t="s">
        <v>15098</v>
      </c>
      <c r="AR2213" s="37" t="s">
        <v>15097</v>
      </c>
      <c r="AS2213" s="37" t="s">
        <v>15098</v>
      </c>
      <c r="AT2213" s="37" t="s">
        <v>579</v>
      </c>
    </row>
    <row r="2214" spans="41:46" x14ac:dyDescent="0.2">
      <c r="AO2214" s="106" t="str">
        <f t="shared" si="142"/>
        <v>RTEMay Lane Surgery - RTE49</v>
      </c>
      <c r="AP2214" s="37" t="s">
        <v>15099</v>
      </c>
      <c r="AQ2214" s="37" t="s">
        <v>15100</v>
      </c>
      <c r="AR2214" s="37" t="s">
        <v>15099</v>
      </c>
      <c r="AS2214" s="37" t="s">
        <v>15100</v>
      </c>
      <c r="AT2214" s="37" t="s">
        <v>579</v>
      </c>
    </row>
    <row r="2215" spans="41:46" x14ac:dyDescent="0.2">
      <c r="AO2215" s="106" t="str">
        <f t="shared" si="142"/>
        <v>RTEMobile Chemotherapy Unit - RTE08</v>
      </c>
      <c r="AP2215" s="37" t="s">
        <v>15101</v>
      </c>
      <c r="AQ2215" s="37" t="s">
        <v>15102</v>
      </c>
      <c r="AR2215" s="37" t="s">
        <v>15101</v>
      </c>
      <c r="AS2215" s="37" t="s">
        <v>15102</v>
      </c>
      <c r="AT2215" s="37" t="s">
        <v>579</v>
      </c>
    </row>
    <row r="2216" spans="41:46" x14ac:dyDescent="0.2">
      <c r="AO2216" s="106" t="str">
        <f t="shared" si="142"/>
        <v>RTEMoore Cottage Hospital - RTE22</v>
      </c>
      <c r="AP2216" s="37" t="s">
        <v>15103</v>
      </c>
      <c r="AQ2216" s="37" t="s">
        <v>15104</v>
      </c>
      <c r="AR2216" s="37" t="s">
        <v>15103</v>
      </c>
      <c r="AS2216" s="37" t="s">
        <v>15104</v>
      </c>
      <c r="AT2216" s="37" t="s">
        <v>579</v>
      </c>
    </row>
    <row r="2217" spans="41:46" x14ac:dyDescent="0.2">
      <c r="AO2217" s="106" t="str">
        <f t="shared" si="142"/>
        <v>RTEMoreton-In-Marsh Hospital Site - RTE25</v>
      </c>
      <c r="AP2217" s="37" t="s">
        <v>15105</v>
      </c>
      <c r="AQ2217" s="37" t="s">
        <v>15106</v>
      </c>
      <c r="AR2217" s="37" t="s">
        <v>15105</v>
      </c>
      <c r="AS2217" s="37" t="s">
        <v>15106</v>
      </c>
      <c r="AT2217" s="37" t="s">
        <v>579</v>
      </c>
    </row>
    <row r="2218" spans="41:46" x14ac:dyDescent="0.2">
      <c r="AO2218" s="106" t="str">
        <f t="shared" si="142"/>
        <v>RTENewent Doctors Practice - RTE33</v>
      </c>
      <c r="AP2218" s="37" t="s">
        <v>15107</v>
      </c>
      <c r="AQ2218" s="37" t="s">
        <v>15108</v>
      </c>
      <c r="AR2218" s="37" t="s">
        <v>15107</v>
      </c>
      <c r="AS2218" s="37" t="s">
        <v>15108</v>
      </c>
      <c r="AT2218" s="37" t="s">
        <v>579</v>
      </c>
    </row>
    <row r="2219" spans="41:46" x14ac:dyDescent="0.2">
      <c r="AO2219" s="106" t="str">
        <f t="shared" si="142"/>
        <v>RTENewent Early Years Centre - RTE41</v>
      </c>
      <c r="AP2219" s="37" t="s">
        <v>15109</v>
      </c>
      <c r="AQ2219" s="37" t="s">
        <v>15110</v>
      </c>
      <c r="AR2219" s="37" t="s">
        <v>15109</v>
      </c>
      <c r="AS2219" s="37" t="s">
        <v>15110</v>
      </c>
      <c r="AT2219" s="37" t="s">
        <v>579</v>
      </c>
    </row>
    <row r="2220" spans="41:46" x14ac:dyDescent="0.2">
      <c r="AO2220" s="106" t="str">
        <f t="shared" si="142"/>
        <v>RTEOrchard Medical Centre - RTE44</v>
      </c>
      <c r="AP2220" s="37" t="s">
        <v>15111</v>
      </c>
      <c r="AQ2220" s="37" t="s">
        <v>11373</v>
      </c>
      <c r="AR2220" s="37" t="s">
        <v>15111</v>
      </c>
      <c r="AS2220" s="37" t="s">
        <v>11373</v>
      </c>
      <c r="AT2220" s="37" t="s">
        <v>579</v>
      </c>
    </row>
    <row r="2221" spans="41:46" x14ac:dyDescent="0.2">
      <c r="AO2221" s="106" t="str">
        <f t="shared" si="142"/>
        <v>RTERoss Community Hospital - RTE85</v>
      </c>
      <c r="AP2221" s="37" t="s">
        <v>11374</v>
      </c>
      <c r="AQ2221" s="37" t="s">
        <v>11375</v>
      </c>
      <c r="AR2221" s="37" t="s">
        <v>11374</v>
      </c>
      <c r="AS2221" s="37" t="s">
        <v>11375</v>
      </c>
      <c r="AT2221" s="37" t="s">
        <v>579</v>
      </c>
    </row>
    <row r="2222" spans="41:46" x14ac:dyDescent="0.2">
      <c r="AO2222" s="106" t="str">
        <f t="shared" si="142"/>
        <v>RTESt James' Clinic - RTE36</v>
      </c>
      <c r="AP2222" s="37" t="s">
        <v>11376</v>
      </c>
      <c r="AQ2222" s="37" t="s">
        <v>11377</v>
      </c>
      <c r="AR2222" s="37" t="s">
        <v>11376</v>
      </c>
      <c r="AS2222" s="37" t="s">
        <v>11377</v>
      </c>
      <c r="AT2222" s="37" t="s">
        <v>579</v>
      </c>
    </row>
    <row r="2223" spans="41:46" x14ac:dyDescent="0.2">
      <c r="AO2223" s="106" t="str">
        <f t="shared" si="142"/>
        <v>RTESt Roses Special School - RTE45</v>
      </c>
      <c r="AP2223" s="37" t="s">
        <v>11378</v>
      </c>
      <c r="AQ2223" s="37" t="s">
        <v>11379</v>
      </c>
      <c r="AR2223" s="37" t="s">
        <v>11378</v>
      </c>
      <c r="AS2223" s="37" t="s">
        <v>11379</v>
      </c>
      <c r="AT2223" s="37" t="s">
        <v>579</v>
      </c>
    </row>
    <row r="2224" spans="41:46" x14ac:dyDescent="0.2">
      <c r="AO2224" s="106" t="str">
        <f t="shared" si="142"/>
        <v>RTEStandish Hospital Site - RTE04</v>
      </c>
      <c r="AP2224" s="37" t="s">
        <v>11380</v>
      </c>
      <c r="AQ2224" s="37" t="s">
        <v>11381</v>
      </c>
      <c r="AR2224" s="37" t="s">
        <v>11380</v>
      </c>
      <c r="AS2224" s="37" t="s">
        <v>11381</v>
      </c>
      <c r="AT2224" s="37" t="s">
        <v>579</v>
      </c>
    </row>
    <row r="2225" spans="41:46" x14ac:dyDescent="0.2">
      <c r="AO2225" s="106" t="str">
        <f t="shared" si="142"/>
        <v>RTEStonehouse Health Centre - RTE47</v>
      </c>
      <c r="AP2225" s="37" t="s">
        <v>11382</v>
      </c>
      <c r="AQ2225" s="37" t="s">
        <v>11383</v>
      </c>
      <c r="AR2225" s="37" t="s">
        <v>11382</v>
      </c>
      <c r="AS2225" s="37" t="s">
        <v>11383</v>
      </c>
      <c r="AT2225" s="37" t="s">
        <v>579</v>
      </c>
    </row>
    <row r="2226" spans="41:46" x14ac:dyDescent="0.2">
      <c r="AO2226" s="106" t="str">
        <f t="shared" si="142"/>
        <v>RTEStroud General Hospital - RTE26</v>
      </c>
      <c r="AP2226" s="37" t="s">
        <v>11384</v>
      </c>
      <c r="AQ2226" s="37" t="s">
        <v>11385</v>
      </c>
      <c r="AR2226" s="37" t="s">
        <v>11384</v>
      </c>
      <c r="AS2226" s="37" t="s">
        <v>11385</v>
      </c>
      <c r="AT2226" s="37" t="s">
        <v>579</v>
      </c>
    </row>
    <row r="2227" spans="41:46" x14ac:dyDescent="0.2">
      <c r="AO2227" s="106" t="str">
        <f t="shared" si="142"/>
        <v>RTEStroud Health Centre - RTE39</v>
      </c>
      <c r="AP2227" s="37" t="s">
        <v>11386</v>
      </c>
      <c r="AQ2227" s="37" t="s">
        <v>11387</v>
      </c>
      <c r="AR2227" s="37" t="s">
        <v>11386</v>
      </c>
      <c r="AS2227" s="37" t="s">
        <v>11387</v>
      </c>
      <c r="AT2227" s="37" t="s">
        <v>579</v>
      </c>
    </row>
    <row r="2228" spans="41:46" x14ac:dyDescent="0.2">
      <c r="AO2228" s="106" t="str">
        <f t="shared" si="142"/>
        <v>RTEStroud Leisure Centre - RTE54</v>
      </c>
      <c r="AP2228" s="37" t="s">
        <v>11388</v>
      </c>
      <c r="AQ2228" s="37" t="s">
        <v>11389</v>
      </c>
      <c r="AR2228" s="37" t="s">
        <v>11388</v>
      </c>
      <c r="AS2228" s="37" t="s">
        <v>11389</v>
      </c>
      <c r="AT2228" s="37" t="s">
        <v>579</v>
      </c>
    </row>
    <row r="2229" spans="41:46" x14ac:dyDescent="0.2">
      <c r="AO2229" s="106" t="str">
        <f t="shared" si="142"/>
        <v>RTEStroud Maternity Hospital - RTE27</v>
      </c>
      <c r="AP2229" s="37" t="s">
        <v>11390</v>
      </c>
      <c r="AQ2229" s="37" t="s">
        <v>11391</v>
      </c>
      <c r="AR2229" s="37" t="s">
        <v>11390</v>
      </c>
      <c r="AS2229" s="37" t="s">
        <v>11391</v>
      </c>
      <c r="AT2229" s="37" t="s">
        <v>579</v>
      </c>
    </row>
    <row r="2230" spans="41:46" x14ac:dyDescent="0.2">
      <c r="AO2230" s="106" t="str">
        <f t="shared" si="142"/>
        <v>RTETewkesbury General Hospital - RTE14</v>
      </c>
      <c r="AP2230" s="37" t="s">
        <v>11392</v>
      </c>
      <c r="AQ2230" s="37" t="s">
        <v>11393</v>
      </c>
      <c r="AR2230" s="37" t="s">
        <v>11392</v>
      </c>
      <c r="AS2230" s="37" t="s">
        <v>11393</v>
      </c>
      <c r="AT2230" s="37" t="s">
        <v>579</v>
      </c>
    </row>
    <row r="2231" spans="41:46" x14ac:dyDescent="0.2">
      <c r="AO2231" s="106" t="str">
        <f t="shared" si="142"/>
        <v>RTEThe Milestone School - RTE38</v>
      </c>
      <c r="AP2231" s="37" t="s">
        <v>11394</v>
      </c>
      <c r="AQ2231" s="37" t="s">
        <v>11395</v>
      </c>
      <c r="AR2231" s="37" t="s">
        <v>11394</v>
      </c>
      <c r="AS2231" s="37" t="s">
        <v>11395</v>
      </c>
      <c r="AT2231" s="37" t="s">
        <v>579</v>
      </c>
    </row>
    <row r="2232" spans="41:46" x14ac:dyDescent="0.2">
      <c r="AO2232" s="106" t="str">
        <f t="shared" si="142"/>
        <v>RTEThe Shrubberies School - RTE43</v>
      </c>
      <c r="AP2232" s="37" t="s">
        <v>11396</v>
      </c>
      <c r="AQ2232" s="37" t="s">
        <v>11397</v>
      </c>
      <c r="AR2232" s="37" t="s">
        <v>11396</v>
      </c>
      <c r="AS2232" s="37" t="s">
        <v>11397</v>
      </c>
      <c r="AT2232" s="37" t="s">
        <v>579</v>
      </c>
    </row>
    <row r="2233" spans="41:46" x14ac:dyDescent="0.2">
      <c r="AO2233" s="106" t="str">
        <f t="shared" si="142"/>
        <v>RTEThe Surgery (Abbotswood Road) - RTE50</v>
      </c>
      <c r="AP2233" s="37" t="s">
        <v>11398</v>
      </c>
      <c r="AQ2233" s="37" t="s">
        <v>11399</v>
      </c>
      <c r="AR2233" s="37" t="s">
        <v>11398</v>
      </c>
      <c r="AS2233" s="37" t="s">
        <v>11399</v>
      </c>
      <c r="AT2233" s="37" t="s">
        <v>579</v>
      </c>
    </row>
    <row r="2234" spans="41:46" x14ac:dyDescent="0.2">
      <c r="AO2234" s="106" t="str">
        <f t="shared" si="142"/>
        <v>RTEThe Surgery (Brookfield Road) - RTE51</v>
      </c>
      <c r="AP2234" s="37" t="s">
        <v>11400</v>
      </c>
      <c r="AQ2234" s="37" t="s">
        <v>11401</v>
      </c>
      <c r="AR2234" s="37" t="s">
        <v>11400</v>
      </c>
      <c r="AS2234" s="37" t="s">
        <v>11401</v>
      </c>
      <c r="AT2234" s="37" t="s">
        <v>579</v>
      </c>
    </row>
    <row r="2235" spans="41:46" x14ac:dyDescent="0.2">
      <c r="AO2235" s="106" t="str">
        <f t="shared" si="142"/>
        <v>RTEWinchcombe Hospital - RTE15</v>
      </c>
      <c r="AP2235" s="37" t="s">
        <v>11402</v>
      </c>
      <c r="AQ2235" s="37" t="s">
        <v>11403</v>
      </c>
      <c r="AR2235" s="37" t="s">
        <v>11402</v>
      </c>
      <c r="AS2235" s="37" t="s">
        <v>11403</v>
      </c>
      <c r="AT2235" s="37" t="s">
        <v>579</v>
      </c>
    </row>
    <row r="2236" spans="41:46" x14ac:dyDescent="0.2">
      <c r="AO2236" s="106" t="str">
        <f t="shared" si="142"/>
        <v>RTEWorcester Royal Infirmary - RTE84</v>
      </c>
      <c r="AP2236" s="37" t="s">
        <v>11404</v>
      </c>
      <c r="AQ2236" s="37" t="s">
        <v>11405</v>
      </c>
      <c r="AR2236" s="37" t="s">
        <v>11404</v>
      </c>
      <c r="AS2236" s="37" t="s">
        <v>11405</v>
      </c>
      <c r="AT2236" s="37" t="s">
        <v>579</v>
      </c>
    </row>
    <row r="2237" spans="41:46" x14ac:dyDescent="0.2">
      <c r="AO2237" s="106" t="str">
        <f t="shared" si="142"/>
        <v>RTEWotton-under-Edge Clinic - RTE46</v>
      </c>
      <c r="AP2237" s="37" t="s">
        <v>11406</v>
      </c>
      <c r="AQ2237" s="37" t="s">
        <v>11407</v>
      </c>
      <c r="AR2237" s="37" t="s">
        <v>11406</v>
      </c>
      <c r="AS2237" s="37" t="s">
        <v>11407</v>
      </c>
      <c r="AT2237" s="37" t="s">
        <v>579</v>
      </c>
    </row>
    <row r="2238" spans="41:46" x14ac:dyDescent="0.2">
      <c r="AO2238" s="106" t="str">
        <f t="shared" si="142"/>
        <v>RTFAlnwick Infirmary - RTFDJ</v>
      </c>
      <c r="AP2238" s="37" t="s">
        <v>11408</v>
      </c>
      <c r="AQ2238" s="37" t="s">
        <v>11409</v>
      </c>
      <c r="AR2238" s="37" t="s">
        <v>11408</v>
      </c>
      <c r="AS2238" s="37" t="s">
        <v>11409</v>
      </c>
      <c r="AT2238" s="37" t="s">
        <v>580</v>
      </c>
    </row>
    <row r="2239" spans="41:46" x14ac:dyDescent="0.2">
      <c r="AO2239" s="106" t="str">
        <f t="shared" si="142"/>
        <v>RTFBalliol School - RTFDP</v>
      </c>
      <c r="AP2239" s="37" t="s">
        <v>11410</v>
      </c>
      <c r="AQ2239" s="37" t="s">
        <v>11411</v>
      </c>
      <c r="AR2239" s="37" t="s">
        <v>11410</v>
      </c>
      <c r="AS2239" s="37" t="s">
        <v>11411</v>
      </c>
      <c r="AT2239" s="37" t="s">
        <v>580</v>
      </c>
    </row>
    <row r="2240" spans="41:46" x14ac:dyDescent="0.2">
      <c r="AO2240" s="106" t="str">
        <f t="shared" si="142"/>
        <v>RTFBerwick Infirmary - RTFDH</v>
      </c>
      <c r="AP2240" s="37" t="s">
        <v>11412</v>
      </c>
      <c r="AQ2240" s="37" t="s">
        <v>11413</v>
      </c>
      <c r="AR2240" s="37" t="s">
        <v>11412</v>
      </c>
      <c r="AS2240" s="37" t="s">
        <v>11413</v>
      </c>
      <c r="AT2240" s="37" t="s">
        <v>580</v>
      </c>
    </row>
    <row r="2241" spans="41:46" x14ac:dyDescent="0.2">
      <c r="AO2241" s="106" t="str">
        <f t="shared" si="142"/>
        <v>RTFBlyth Community Hospital - RTFDX</v>
      </c>
      <c r="AP2241" s="37" t="s">
        <v>11414</v>
      </c>
      <c r="AQ2241" s="37" t="s">
        <v>11415</v>
      </c>
      <c r="AR2241" s="37" t="s">
        <v>11414</v>
      </c>
      <c r="AS2241" s="37" t="s">
        <v>11415</v>
      </c>
      <c r="AT2241" s="37" t="s">
        <v>580</v>
      </c>
    </row>
    <row r="2242" spans="41:46" x14ac:dyDescent="0.2">
      <c r="AO2242" s="106" t="str">
        <f t="shared" si="142"/>
        <v>RTFCheviot and Wansbeck Unit - RTF01</v>
      </c>
      <c r="AP2242" s="37" t="s">
        <v>11416</v>
      </c>
      <c r="AQ2242" s="37" t="s">
        <v>11417</v>
      </c>
      <c r="AR2242" s="37" t="s">
        <v>11416</v>
      </c>
      <c r="AS2242" s="37" t="s">
        <v>11417</v>
      </c>
      <c r="AT2242" s="37" t="s">
        <v>580</v>
      </c>
    </row>
    <row r="2243" spans="41:46" x14ac:dyDescent="0.2">
      <c r="AO2243" s="106" t="str">
        <f t="shared" si="142"/>
        <v>RTFCoquetdale Cottage Hospital - RTFDK</v>
      </c>
      <c r="AP2243" s="37" t="s">
        <v>11418</v>
      </c>
      <c r="AQ2243" s="37" t="s">
        <v>11419</v>
      </c>
      <c r="AR2243" s="37" t="s">
        <v>11418</v>
      </c>
      <c r="AS2243" s="37" t="s">
        <v>11419</v>
      </c>
      <c r="AT2243" s="37" t="s">
        <v>580</v>
      </c>
    </row>
    <row r="2244" spans="41:46" x14ac:dyDescent="0.2">
      <c r="AO2244" s="106" t="str">
        <f t="shared" ref="AO2244:AO2307" si="143">AT2244&amp;AQ2244</f>
        <v>RTFDene Ward - RTFDD</v>
      </c>
      <c r="AP2244" s="37" t="s">
        <v>11420</v>
      </c>
      <c r="AQ2244" s="37" t="s">
        <v>11421</v>
      </c>
      <c r="AR2244" s="37" t="s">
        <v>11420</v>
      </c>
      <c r="AS2244" s="37" t="s">
        <v>11421</v>
      </c>
      <c r="AT2244" s="37" t="s">
        <v>580</v>
      </c>
    </row>
    <row r="2245" spans="41:46" x14ac:dyDescent="0.2">
      <c r="AO2245" s="106" t="str">
        <f t="shared" si="143"/>
        <v>RTFHaltwhistle War Memorial Hospital - RTFDU</v>
      </c>
      <c r="AP2245" s="37" t="s">
        <v>11422</v>
      </c>
      <c r="AQ2245" s="37" t="s">
        <v>11423</v>
      </c>
      <c r="AR2245" s="37" t="s">
        <v>11422</v>
      </c>
      <c r="AS2245" s="37" t="s">
        <v>11423</v>
      </c>
      <c r="AT2245" s="37" t="s">
        <v>580</v>
      </c>
    </row>
    <row r="2246" spans="41:46" x14ac:dyDescent="0.2">
      <c r="AO2246" s="106" t="str">
        <f t="shared" si="143"/>
        <v>RTFHealth Suite, Riverside Primary School - RTFDA</v>
      </c>
      <c r="AP2246" s="37" t="s">
        <v>11424</v>
      </c>
      <c r="AQ2246" s="37" t="s">
        <v>11425</v>
      </c>
      <c r="AR2246" s="37" t="s">
        <v>11424</v>
      </c>
      <c r="AS2246" s="37" t="s">
        <v>11425</v>
      </c>
      <c r="AT2246" s="37" t="s">
        <v>580</v>
      </c>
    </row>
    <row r="2247" spans="41:46" x14ac:dyDescent="0.2">
      <c r="AO2247" s="106" t="str">
        <f t="shared" si="143"/>
        <v>RTFHexham (Clearnet Data) - RTF04</v>
      </c>
      <c r="AP2247" s="37" t="s">
        <v>11426</v>
      </c>
      <c r="AQ2247" s="37" t="s">
        <v>11427</v>
      </c>
      <c r="AR2247" s="37" t="s">
        <v>11426</v>
      </c>
      <c r="AS2247" s="37" t="s">
        <v>11427</v>
      </c>
      <c r="AT2247" s="37" t="s">
        <v>580</v>
      </c>
    </row>
    <row r="2248" spans="41:46" x14ac:dyDescent="0.2">
      <c r="AO2248" s="106" t="str">
        <f t="shared" si="143"/>
        <v>RTFHexham General Hospital - RTFDR</v>
      </c>
      <c r="AP2248" s="37" t="s">
        <v>11428</v>
      </c>
      <c r="AQ2248" s="37" t="s">
        <v>11429</v>
      </c>
      <c r="AR2248" s="37" t="s">
        <v>11428</v>
      </c>
      <c r="AS2248" s="37" t="s">
        <v>11429</v>
      </c>
      <c r="AT2248" s="37" t="s">
        <v>580</v>
      </c>
    </row>
    <row r="2249" spans="41:46" x14ac:dyDescent="0.2">
      <c r="AO2249" s="106" t="str">
        <f t="shared" si="143"/>
        <v>RTFMorpeth Cottage Hospital - RTFDM</v>
      </c>
      <c r="AP2249" s="37" t="s">
        <v>11430</v>
      </c>
      <c r="AQ2249" s="37" t="s">
        <v>11431</v>
      </c>
      <c r="AR2249" s="37" t="s">
        <v>11430</v>
      </c>
      <c r="AS2249" s="37" t="s">
        <v>11431</v>
      </c>
      <c r="AT2249" s="37" t="s">
        <v>580</v>
      </c>
    </row>
    <row r="2250" spans="41:46" x14ac:dyDescent="0.2">
      <c r="AO2250" s="106" t="str">
        <f t="shared" si="143"/>
        <v>RTFNorth Tyneside (Clearnet Data) - RTF02</v>
      </c>
      <c r="AP2250" s="37" t="s">
        <v>11432</v>
      </c>
      <c r="AQ2250" s="37" t="s">
        <v>11433</v>
      </c>
      <c r="AR2250" s="37" t="s">
        <v>11432</v>
      </c>
      <c r="AS2250" s="37" t="s">
        <v>11433</v>
      </c>
      <c r="AT2250" s="37" t="s">
        <v>580</v>
      </c>
    </row>
    <row r="2251" spans="41:46" x14ac:dyDescent="0.2">
      <c r="AO2251" s="106" t="str">
        <f t="shared" si="143"/>
        <v>RTFNorth Tyneside General Hospital - RTFFS</v>
      </c>
      <c r="AP2251" s="37" t="s">
        <v>11434</v>
      </c>
      <c r="AQ2251" s="37" t="s">
        <v>11435</v>
      </c>
      <c r="AR2251" s="37" t="s">
        <v>11434</v>
      </c>
      <c r="AS2251" s="37" t="s">
        <v>11435</v>
      </c>
      <c r="AT2251" s="37" t="s">
        <v>580</v>
      </c>
    </row>
    <row r="2252" spans="41:46" x14ac:dyDescent="0.2">
      <c r="AO2252" s="106" t="str">
        <f t="shared" si="143"/>
        <v>RTFNorthumbria Healthcare NHS Foundation Trust - RTFDY</v>
      </c>
      <c r="AP2252" s="37" t="s">
        <v>11436</v>
      </c>
      <c r="AQ2252" s="37" t="s">
        <v>11437</v>
      </c>
      <c r="AR2252" s="37" t="s">
        <v>11436</v>
      </c>
      <c r="AS2252" s="37" t="s">
        <v>11437</v>
      </c>
      <c r="AT2252" s="37" t="s">
        <v>580</v>
      </c>
    </row>
    <row r="2253" spans="41:46" x14ac:dyDescent="0.2">
      <c r="AO2253" s="106" t="str">
        <f t="shared" si="143"/>
        <v>RTFNorthumbria Healthcare NHS Foundation Trust (Headquarters) - RTFHQ</v>
      </c>
      <c r="AP2253" s="37" t="s">
        <v>11438</v>
      </c>
      <c r="AQ2253" s="37" t="s">
        <v>11439</v>
      </c>
      <c r="AR2253" s="37" t="s">
        <v>11438</v>
      </c>
      <c r="AS2253" s="37" t="s">
        <v>11439</v>
      </c>
      <c r="AT2253" s="37" t="s">
        <v>580</v>
      </c>
    </row>
    <row r="2254" spans="41:46" x14ac:dyDescent="0.2">
      <c r="AO2254" s="106" t="str">
        <f t="shared" si="143"/>
        <v>RTFOne To One Centre - RTFDE</v>
      </c>
      <c r="AP2254" s="37" t="s">
        <v>11440</v>
      </c>
      <c r="AQ2254" s="37" t="s">
        <v>11441</v>
      </c>
      <c r="AR2254" s="37" t="s">
        <v>11440</v>
      </c>
      <c r="AS2254" s="37" t="s">
        <v>11441</v>
      </c>
      <c r="AT2254" s="37" t="s">
        <v>580</v>
      </c>
    </row>
    <row r="2255" spans="41:46" x14ac:dyDescent="0.2">
      <c r="AO2255" s="106" t="str">
        <f t="shared" si="143"/>
        <v>RTFOxford Centre - RTFDN</v>
      </c>
      <c r="AP2255" s="37" t="s">
        <v>11442</v>
      </c>
      <c r="AQ2255" s="37" t="s">
        <v>11443</v>
      </c>
      <c r="AR2255" s="37" t="s">
        <v>11442</v>
      </c>
      <c r="AS2255" s="37" t="s">
        <v>11443</v>
      </c>
      <c r="AT2255" s="37" t="s">
        <v>580</v>
      </c>
    </row>
    <row r="2256" spans="41:46" x14ac:dyDescent="0.2">
      <c r="AO2256" s="106" t="str">
        <f t="shared" si="143"/>
        <v>RTFRothbury Community Hospital - RTFEF</v>
      </c>
      <c r="AP2256" s="37" t="s">
        <v>11444</v>
      </c>
      <c r="AQ2256" s="37" t="s">
        <v>11445</v>
      </c>
      <c r="AR2256" s="37" t="s">
        <v>11444</v>
      </c>
      <c r="AS2256" s="37" t="s">
        <v>11445</v>
      </c>
      <c r="AT2256" s="37" t="s">
        <v>580</v>
      </c>
    </row>
    <row r="2257" spans="41:46" x14ac:dyDescent="0.2">
      <c r="AO2257" s="106" t="str">
        <f t="shared" si="143"/>
        <v>RTFShiremoor Health Centre - RTFDG</v>
      </c>
      <c r="AP2257" s="37" t="s">
        <v>11446</v>
      </c>
      <c r="AQ2257" s="37" t="s">
        <v>11447</v>
      </c>
      <c r="AR2257" s="37" t="s">
        <v>11446</v>
      </c>
      <c r="AS2257" s="37" t="s">
        <v>11447</v>
      </c>
      <c r="AT2257" s="37" t="s">
        <v>580</v>
      </c>
    </row>
    <row r="2258" spans="41:46" x14ac:dyDescent="0.2">
      <c r="AO2258" s="106" t="str">
        <f t="shared" si="143"/>
        <v>RTFSir G B Hunter Memorial Hospital - RTFFQ</v>
      </c>
      <c r="AP2258" s="37" t="s">
        <v>11448</v>
      </c>
      <c r="AQ2258" s="37" t="s">
        <v>11449</v>
      </c>
      <c r="AR2258" s="37" t="s">
        <v>11448</v>
      </c>
      <c r="AS2258" s="37" t="s">
        <v>11449</v>
      </c>
      <c r="AT2258" s="37" t="s">
        <v>580</v>
      </c>
    </row>
    <row r="2259" spans="41:46" x14ac:dyDescent="0.2">
      <c r="AO2259" s="106" t="str">
        <f t="shared" si="143"/>
        <v>RTFThe Cedars - RTFDF</v>
      </c>
      <c r="AP2259" s="37" t="s">
        <v>11450</v>
      </c>
      <c r="AQ2259" s="37" t="s">
        <v>11451</v>
      </c>
      <c r="AR2259" s="37" t="s">
        <v>11450</v>
      </c>
      <c r="AS2259" s="37" t="s">
        <v>11451</v>
      </c>
      <c r="AT2259" s="37" t="s">
        <v>580</v>
      </c>
    </row>
    <row r="2260" spans="41:46" x14ac:dyDescent="0.2">
      <c r="AO2260" s="106" t="str">
        <f t="shared" si="143"/>
        <v>RTFTynemouth Court - RTFDC</v>
      </c>
      <c r="AP2260" s="37" t="s">
        <v>11452</v>
      </c>
      <c r="AQ2260" s="37" t="s">
        <v>11453</v>
      </c>
      <c r="AR2260" s="37" t="s">
        <v>11452</v>
      </c>
      <c r="AS2260" s="37" t="s">
        <v>11453</v>
      </c>
      <c r="AT2260" s="37" t="s">
        <v>580</v>
      </c>
    </row>
    <row r="2261" spans="41:46" x14ac:dyDescent="0.2">
      <c r="AO2261" s="106" t="str">
        <f t="shared" si="143"/>
        <v>RTFWansbeck Hospital - RTFED</v>
      </c>
      <c r="AP2261" s="37" t="s">
        <v>11454</v>
      </c>
      <c r="AQ2261" s="37" t="s">
        <v>11455</v>
      </c>
      <c r="AR2261" s="37" t="s">
        <v>11454</v>
      </c>
      <c r="AS2261" s="37" t="s">
        <v>11455</v>
      </c>
      <c r="AT2261" s="37" t="s">
        <v>580</v>
      </c>
    </row>
    <row r="2262" spans="41:46" x14ac:dyDescent="0.2">
      <c r="AO2262" s="106" t="str">
        <f t="shared" si="143"/>
        <v>RTGIlkeston Community Hospital - RTG07</v>
      </c>
      <c r="AP2262" s="37" t="s">
        <v>11456</v>
      </c>
      <c r="AQ2262" s="37" t="s">
        <v>11457</v>
      </c>
      <c r="AR2262" s="37" t="s">
        <v>11456</v>
      </c>
      <c r="AS2262" s="37" t="s">
        <v>11457</v>
      </c>
      <c r="AT2262" s="37" t="s">
        <v>581</v>
      </c>
    </row>
    <row r="2263" spans="41:46" x14ac:dyDescent="0.2">
      <c r="AO2263" s="106" t="str">
        <f t="shared" si="143"/>
        <v>RTGLondon Road Community Hospital - RTGFA</v>
      </c>
      <c r="AP2263" s="37" t="s">
        <v>11458</v>
      </c>
      <c r="AQ2263" s="37" t="s">
        <v>11459</v>
      </c>
      <c r="AR2263" s="37" t="s">
        <v>11458</v>
      </c>
      <c r="AS2263" s="37" t="s">
        <v>11459</v>
      </c>
      <c r="AT2263" s="37" t="s">
        <v>581</v>
      </c>
    </row>
    <row r="2264" spans="41:46" x14ac:dyDescent="0.2">
      <c r="AO2264" s="106" t="str">
        <f t="shared" si="143"/>
        <v>RTGRoyal Derby Hospital - RTGFG</v>
      </c>
      <c r="AP2264" s="37" t="s">
        <v>11460</v>
      </c>
      <c r="AQ2264" s="37" t="s">
        <v>11461</v>
      </c>
      <c r="AR2264" s="37" t="s">
        <v>11460</v>
      </c>
      <c r="AS2264" s="37" t="s">
        <v>11461</v>
      </c>
      <c r="AT2264" s="37" t="s">
        <v>581</v>
      </c>
    </row>
    <row r="2265" spans="41:46" x14ac:dyDescent="0.2">
      <c r="AO2265" s="106" t="str">
        <f t="shared" si="143"/>
        <v>RTGSt Oswalds Hospital - RTG05</v>
      </c>
      <c r="AP2265" s="37" t="s">
        <v>11462</v>
      </c>
      <c r="AQ2265" s="37" t="s">
        <v>11463</v>
      </c>
      <c r="AR2265" s="37" t="s">
        <v>11462</v>
      </c>
      <c r="AS2265" s="37" t="s">
        <v>11463</v>
      </c>
      <c r="AT2265" s="37" t="s">
        <v>581</v>
      </c>
    </row>
    <row r="2266" spans="41:46" x14ac:dyDescent="0.2">
      <c r="AO2266" s="106" t="str">
        <f t="shared" si="143"/>
        <v>RTHBardwell School - RTHE1</v>
      </c>
      <c r="AP2266" s="37" t="s">
        <v>11464</v>
      </c>
      <c r="AQ2266" s="37" t="s">
        <v>11465</v>
      </c>
      <c r="AR2266" s="37" t="s">
        <v>11464</v>
      </c>
      <c r="AS2266" s="37" t="s">
        <v>11465</v>
      </c>
      <c r="AT2266" s="37" t="s">
        <v>534</v>
      </c>
    </row>
    <row r="2267" spans="41:46" x14ac:dyDescent="0.2">
      <c r="AO2267" s="106" t="str">
        <f t="shared" si="143"/>
        <v>RTHBishopswood School Clinic, Sonning Common - RTHE9</v>
      </c>
      <c r="AP2267" s="37" t="s">
        <v>11466</v>
      </c>
      <c r="AQ2267" s="37" t="s">
        <v>11467</v>
      </c>
      <c r="AR2267" s="37" t="s">
        <v>11466</v>
      </c>
      <c r="AS2267" s="37" t="s">
        <v>11467</v>
      </c>
      <c r="AT2267" s="37" t="s">
        <v>534</v>
      </c>
    </row>
    <row r="2268" spans="41:46" x14ac:dyDescent="0.2">
      <c r="AO2268" s="106" t="str">
        <f t="shared" si="143"/>
        <v>RTHBlackbird Leys Leisure Centre - RTHF5</v>
      </c>
      <c r="AP2268" s="37" t="s">
        <v>11468</v>
      </c>
      <c r="AQ2268" s="37" t="s">
        <v>11469</v>
      </c>
      <c r="AR2268" s="37" t="s">
        <v>11468</v>
      </c>
      <c r="AS2268" s="37" t="s">
        <v>11469</v>
      </c>
      <c r="AT2268" s="37" t="s">
        <v>534</v>
      </c>
    </row>
    <row r="2269" spans="41:46" x14ac:dyDescent="0.2">
      <c r="AO2269" s="106" t="str">
        <f t="shared" si="143"/>
        <v>RTHBoundary Brook House - RTH37</v>
      </c>
      <c r="AP2269" s="37" t="s">
        <v>11470</v>
      </c>
      <c r="AQ2269" s="37" t="s">
        <v>11471</v>
      </c>
      <c r="AR2269" s="37" t="s">
        <v>11470</v>
      </c>
      <c r="AS2269" s="37" t="s">
        <v>11471</v>
      </c>
      <c r="AT2269" s="37" t="s">
        <v>534</v>
      </c>
    </row>
    <row r="2270" spans="41:46" x14ac:dyDescent="0.2">
      <c r="AO2270" s="106" t="str">
        <f t="shared" si="143"/>
        <v>RTHBpas Blackdown Clinic - RTHF3</v>
      </c>
      <c r="AP2270" s="37" t="s">
        <v>11472</v>
      </c>
      <c r="AQ2270" s="37" t="s">
        <v>11473</v>
      </c>
      <c r="AR2270" s="37" t="s">
        <v>11472</v>
      </c>
      <c r="AS2270" s="37" t="s">
        <v>11473</v>
      </c>
      <c r="AT2270" s="37" t="s">
        <v>534</v>
      </c>
    </row>
    <row r="2271" spans="41:46" x14ac:dyDescent="0.2">
      <c r="AO2271" s="106" t="str">
        <f t="shared" si="143"/>
        <v>RTHBristol Renal - RTHC8</v>
      </c>
      <c r="AP2271" s="37" t="s">
        <v>11474</v>
      </c>
      <c r="AQ2271" s="37" t="s">
        <v>11475</v>
      </c>
      <c r="AR2271" s="37" t="s">
        <v>11474</v>
      </c>
      <c r="AS2271" s="37" t="s">
        <v>11475</v>
      </c>
      <c r="AT2271" s="37" t="s">
        <v>534</v>
      </c>
    </row>
    <row r="2272" spans="41:46" x14ac:dyDescent="0.2">
      <c r="AO2272" s="106" t="str">
        <f t="shared" si="143"/>
        <v>RTHChipping Norton Community Hospital - RTH19</v>
      </c>
      <c r="AP2272" s="37" t="s">
        <v>11476</v>
      </c>
      <c r="AQ2272" s="37" t="s">
        <v>11477</v>
      </c>
      <c r="AR2272" s="37" t="s">
        <v>11476</v>
      </c>
      <c r="AS2272" s="37" t="s">
        <v>11477</v>
      </c>
      <c r="AT2272" s="37" t="s">
        <v>534</v>
      </c>
    </row>
    <row r="2273" spans="41:46" x14ac:dyDescent="0.2">
      <c r="AO2273" s="106" t="str">
        <f t="shared" si="143"/>
        <v>RTHChurchill Hospital - RTH02</v>
      </c>
      <c r="AP2273" s="37" t="s">
        <v>11478</v>
      </c>
      <c r="AQ2273" s="37" t="s">
        <v>11479</v>
      </c>
      <c r="AR2273" s="37" t="s">
        <v>11478</v>
      </c>
      <c r="AS2273" s="37" t="s">
        <v>11479</v>
      </c>
      <c r="AT2273" s="37" t="s">
        <v>534</v>
      </c>
    </row>
    <row r="2274" spans="41:46" x14ac:dyDescent="0.2">
      <c r="AO2274" s="106" t="str">
        <f t="shared" si="143"/>
        <v>RTHDorset Renal - RTHC9</v>
      </c>
      <c r="AP2274" s="37" t="s">
        <v>11480</v>
      </c>
      <c r="AQ2274" s="37" t="s">
        <v>11481</v>
      </c>
      <c r="AR2274" s="37" t="s">
        <v>11480</v>
      </c>
      <c r="AS2274" s="37" t="s">
        <v>11481</v>
      </c>
      <c r="AT2274" s="37" t="s">
        <v>534</v>
      </c>
    </row>
    <row r="2275" spans="41:46" x14ac:dyDescent="0.2">
      <c r="AO2275" s="106" t="str">
        <f t="shared" si="143"/>
        <v>RTHEast Oxford Health Centre - RTHA6</v>
      </c>
      <c r="AP2275" s="37" t="s">
        <v>11482</v>
      </c>
      <c r="AQ2275" s="37" t="s">
        <v>11483</v>
      </c>
      <c r="AR2275" s="37" t="s">
        <v>11482</v>
      </c>
      <c r="AS2275" s="37" t="s">
        <v>11483</v>
      </c>
      <c r="AT2275" s="37" t="s">
        <v>534</v>
      </c>
    </row>
    <row r="2276" spans="41:46" x14ac:dyDescent="0.2">
      <c r="AO2276" s="106" t="str">
        <f t="shared" si="143"/>
        <v>RTHFitzwaryn School - RTHE8</v>
      </c>
      <c r="AP2276" s="37" t="s">
        <v>11484</v>
      </c>
      <c r="AQ2276" s="37" t="s">
        <v>11485</v>
      </c>
      <c r="AR2276" s="37" t="s">
        <v>11484</v>
      </c>
      <c r="AS2276" s="37" t="s">
        <v>11485</v>
      </c>
      <c r="AT2276" s="37" t="s">
        <v>534</v>
      </c>
    </row>
    <row r="2277" spans="41:46" x14ac:dyDescent="0.2">
      <c r="AO2277" s="106" t="str">
        <f t="shared" si="143"/>
        <v>RTQWOTTON LAWN HOSPITAL</v>
      </c>
      <c r="AP2277" s="37" t="s">
        <v>13715</v>
      </c>
      <c r="AQ2277" s="37" t="s">
        <v>13716</v>
      </c>
      <c r="AR2277" s="37" t="s">
        <v>13715</v>
      </c>
      <c r="AS2277" s="37" t="s">
        <v>13716</v>
      </c>
      <c r="AT2277" s="37" t="s">
        <v>1745</v>
      </c>
    </row>
    <row r="2278" spans="41:46" x14ac:dyDescent="0.2">
      <c r="AO2278" s="106" t="str">
        <f t="shared" si="143"/>
        <v>RTQGLOUCESTERSHIRE ROYAL HOSPITAL</v>
      </c>
      <c r="AP2278" s="37" t="s">
        <v>13717</v>
      </c>
      <c r="AQ2278" s="37" t="s">
        <v>11923</v>
      </c>
      <c r="AR2278" s="37" t="s">
        <v>13717</v>
      </c>
      <c r="AS2278" s="37" t="s">
        <v>11923</v>
      </c>
      <c r="AT2278" s="37" t="s">
        <v>1745</v>
      </c>
    </row>
    <row r="2279" spans="41:46" x14ac:dyDescent="0.2">
      <c r="AO2279" s="106" t="str">
        <f t="shared" si="143"/>
        <v>RTQSTROUD GENERAL HOSPITAL</v>
      </c>
      <c r="AP2279" s="37" t="s">
        <v>13718</v>
      </c>
      <c r="AQ2279" s="37" t="s">
        <v>11939</v>
      </c>
      <c r="AR2279" s="37" t="s">
        <v>13718</v>
      </c>
      <c r="AS2279" s="37" t="s">
        <v>11939</v>
      </c>
      <c r="AT2279" s="37" t="s">
        <v>1745</v>
      </c>
    </row>
    <row r="2280" spans="41:46" x14ac:dyDescent="0.2">
      <c r="AO2280" s="106" t="str">
        <f t="shared" si="143"/>
        <v>RTQSALMON SPRINGS</v>
      </c>
      <c r="AP2280" s="37" t="s">
        <v>13719</v>
      </c>
      <c r="AQ2280" s="37" t="s">
        <v>13720</v>
      </c>
      <c r="AR2280" s="37" t="s">
        <v>13719</v>
      </c>
      <c r="AS2280" s="37" t="s">
        <v>13720</v>
      </c>
      <c r="AT2280" s="37" t="s">
        <v>1745</v>
      </c>
    </row>
    <row r="2281" spans="41:46" x14ac:dyDescent="0.2">
      <c r="AO2281" s="106" t="str">
        <f t="shared" si="143"/>
        <v>RTQTHE VRON</v>
      </c>
      <c r="AP2281" s="37" t="s">
        <v>13721</v>
      </c>
      <c r="AQ2281" s="37" t="s">
        <v>13722</v>
      </c>
      <c r="AR2281" s="37" t="s">
        <v>13721</v>
      </c>
      <c r="AS2281" s="37" t="s">
        <v>13722</v>
      </c>
      <c r="AT2281" s="37" t="s">
        <v>1745</v>
      </c>
    </row>
    <row r="2282" spans="41:46" x14ac:dyDescent="0.2">
      <c r="AO2282" s="106" t="str">
        <f t="shared" si="143"/>
        <v>RTQHONEYBOURE</v>
      </c>
      <c r="AP2282" s="37" t="s">
        <v>13723</v>
      </c>
      <c r="AQ2282" s="37" t="s">
        <v>13724</v>
      </c>
      <c r="AR2282" s="37" t="s">
        <v>13723</v>
      </c>
      <c r="AS2282" s="37" t="s">
        <v>13724</v>
      </c>
      <c r="AT2282" s="37" t="s">
        <v>1745</v>
      </c>
    </row>
    <row r="2283" spans="41:46" x14ac:dyDescent="0.2">
      <c r="AO2283" s="106" t="str">
        <f t="shared" si="143"/>
        <v>RTQFAIRFORD HOSPITAL</v>
      </c>
      <c r="AP2283" s="37" t="s">
        <v>13725</v>
      </c>
      <c r="AQ2283" s="37" t="s">
        <v>11937</v>
      </c>
      <c r="AR2283" s="37" t="s">
        <v>13725</v>
      </c>
      <c r="AS2283" s="37" t="s">
        <v>11937</v>
      </c>
      <c r="AT2283" s="37" t="s">
        <v>1745</v>
      </c>
    </row>
    <row r="2284" spans="41:46" x14ac:dyDescent="0.2">
      <c r="AO2284" s="106" t="str">
        <f t="shared" si="143"/>
        <v>RTQFOREST OF DEAN (ATU)</v>
      </c>
      <c r="AP2284" s="37" t="s">
        <v>13726</v>
      </c>
      <c r="AQ2284" s="37" t="s">
        <v>13727</v>
      </c>
      <c r="AR2284" s="37" t="s">
        <v>13726</v>
      </c>
      <c r="AS2284" s="37" t="s">
        <v>13727</v>
      </c>
      <c r="AT2284" s="37" t="s">
        <v>1745</v>
      </c>
    </row>
    <row r="2285" spans="41:46" x14ac:dyDescent="0.2">
      <c r="AO2285" s="106" t="str">
        <f t="shared" si="143"/>
        <v>RTQGDAS STROUD</v>
      </c>
      <c r="AP2285" s="37" t="s">
        <v>13728</v>
      </c>
      <c r="AQ2285" s="37" t="s">
        <v>13729</v>
      </c>
      <c r="AR2285" s="37" t="s">
        <v>13728</v>
      </c>
      <c r="AS2285" s="37" t="s">
        <v>13729</v>
      </c>
      <c r="AT2285" s="37" t="s">
        <v>1745</v>
      </c>
    </row>
    <row r="2286" spans="41:46" x14ac:dyDescent="0.2">
      <c r="AO2286" s="106" t="str">
        <f t="shared" si="143"/>
        <v>RTQLYDNEY HOSPITAL</v>
      </c>
      <c r="AP2286" s="37" t="s">
        <v>13730</v>
      </c>
      <c r="AQ2286" s="37" t="s">
        <v>13731</v>
      </c>
      <c r="AR2286" s="37" t="s">
        <v>13730</v>
      </c>
      <c r="AS2286" s="37" t="s">
        <v>13731</v>
      </c>
      <c r="AT2286" s="37" t="s">
        <v>1745</v>
      </c>
    </row>
    <row r="2287" spans="41:46" x14ac:dyDescent="0.2">
      <c r="AO2287" s="106" t="str">
        <f t="shared" si="143"/>
        <v>RTQCIRENCESTER HOSPITAL</v>
      </c>
      <c r="AP2287" s="37" t="s">
        <v>13732</v>
      </c>
      <c r="AQ2287" s="37" t="s">
        <v>11927</v>
      </c>
      <c r="AR2287" s="37" t="s">
        <v>13732</v>
      </c>
      <c r="AS2287" s="37" t="s">
        <v>11927</v>
      </c>
      <c r="AT2287" s="37" t="s">
        <v>1745</v>
      </c>
    </row>
    <row r="2288" spans="41:46" x14ac:dyDescent="0.2">
      <c r="AO2288" s="106" t="str">
        <f t="shared" si="143"/>
        <v>RTQUNDERLEAF</v>
      </c>
      <c r="AP2288" s="37" t="s">
        <v>13733</v>
      </c>
      <c r="AQ2288" s="37" t="s">
        <v>13734</v>
      </c>
      <c r="AR2288" s="37" t="s">
        <v>13733</v>
      </c>
      <c r="AS2288" s="37" t="s">
        <v>13734</v>
      </c>
      <c r="AT2288" s="37" t="s">
        <v>1745</v>
      </c>
    </row>
    <row r="2289" spans="41:46" x14ac:dyDescent="0.2">
      <c r="AO2289" s="106" t="str">
        <f t="shared" si="143"/>
        <v>RTQNORTH COTSWOLD HOSPITAL</v>
      </c>
      <c r="AP2289" s="37" t="s">
        <v>13735</v>
      </c>
      <c r="AQ2289" s="37" t="s">
        <v>11951</v>
      </c>
      <c r="AR2289" s="37" t="s">
        <v>13735</v>
      </c>
      <c r="AS2289" s="37" t="s">
        <v>11951</v>
      </c>
      <c r="AT2289" s="37" t="s">
        <v>1745</v>
      </c>
    </row>
    <row r="2290" spans="41:46" x14ac:dyDescent="0.2">
      <c r="AO2290" s="106" t="str">
        <f t="shared" si="143"/>
        <v>RTQWEAVERS CROFT</v>
      </c>
      <c r="AP2290" s="37" t="s">
        <v>13736</v>
      </c>
      <c r="AQ2290" s="37" t="s">
        <v>13737</v>
      </c>
      <c r="AR2290" s="37" t="s">
        <v>13736</v>
      </c>
      <c r="AS2290" s="37" t="s">
        <v>13737</v>
      </c>
      <c r="AT2290" s="37" t="s">
        <v>1745</v>
      </c>
    </row>
    <row r="2291" spans="41:46" x14ac:dyDescent="0.2">
      <c r="AO2291" s="106" t="str">
        <f t="shared" si="143"/>
        <v>RTQTHE VRON - 91B</v>
      </c>
      <c r="AP2291" s="37" t="s">
        <v>13738</v>
      </c>
      <c r="AQ2291" s="37" t="s">
        <v>13739</v>
      </c>
      <c r="AR2291" s="37" t="s">
        <v>13738</v>
      </c>
      <c r="AS2291" s="37" t="s">
        <v>13739</v>
      </c>
      <c r="AT2291" s="37" t="s">
        <v>1745</v>
      </c>
    </row>
    <row r="2292" spans="41:46" x14ac:dyDescent="0.2">
      <c r="AO2292" s="106" t="str">
        <f t="shared" si="143"/>
        <v>RTQVALE COMMUNITY HOSPITAL</v>
      </c>
      <c r="AP2292" s="37" t="s">
        <v>13740</v>
      </c>
      <c r="AQ2292" s="37" t="s">
        <v>11929</v>
      </c>
      <c r="AR2292" s="37" t="s">
        <v>13740</v>
      </c>
      <c r="AS2292" s="37" t="s">
        <v>11929</v>
      </c>
      <c r="AT2292" s="37" t="s">
        <v>1745</v>
      </c>
    </row>
    <row r="2293" spans="41:46" x14ac:dyDescent="0.2">
      <c r="AO2293" s="106" t="str">
        <f t="shared" si="143"/>
        <v>RTQHEATHFIELD</v>
      </c>
      <c r="AP2293" s="37" t="s">
        <v>13741</v>
      </c>
      <c r="AQ2293" s="37" t="s">
        <v>13742</v>
      </c>
      <c r="AR2293" s="37" t="s">
        <v>13741</v>
      </c>
      <c r="AS2293" s="37" t="s">
        <v>13742</v>
      </c>
      <c r="AT2293" s="37" t="s">
        <v>1745</v>
      </c>
    </row>
    <row r="2294" spans="41:46" x14ac:dyDescent="0.2">
      <c r="AO2294" s="106" t="str">
        <f t="shared" si="143"/>
        <v>RTQCHESTERTON HALT</v>
      </c>
      <c r="AP2294" s="37" t="s">
        <v>13743</v>
      </c>
      <c r="AQ2294" s="37" t="s">
        <v>13744</v>
      </c>
      <c r="AR2294" s="37" t="s">
        <v>13743</v>
      </c>
      <c r="AS2294" s="37" t="s">
        <v>13744</v>
      </c>
      <c r="AT2294" s="37" t="s">
        <v>1745</v>
      </c>
    </row>
    <row r="2295" spans="41:46" x14ac:dyDescent="0.2">
      <c r="AO2295" s="106" t="str">
        <f t="shared" si="143"/>
        <v>RTQTHE BUCKHOLT</v>
      </c>
      <c r="AP2295" s="37" t="s">
        <v>13745</v>
      </c>
      <c r="AQ2295" s="37" t="s">
        <v>13746</v>
      </c>
      <c r="AR2295" s="37" t="s">
        <v>13745</v>
      </c>
      <c r="AS2295" s="37" t="s">
        <v>13746</v>
      </c>
      <c r="AT2295" s="37" t="s">
        <v>1745</v>
      </c>
    </row>
    <row r="2296" spans="41:46" x14ac:dyDescent="0.2">
      <c r="AO2296" s="106" t="str">
        <f t="shared" si="143"/>
        <v>RTQCHARLWOOD</v>
      </c>
      <c r="AP2296" s="37" t="s">
        <v>13747</v>
      </c>
      <c r="AQ2296" s="37" t="s">
        <v>13748</v>
      </c>
      <c r="AR2296" s="37" t="s">
        <v>13747</v>
      </c>
      <c r="AS2296" s="37" t="s">
        <v>13748</v>
      </c>
      <c r="AT2296" s="37" t="s">
        <v>1745</v>
      </c>
    </row>
    <row r="2297" spans="41:46" x14ac:dyDescent="0.2">
      <c r="AO2297" s="106" t="str">
        <f t="shared" si="143"/>
        <v>RTQFIELDVIEW</v>
      </c>
      <c r="AP2297" s="37" t="s">
        <v>13749</v>
      </c>
      <c r="AQ2297" s="37" t="s">
        <v>13750</v>
      </c>
      <c r="AR2297" s="37" t="s">
        <v>13749</v>
      </c>
      <c r="AS2297" s="37" t="s">
        <v>13750</v>
      </c>
      <c r="AT2297" s="37" t="s">
        <v>1745</v>
      </c>
    </row>
    <row r="2298" spans="41:46" x14ac:dyDescent="0.2">
      <c r="AO2298" s="106" t="str">
        <f t="shared" si="143"/>
        <v>RTQHOLLYBROOK</v>
      </c>
      <c r="AP2298" s="37" t="s">
        <v>13751</v>
      </c>
      <c r="AQ2298" s="37" t="s">
        <v>13752</v>
      </c>
      <c r="AR2298" s="37" t="s">
        <v>13751</v>
      </c>
      <c r="AS2298" s="37" t="s">
        <v>13752</v>
      </c>
      <c r="AT2298" s="37" t="s">
        <v>1745</v>
      </c>
    </row>
    <row r="2299" spans="41:46" x14ac:dyDescent="0.2">
      <c r="AO2299" s="106" t="str">
        <f t="shared" si="143"/>
        <v>RTQSELSLEY VICARAGE</v>
      </c>
      <c r="AP2299" s="37" t="s">
        <v>13753</v>
      </c>
      <c r="AQ2299" s="37" t="s">
        <v>13754</v>
      </c>
      <c r="AR2299" s="37" t="s">
        <v>13753</v>
      </c>
      <c r="AS2299" s="37" t="s">
        <v>13754</v>
      </c>
      <c r="AT2299" s="37" t="s">
        <v>1745</v>
      </c>
    </row>
    <row r="2300" spans="41:46" x14ac:dyDescent="0.2">
      <c r="AO2300" s="106" t="str">
        <f t="shared" si="143"/>
        <v>RTQST MARYS</v>
      </c>
      <c r="AP2300" s="37" t="s">
        <v>13755</v>
      </c>
      <c r="AQ2300" s="37" t="s">
        <v>13756</v>
      </c>
      <c r="AR2300" s="37" t="s">
        <v>13755</v>
      </c>
      <c r="AS2300" s="37" t="s">
        <v>13756</v>
      </c>
      <c r="AT2300" s="37" t="s">
        <v>1745</v>
      </c>
    </row>
    <row r="2301" spans="41:46" x14ac:dyDescent="0.2">
      <c r="AO2301" s="106" t="str">
        <f t="shared" si="143"/>
        <v>RTQWINDRUSH</v>
      </c>
      <c r="AP2301" s="37" t="s">
        <v>13757</v>
      </c>
      <c r="AQ2301" s="37" t="s">
        <v>13758</v>
      </c>
      <c r="AR2301" s="37" t="s">
        <v>13757</v>
      </c>
      <c r="AS2301" s="37" t="s">
        <v>13758</v>
      </c>
      <c r="AT2301" s="37" t="s">
        <v>1745</v>
      </c>
    </row>
    <row r="2302" spans="41:46" x14ac:dyDescent="0.2">
      <c r="AO2302" s="106" t="str">
        <f t="shared" si="143"/>
        <v>RTQCHALFONT</v>
      </c>
      <c r="AP2302" s="37" t="s">
        <v>13759</v>
      </c>
      <c r="AQ2302" s="37" t="s">
        <v>13760</v>
      </c>
      <c r="AR2302" s="37" t="s">
        <v>13759</v>
      </c>
      <c r="AS2302" s="37" t="s">
        <v>13760</v>
      </c>
      <c r="AT2302" s="37" t="s">
        <v>1745</v>
      </c>
    </row>
    <row r="2303" spans="41:46" x14ac:dyDescent="0.2">
      <c r="AO2303" s="106" t="str">
        <f t="shared" si="143"/>
        <v>RTQBRANCH LEA CROSS</v>
      </c>
      <c r="AP2303" s="37" t="s">
        <v>13761</v>
      </c>
      <c r="AQ2303" s="37" t="s">
        <v>13762</v>
      </c>
      <c r="AR2303" s="37" t="s">
        <v>13761</v>
      </c>
      <c r="AS2303" s="37" t="s">
        <v>13762</v>
      </c>
      <c r="AT2303" s="37" t="s">
        <v>1745</v>
      </c>
    </row>
    <row r="2304" spans="41:46" x14ac:dyDescent="0.2">
      <c r="AO2304" s="106" t="str">
        <f t="shared" si="143"/>
        <v>RTQSTONEBURY DAY HOSPITAL</v>
      </c>
      <c r="AP2304" s="37" t="s">
        <v>13763</v>
      </c>
      <c r="AQ2304" s="37" t="s">
        <v>13764</v>
      </c>
      <c r="AR2304" s="37" t="s">
        <v>13763</v>
      </c>
      <c r="AS2304" s="37" t="s">
        <v>13764</v>
      </c>
      <c r="AT2304" s="37" t="s">
        <v>1745</v>
      </c>
    </row>
    <row r="2305" spans="41:46" x14ac:dyDescent="0.2">
      <c r="AO2305" s="106" t="str">
        <f t="shared" si="143"/>
        <v>RTQBERKELEY HOSPITAL</v>
      </c>
      <c r="AP2305" s="37" t="s">
        <v>13765</v>
      </c>
      <c r="AQ2305" s="37" t="s">
        <v>13766</v>
      </c>
      <c r="AR2305" s="37" t="s">
        <v>13765</v>
      </c>
      <c r="AS2305" s="37" t="s">
        <v>13766</v>
      </c>
      <c r="AT2305" s="37" t="s">
        <v>1745</v>
      </c>
    </row>
    <row r="2306" spans="41:46" x14ac:dyDescent="0.2">
      <c r="AO2306" s="106" t="str">
        <f t="shared" si="143"/>
        <v>RTQMOORE HOSPITAL</v>
      </c>
      <c r="AP2306" s="37" t="s">
        <v>13767</v>
      </c>
      <c r="AQ2306" s="37" t="s">
        <v>13768</v>
      </c>
      <c r="AR2306" s="37" t="s">
        <v>13767</v>
      </c>
      <c r="AS2306" s="37" t="s">
        <v>13768</v>
      </c>
      <c r="AT2306" s="37" t="s">
        <v>1745</v>
      </c>
    </row>
    <row r="2307" spans="41:46" x14ac:dyDescent="0.2">
      <c r="AO2307" s="106" t="str">
        <f t="shared" si="143"/>
        <v>RTQDELANCEY HOSPITAL</v>
      </c>
      <c r="AP2307" s="37" t="s">
        <v>13769</v>
      </c>
      <c r="AQ2307" s="37" t="s">
        <v>13770</v>
      </c>
      <c r="AR2307" s="37" t="s">
        <v>13769</v>
      </c>
      <c r="AS2307" s="37" t="s">
        <v>13770</v>
      </c>
      <c r="AT2307" s="37" t="s">
        <v>1745</v>
      </c>
    </row>
    <row r="2308" spans="41:46" x14ac:dyDescent="0.2">
      <c r="AO2308" s="106" t="str">
        <f t="shared" ref="AO2308:AO2371" si="144">AT2308&amp;AQ2308</f>
        <v>RTQDILKE MEMORIAL HOSPITAL</v>
      </c>
      <c r="AP2308" s="37" t="s">
        <v>13771</v>
      </c>
      <c r="AQ2308" s="37" t="s">
        <v>11933</v>
      </c>
      <c r="AR2308" s="37" t="s">
        <v>13771</v>
      </c>
      <c r="AS2308" s="37" t="s">
        <v>11933</v>
      </c>
      <c r="AT2308" s="37" t="s">
        <v>1745</v>
      </c>
    </row>
    <row r="2309" spans="41:46" x14ac:dyDescent="0.2">
      <c r="AO2309" s="106" t="str">
        <f t="shared" si="144"/>
        <v>RTQMORETON IN MARSH HOSPITAL</v>
      </c>
      <c r="AP2309" s="37" t="s">
        <v>13772</v>
      </c>
      <c r="AQ2309" s="37" t="s">
        <v>13773</v>
      </c>
      <c r="AR2309" s="37" t="s">
        <v>13772</v>
      </c>
      <c r="AS2309" s="37" t="s">
        <v>13773</v>
      </c>
      <c r="AT2309" s="37" t="s">
        <v>1745</v>
      </c>
    </row>
    <row r="2310" spans="41:46" x14ac:dyDescent="0.2">
      <c r="AO2310" s="106" t="str">
        <f t="shared" si="144"/>
        <v>RTQTEWKESBURY GENERAL HOSPITAL</v>
      </c>
      <c r="AP2310" s="37" t="s">
        <v>13774</v>
      </c>
      <c r="AQ2310" s="37" t="s">
        <v>13775</v>
      </c>
      <c r="AR2310" s="37" t="s">
        <v>13774</v>
      </c>
      <c r="AS2310" s="37" t="s">
        <v>13775</v>
      </c>
      <c r="AT2310" s="37" t="s">
        <v>1745</v>
      </c>
    </row>
    <row r="2311" spans="41:46" x14ac:dyDescent="0.2">
      <c r="AO2311" s="106" t="str">
        <f t="shared" si="144"/>
        <v>RTQCHELTENHAM GENERAL HOSPITAL</v>
      </c>
      <c r="AP2311" s="37" t="s">
        <v>13776</v>
      </c>
      <c r="AQ2311" s="37" t="s">
        <v>11925</v>
      </c>
      <c r="AR2311" s="37" t="s">
        <v>13776</v>
      </c>
      <c r="AS2311" s="37" t="s">
        <v>11925</v>
      </c>
      <c r="AT2311" s="37" t="s">
        <v>1745</v>
      </c>
    </row>
    <row r="2312" spans="41:46" x14ac:dyDescent="0.2">
      <c r="AO2312" s="106" t="str">
        <f t="shared" si="144"/>
        <v>RTQMEADOWLEASE</v>
      </c>
      <c r="AP2312" s="37" t="s">
        <v>13777</v>
      </c>
      <c r="AQ2312" s="37" t="s">
        <v>13778</v>
      </c>
      <c r="AR2312" s="37" t="s">
        <v>13777</v>
      </c>
      <c r="AS2312" s="37" t="s">
        <v>13778</v>
      </c>
      <c r="AT2312" s="37" t="s">
        <v>1745</v>
      </c>
    </row>
    <row r="2313" spans="41:46" x14ac:dyDescent="0.2">
      <c r="AO2313" s="106" t="str">
        <f t="shared" si="144"/>
        <v>RTQARENA</v>
      </c>
      <c r="AP2313" s="37" t="s">
        <v>13779</v>
      </c>
      <c r="AQ2313" s="37" t="s">
        <v>13780</v>
      </c>
      <c r="AR2313" s="37" t="s">
        <v>13779</v>
      </c>
      <c r="AS2313" s="37" t="s">
        <v>13780</v>
      </c>
      <c r="AT2313" s="37" t="s">
        <v>1745</v>
      </c>
    </row>
    <row r="2314" spans="41:46" x14ac:dyDescent="0.2">
      <c r="AO2314" s="106" t="str">
        <f t="shared" si="144"/>
        <v>RTQRIKENEL</v>
      </c>
      <c r="AP2314" s="37" t="s">
        <v>13781</v>
      </c>
      <c r="AQ2314" s="37" t="s">
        <v>13782</v>
      </c>
      <c r="AR2314" s="37" t="s">
        <v>13781</v>
      </c>
      <c r="AS2314" s="37" t="s">
        <v>13782</v>
      </c>
      <c r="AT2314" s="37" t="s">
        <v>1745</v>
      </c>
    </row>
    <row r="2315" spans="41:46" x14ac:dyDescent="0.2">
      <c r="AO2315" s="106" t="str">
        <f t="shared" si="144"/>
        <v>RTQHEREFORD COUNTY HOSPITAL</v>
      </c>
      <c r="AP2315" s="37" t="s">
        <v>13783</v>
      </c>
      <c r="AQ2315" s="37" t="s">
        <v>13784</v>
      </c>
      <c r="AR2315" s="37" t="s">
        <v>13783</v>
      </c>
      <c r="AS2315" s="37" t="s">
        <v>13784</v>
      </c>
      <c r="AT2315" s="37" t="s">
        <v>1745</v>
      </c>
    </row>
    <row r="2316" spans="41:46" x14ac:dyDescent="0.2">
      <c r="AO2316" s="106" t="str">
        <f t="shared" si="144"/>
        <v>RTQBROMYARD COMMUNITY HOSPITAL</v>
      </c>
      <c r="AP2316" s="37" t="s">
        <v>13785</v>
      </c>
      <c r="AQ2316" s="37" t="s">
        <v>13786</v>
      </c>
      <c r="AR2316" s="37" t="s">
        <v>13785</v>
      </c>
      <c r="AS2316" s="37" t="s">
        <v>13786</v>
      </c>
      <c r="AT2316" s="37" t="s">
        <v>1745</v>
      </c>
    </row>
    <row r="2317" spans="41:46" x14ac:dyDescent="0.2">
      <c r="AO2317" s="106" t="str">
        <f t="shared" si="144"/>
        <v>RTQLEOMINSTER COMMUNITY HOSPITAL</v>
      </c>
      <c r="AP2317" s="37" t="s">
        <v>13787</v>
      </c>
      <c r="AQ2317" s="37" t="s">
        <v>13788</v>
      </c>
      <c r="AR2317" s="37" t="s">
        <v>13787</v>
      </c>
      <c r="AS2317" s="37" t="s">
        <v>13788</v>
      </c>
      <c r="AT2317" s="37" t="s">
        <v>1745</v>
      </c>
    </row>
    <row r="2318" spans="41:46" x14ac:dyDescent="0.2">
      <c r="AO2318" s="106" t="str">
        <f t="shared" si="144"/>
        <v>RTQROSS ON WYE COMMUNITY HOSPITAL</v>
      </c>
      <c r="AP2318" s="37" t="s">
        <v>13789</v>
      </c>
      <c r="AQ2318" s="37" t="s">
        <v>13790</v>
      </c>
      <c r="AR2318" s="37" t="s">
        <v>13789</v>
      </c>
      <c r="AS2318" s="37" t="s">
        <v>13790</v>
      </c>
      <c r="AT2318" s="37" t="s">
        <v>1745</v>
      </c>
    </row>
    <row r="2319" spans="41:46" x14ac:dyDescent="0.2">
      <c r="AO2319" s="106" t="str">
        <f t="shared" si="144"/>
        <v>RTQHILLSIDE INTERMEDIATE CARE UNIT</v>
      </c>
      <c r="AP2319" s="37" t="s">
        <v>13791</v>
      </c>
      <c r="AQ2319" s="37" t="s">
        <v>13792</v>
      </c>
      <c r="AR2319" s="37" t="s">
        <v>13791</v>
      </c>
      <c r="AS2319" s="37" t="s">
        <v>13792</v>
      </c>
      <c r="AT2319" s="37" t="s">
        <v>1745</v>
      </c>
    </row>
    <row r="2320" spans="41:46" x14ac:dyDescent="0.2">
      <c r="AO2320" s="106" t="str">
        <f t="shared" si="144"/>
        <v>RTQSTONEBOW UNIT</v>
      </c>
      <c r="AP2320" s="37" t="s">
        <v>13793</v>
      </c>
      <c r="AQ2320" s="37" t="s">
        <v>13794</v>
      </c>
      <c r="AR2320" s="37" t="s">
        <v>13793</v>
      </c>
      <c r="AS2320" s="37" t="s">
        <v>13794</v>
      </c>
      <c r="AT2320" s="37" t="s">
        <v>1745</v>
      </c>
    </row>
    <row r="2321" spans="41:46" x14ac:dyDescent="0.2">
      <c r="AO2321" s="106" t="str">
        <f t="shared" si="144"/>
        <v>RTQWINDSOR PLACE</v>
      </c>
      <c r="AP2321" s="37" t="s">
        <v>13795</v>
      </c>
      <c r="AQ2321" s="37" t="s">
        <v>13796</v>
      </c>
      <c r="AR2321" s="37" t="s">
        <v>13795</v>
      </c>
      <c r="AS2321" s="37" t="s">
        <v>13796</v>
      </c>
      <c r="AT2321" s="37" t="s">
        <v>1745</v>
      </c>
    </row>
    <row r="2322" spans="41:46" x14ac:dyDescent="0.2">
      <c r="AO2322" s="106" t="str">
        <f t="shared" si="144"/>
        <v>RTVHOLLINS PARK</v>
      </c>
      <c r="AP2322" s="37" t="s">
        <v>13797</v>
      </c>
      <c r="AQ2322" s="37" t="s">
        <v>13798</v>
      </c>
      <c r="AR2322" s="37" t="s">
        <v>13797</v>
      </c>
      <c r="AS2322" s="37" t="s">
        <v>13798</v>
      </c>
      <c r="AT2322" s="37" t="s">
        <v>1731</v>
      </c>
    </row>
    <row r="2323" spans="41:46" x14ac:dyDescent="0.2">
      <c r="AO2323" s="106" t="str">
        <f t="shared" si="144"/>
        <v>RTVHOLLINS PARK HOSPITAL OLDER PERSONS</v>
      </c>
      <c r="AP2323" s="37" t="s">
        <v>13799</v>
      </c>
      <c r="AQ2323" s="37" t="s">
        <v>13800</v>
      </c>
      <c r="AR2323" s="37" t="s">
        <v>13799</v>
      </c>
      <c r="AS2323" s="37" t="s">
        <v>13800</v>
      </c>
      <c r="AT2323" s="37" t="s">
        <v>1731</v>
      </c>
    </row>
    <row r="2324" spans="41:46" x14ac:dyDescent="0.2">
      <c r="AO2324" s="106" t="str">
        <f t="shared" si="144"/>
        <v>RTVECT SUITE</v>
      </c>
      <c r="AP2324" s="37" t="s">
        <v>13801</v>
      </c>
      <c r="AQ2324" s="37" t="s">
        <v>13802</v>
      </c>
      <c r="AR2324" s="37" t="s">
        <v>13801</v>
      </c>
      <c r="AS2324" s="37" t="s">
        <v>13802</v>
      </c>
      <c r="AT2324" s="37" t="s">
        <v>1731</v>
      </c>
    </row>
    <row r="2325" spans="41:46" x14ac:dyDescent="0.2">
      <c r="AO2325" s="106" t="str">
        <f t="shared" si="144"/>
        <v>RTVNEWTON COMMUNITY HOSPITAL</v>
      </c>
      <c r="AP2325" s="37" t="s">
        <v>13803</v>
      </c>
      <c r="AQ2325" s="37" t="s">
        <v>13804</v>
      </c>
      <c r="AR2325" s="37" t="s">
        <v>13803</v>
      </c>
      <c r="AS2325" s="37" t="s">
        <v>13804</v>
      </c>
      <c r="AT2325" s="37" t="s">
        <v>1731</v>
      </c>
    </row>
    <row r="2326" spans="41:46" x14ac:dyDescent="0.2">
      <c r="AO2326" s="106" t="str">
        <f t="shared" si="144"/>
        <v>RTVSTEPHENSON SUITE - WHISTON HOSPITAL</v>
      </c>
      <c r="AP2326" s="37" t="s">
        <v>13805</v>
      </c>
      <c r="AQ2326" s="37" t="s">
        <v>13806</v>
      </c>
      <c r="AR2326" s="37" t="s">
        <v>13805</v>
      </c>
      <c r="AS2326" s="37" t="s">
        <v>13806</v>
      </c>
      <c r="AT2326" s="37" t="s">
        <v>1731</v>
      </c>
    </row>
    <row r="2327" spans="41:46" x14ac:dyDescent="0.2">
      <c r="AO2327" s="106" t="str">
        <f t="shared" si="144"/>
        <v>RTVSTEWART DAY HOSPITAL</v>
      </c>
      <c r="AP2327" s="37" t="s">
        <v>13807</v>
      </c>
      <c r="AQ2327" s="37" t="s">
        <v>13808</v>
      </c>
      <c r="AR2327" s="37" t="s">
        <v>13807</v>
      </c>
      <c r="AS2327" s="37" t="s">
        <v>13808</v>
      </c>
      <c r="AT2327" s="37" t="s">
        <v>1731</v>
      </c>
    </row>
    <row r="2328" spans="41:46" x14ac:dyDescent="0.2">
      <c r="AO2328" s="106" t="str">
        <f t="shared" si="144"/>
        <v>RTVHAZELMERE UNIT</v>
      </c>
      <c r="AP2328" s="37" t="s">
        <v>13809</v>
      </c>
      <c r="AQ2328" s="37" t="s">
        <v>13810</v>
      </c>
      <c r="AR2328" s="37" t="s">
        <v>13809</v>
      </c>
      <c r="AS2328" s="37" t="s">
        <v>13810</v>
      </c>
      <c r="AT2328" s="37" t="s">
        <v>1731</v>
      </c>
    </row>
    <row r="2329" spans="41:46" x14ac:dyDescent="0.2">
      <c r="AO2329" s="106" t="str">
        <f t="shared" si="144"/>
        <v>RTVHOLDENBROOK UNIT</v>
      </c>
      <c r="AP2329" s="37" t="s">
        <v>13811</v>
      </c>
      <c r="AQ2329" s="37" t="s">
        <v>13812</v>
      </c>
      <c r="AR2329" s="37" t="s">
        <v>13811</v>
      </c>
      <c r="AS2329" s="37" t="s">
        <v>13812</v>
      </c>
      <c r="AT2329" s="37" t="s">
        <v>1731</v>
      </c>
    </row>
    <row r="2330" spans="41:46" x14ac:dyDescent="0.2">
      <c r="AO2330" s="106" t="str">
        <f t="shared" si="144"/>
        <v>RTVLINDAMERE UNIT</v>
      </c>
      <c r="AP2330" s="37" t="s">
        <v>13813</v>
      </c>
      <c r="AQ2330" s="37" t="s">
        <v>13814</v>
      </c>
      <c r="AR2330" s="37" t="s">
        <v>13813</v>
      </c>
      <c r="AS2330" s="37" t="s">
        <v>13814</v>
      </c>
      <c r="AT2330" s="37" t="s">
        <v>1731</v>
      </c>
    </row>
    <row r="2331" spans="41:46" x14ac:dyDescent="0.2">
      <c r="AO2331" s="106" t="str">
        <f t="shared" si="144"/>
        <v>RTVPENNINGTON UNIT</v>
      </c>
      <c r="AP2331" s="37" t="s">
        <v>13815</v>
      </c>
      <c r="AQ2331" s="37" t="s">
        <v>13816</v>
      </c>
      <c r="AR2331" s="37" t="s">
        <v>13815</v>
      </c>
      <c r="AS2331" s="37" t="s">
        <v>13816</v>
      </c>
      <c r="AT2331" s="37" t="s">
        <v>1731</v>
      </c>
    </row>
    <row r="2332" spans="41:46" x14ac:dyDescent="0.2">
      <c r="AO2332" s="106" t="str">
        <f t="shared" si="144"/>
        <v>RTVRIVINGTON UNIT</v>
      </c>
      <c r="AP2332" s="37" t="s">
        <v>13817</v>
      </c>
      <c r="AQ2332" s="37" t="s">
        <v>13818</v>
      </c>
      <c r="AR2332" s="37" t="s">
        <v>13817</v>
      </c>
      <c r="AS2332" s="37" t="s">
        <v>13818</v>
      </c>
      <c r="AT2332" s="37" t="s">
        <v>1731</v>
      </c>
    </row>
    <row r="2333" spans="41:46" x14ac:dyDescent="0.2">
      <c r="AO2333" s="106" t="str">
        <f t="shared" si="144"/>
        <v>RTVSEPHTON UNIT</v>
      </c>
      <c r="AP2333" s="37" t="s">
        <v>13819</v>
      </c>
      <c r="AQ2333" s="37" t="s">
        <v>13820</v>
      </c>
      <c r="AR2333" s="37" t="s">
        <v>13819</v>
      </c>
      <c r="AS2333" s="37" t="s">
        <v>13820</v>
      </c>
      <c r="AT2333" s="37" t="s">
        <v>1731</v>
      </c>
    </row>
    <row r="2334" spans="41:46" x14ac:dyDescent="0.2">
      <c r="AO2334" s="106" t="str">
        <f t="shared" si="144"/>
        <v>RTVCAVENDISH UNIT</v>
      </c>
      <c r="AP2334" s="37" t="s">
        <v>13821</v>
      </c>
      <c r="AQ2334" s="37" t="s">
        <v>13822</v>
      </c>
      <c r="AR2334" s="37" t="s">
        <v>13821</v>
      </c>
      <c r="AS2334" s="37" t="s">
        <v>13822</v>
      </c>
      <c r="AT2334" s="37" t="s">
        <v>1731</v>
      </c>
    </row>
    <row r="2335" spans="41:46" x14ac:dyDescent="0.2">
      <c r="AO2335" s="106" t="str">
        <f t="shared" si="144"/>
        <v>RTVLAKESIDE UNIT</v>
      </c>
      <c r="AP2335" s="37" t="s">
        <v>13823</v>
      </c>
      <c r="AQ2335" s="37" t="s">
        <v>12783</v>
      </c>
      <c r="AR2335" s="37" t="s">
        <v>13823</v>
      </c>
      <c r="AS2335" s="37" t="s">
        <v>12783</v>
      </c>
      <c r="AT2335" s="37" t="s">
        <v>1731</v>
      </c>
    </row>
    <row r="2336" spans="41:46" x14ac:dyDescent="0.2">
      <c r="AO2336" s="106" t="str">
        <f t="shared" si="144"/>
        <v>RTVWHISTON HOSPITAL</v>
      </c>
      <c r="AP2336" s="37" t="s">
        <v>13824</v>
      </c>
      <c r="AQ2336" s="37" t="s">
        <v>13825</v>
      </c>
      <c r="AR2336" s="37" t="s">
        <v>13824</v>
      </c>
      <c r="AS2336" s="37" t="s">
        <v>13825</v>
      </c>
      <c r="AT2336" s="37" t="s">
        <v>1731</v>
      </c>
    </row>
    <row r="2337" spans="41:46" x14ac:dyDescent="0.2">
      <c r="AO2337" s="106" t="str">
        <f t="shared" si="144"/>
        <v>RTVST HELENS HOSPITAL</v>
      </c>
      <c r="AP2337" s="37" t="s">
        <v>13826</v>
      </c>
      <c r="AQ2337" s="37" t="s">
        <v>13827</v>
      </c>
      <c r="AR2337" s="37" t="s">
        <v>13826</v>
      </c>
      <c r="AS2337" s="37" t="s">
        <v>13827</v>
      </c>
      <c r="AT2337" s="37" t="s">
        <v>1731</v>
      </c>
    </row>
    <row r="2338" spans="41:46" x14ac:dyDescent="0.2">
      <c r="AO2338" s="106" t="str">
        <f t="shared" si="144"/>
        <v>RTVMASEFIELD SUITE</v>
      </c>
      <c r="AP2338" s="37" t="s">
        <v>13828</v>
      </c>
      <c r="AQ2338" s="37" t="s">
        <v>13829</v>
      </c>
      <c r="AR2338" s="37" t="s">
        <v>13828</v>
      </c>
      <c r="AS2338" s="37" t="s">
        <v>13829</v>
      </c>
      <c r="AT2338" s="37" t="s">
        <v>1731</v>
      </c>
    </row>
    <row r="2339" spans="41:46" x14ac:dyDescent="0.2">
      <c r="AO2339" s="106" t="str">
        <f t="shared" si="144"/>
        <v>RTVBRIGHTER FUTURES</v>
      </c>
      <c r="AP2339" s="37" t="s">
        <v>13830</v>
      </c>
      <c r="AQ2339" s="37" t="s">
        <v>13831</v>
      </c>
      <c r="AR2339" s="37" t="s">
        <v>13830</v>
      </c>
      <c r="AS2339" s="37" t="s">
        <v>13831</v>
      </c>
      <c r="AT2339" s="37" t="s">
        <v>1731</v>
      </c>
    </row>
    <row r="2340" spans="41:46" x14ac:dyDescent="0.2">
      <c r="AO2340" s="106" t="str">
        <f t="shared" si="144"/>
        <v>RTVREDBANK COMMUNITY HOME</v>
      </c>
      <c r="AP2340" s="37" t="s">
        <v>13832</v>
      </c>
      <c r="AQ2340" s="37" t="s">
        <v>13833</v>
      </c>
      <c r="AR2340" s="37" t="s">
        <v>13832</v>
      </c>
      <c r="AS2340" s="37" t="s">
        <v>13833</v>
      </c>
      <c r="AT2340" s="37" t="s">
        <v>1731</v>
      </c>
    </row>
    <row r="2341" spans="41:46" x14ac:dyDescent="0.2">
      <c r="AO2341" s="106" t="str">
        <f t="shared" si="144"/>
        <v>RTVTHE OLD QUAYS</v>
      </c>
      <c r="AP2341" s="37" t="s">
        <v>13834</v>
      </c>
      <c r="AQ2341" s="37" t="s">
        <v>13835</v>
      </c>
      <c r="AR2341" s="37" t="s">
        <v>13834</v>
      </c>
      <c r="AS2341" s="37" t="s">
        <v>13835</v>
      </c>
      <c r="AT2341" s="37" t="s">
        <v>1731</v>
      </c>
    </row>
    <row r="2342" spans="41:46" x14ac:dyDescent="0.2">
      <c r="AO2342" s="106" t="str">
        <f t="shared" si="144"/>
        <v>RTVWEAVER LODGE INDEPENDENT HOSPITAL</v>
      </c>
      <c r="AP2342" s="37" t="s">
        <v>13836</v>
      </c>
      <c r="AQ2342" s="37" t="s">
        <v>13837</v>
      </c>
      <c r="AR2342" s="37" t="s">
        <v>13836</v>
      </c>
      <c r="AS2342" s="37" t="s">
        <v>13837</v>
      </c>
      <c r="AT2342" s="37" t="s">
        <v>1731</v>
      </c>
    </row>
    <row r="2343" spans="41:46" x14ac:dyDescent="0.2">
      <c r="AO2343" s="106" t="str">
        <f t="shared" si="144"/>
        <v>RTVMEADOW PARK INDEPENDENT HOSPITAL</v>
      </c>
      <c r="AP2343" s="37" t="s">
        <v>13838</v>
      </c>
      <c r="AQ2343" s="37" t="s">
        <v>13839</v>
      </c>
      <c r="AR2343" s="37" t="s">
        <v>13838</v>
      </c>
      <c r="AS2343" s="37" t="s">
        <v>13839</v>
      </c>
      <c r="AT2343" s="37" t="s">
        <v>1731</v>
      </c>
    </row>
    <row r="2344" spans="41:46" x14ac:dyDescent="0.2">
      <c r="AO2344" s="106" t="str">
        <f t="shared" si="144"/>
        <v>RTVKIRKBY HEALTH SUITE</v>
      </c>
      <c r="AP2344" s="37" t="s">
        <v>13840</v>
      </c>
      <c r="AQ2344" s="37" t="s">
        <v>13841</v>
      </c>
      <c r="AR2344" s="37" t="s">
        <v>13840</v>
      </c>
      <c r="AS2344" s="37" t="s">
        <v>13841</v>
      </c>
      <c r="AT2344" s="37" t="s">
        <v>1731</v>
      </c>
    </row>
    <row r="2345" spans="41:46" x14ac:dyDescent="0.2">
      <c r="AO2345" s="106" t="str">
        <f t="shared" si="144"/>
        <v>RTVBELONG VILLAGE</v>
      </c>
      <c r="AP2345" s="37" t="s">
        <v>13842</v>
      </c>
      <c r="AQ2345" s="37" t="s">
        <v>13843</v>
      </c>
      <c r="AR2345" s="37" t="s">
        <v>13842</v>
      </c>
      <c r="AS2345" s="37" t="s">
        <v>13843</v>
      </c>
      <c r="AT2345" s="37" t="s">
        <v>1731</v>
      </c>
    </row>
    <row r="2346" spans="41:46" x14ac:dyDescent="0.2">
      <c r="AO2346" s="106" t="str">
        <f t="shared" si="144"/>
        <v>RTVLAKESIDE UNIT / MHMB</v>
      </c>
      <c r="AP2346" s="37" t="s">
        <v>13844</v>
      </c>
      <c r="AQ2346" s="37" t="s">
        <v>13845</v>
      </c>
      <c r="AR2346" s="37" t="s">
        <v>13844</v>
      </c>
      <c r="AS2346" s="37" t="s">
        <v>13845</v>
      </c>
      <c r="AT2346" s="37" t="s">
        <v>1731</v>
      </c>
    </row>
    <row r="2347" spans="41:46" x14ac:dyDescent="0.2">
      <c r="AO2347" s="106" t="str">
        <f t="shared" si="144"/>
        <v>RTVCAVENDISH UNIT / MHMB</v>
      </c>
      <c r="AP2347" s="37" t="s">
        <v>13846</v>
      </c>
      <c r="AQ2347" s="37" t="s">
        <v>13847</v>
      </c>
      <c r="AR2347" s="37" t="s">
        <v>13846</v>
      </c>
      <c r="AS2347" s="37" t="s">
        <v>13847</v>
      </c>
      <c r="AT2347" s="37" t="s">
        <v>1731</v>
      </c>
    </row>
    <row r="2348" spans="41:46" x14ac:dyDescent="0.2">
      <c r="AO2348" s="106" t="str">
        <f t="shared" si="144"/>
        <v>RTVFAIRHAVEN YOUNG PEOPLES UNIT</v>
      </c>
      <c r="AP2348" s="37" t="s">
        <v>13848</v>
      </c>
      <c r="AQ2348" s="37" t="s">
        <v>13849</v>
      </c>
      <c r="AR2348" s="37" t="s">
        <v>13848</v>
      </c>
      <c r="AS2348" s="37" t="s">
        <v>13849</v>
      </c>
      <c r="AT2348" s="37" t="s">
        <v>1731</v>
      </c>
    </row>
    <row r="2349" spans="41:46" x14ac:dyDescent="0.2">
      <c r="AO2349" s="106" t="str">
        <f t="shared" si="144"/>
        <v>RTVLONGVIEW PCRC</v>
      </c>
      <c r="AP2349" s="37" t="s">
        <v>13850</v>
      </c>
      <c r="AQ2349" s="37" t="s">
        <v>13851</v>
      </c>
      <c r="AR2349" s="37" t="s">
        <v>13850</v>
      </c>
      <c r="AS2349" s="37" t="s">
        <v>13851</v>
      </c>
      <c r="AT2349" s="37" t="s">
        <v>1731</v>
      </c>
    </row>
    <row r="2350" spans="41:46" x14ac:dyDescent="0.2">
      <c r="AO2350" s="106" t="str">
        <f t="shared" si="144"/>
        <v>RTVMANOR FARM PCRC</v>
      </c>
      <c r="AP2350" s="37" t="s">
        <v>13852</v>
      </c>
      <c r="AQ2350" s="37" t="s">
        <v>13853</v>
      </c>
      <c r="AR2350" s="37" t="s">
        <v>13852</v>
      </c>
      <c r="AS2350" s="37" t="s">
        <v>13853</v>
      </c>
      <c r="AT2350" s="37" t="s">
        <v>1731</v>
      </c>
    </row>
    <row r="2351" spans="41:46" x14ac:dyDescent="0.2">
      <c r="AO2351" s="106" t="str">
        <f t="shared" si="144"/>
        <v>RTVNORTH HUYTON PCRC</v>
      </c>
      <c r="AP2351" s="37" t="s">
        <v>13854</v>
      </c>
      <c r="AQ2351" s="37" t="s">
        <v>13855</v>
      </c>
      <c r="AR2351" s="37" t="s">
        <v>13854</v>
      </c>
      <c r="AS2351" s="37" t="s">
        <v>13855</v>
      </c>
      <c r="AT2351" s="37" t="s">
        <v>1731</v>
      </c>
    </row>
    <row r="2352" spans="41:46" x14ac:dyDescent="0.2">
      <c r="AO2352" s="106" t="str">
        <f t="shared" si="144"/>
        <v>RTVORFORD JUBILEE PARK</v>
      </c>
      <c r="AP2352" s="37" t="s">
        <v>13856</v>
      </c>
      <c r="AQ2352" s="37" t="s">
        <v>13857</v>
      </c>
      <c r="AR2352" s="37" t="s">
        <v>13856</v>
      </c>
      <c r="AS2352" s="37" t="s">
        <v>13857</v>
      </c>
      <c r="AT2352" s="37" t="s">
        <v>1731</v>
      </c>
    </row>
    <row r="2353" spans="41:46" x14ac:dyDescent="0.2">
      <c r="AO2353" s="106" t="str">
        <f t="shared" si="144"/>
        <v>RV3FAIRLIGHT AVENUE COMMUNITY REHABILITATION UNIT</v>
      </c>
      <c r="AP2353" s="37" t="s">
        <v>7471</v>
      </c>
      <c r="AQ2353" s="37" t="s">
        <v>7472</v>
      </c>
      <c r="AR2353" s="37" t="s">
        <v>7471</v>
      </c>
      <c r="AS2353" s="37" t="s">
        <v>7472</v>
      </c>
      <c r="AT2353" s="37" t="s">
        <v>1714</v>
      </c>
    </row>
    <row r="2354" spans="41:46" x14ac:dyDescent="0.2">
      <c r="AO2354" s="106" t="str">
        <f t="shared" si="144"/>
        <v>RV3ST CHARLES HOSPITAL</v>
      </c>
      <c r="AP2354" s="37" t="s">
        <v>7473</v>
      </c>
      <c r="AQ2354" s="37" t="s">
        <v>7474</v>
      </c>
      <c r="AR2354" s="37" t="s">
        <v>7473</v>
      </c>
      <c r="AS2354" s="37" t="s">
        <v>7474</v>
      </c>
      <c r="AT2354" s="37" t="s">
        <v>1714</v>
      </c>
    </row>
    <row r="2355" spans="41:46" x14ac:dyDescent="0.2">
      <c r="AO2355" s="106" t="str">
        <f t="shared" si="144"/>
        <v>RV3CHELSEA &amp; WESTMINSTER HOSPITAL</v>
      </c>
      <c r="AP2355" s="37" t="s">
        <v>7475</v>
      </c>
      <c r="AQ2355" s="37" t="s">
        <v>7476</v>
      </c>
      <c r="AR2355" s="37" t="s">
        <v>7475</v>
      </c>
      <c r="AS2355" s="37" t="s">
        <v>7476</v>
      </c>
      <c r="AT2355" s="37" t="s">
        <v>1714</v>
      </c>
    </row>
    <row r="2356" spans="41:46" x14ac:dyDescent="0.2">
      <c r="AO2356" s="106" t="str">
        <f t="shared" si="144"/>
        <v>RV3PADDINGTON GREEN</v>
      </c>
      <c r="AP2356" s="37" t="s">
        <v>7477</v>
      </c>
      <c r="AQ2356" s="37" t="s">
        <v>7478</v>
      </c>
      <c r="AR2356" s="37" t="s">
        <v>7477</v>
      </c>
      <c r="AS2356" s="37" t="s">
        <v>7478</v>
      </c>
      <c r="AT2356" s="37" t="s">
        <v>1714</v>
      </c>
    </row>
    <row r="2357" spans="41:46" x14ac:dyDescent="0.2">
      <c r="AO2357" s="106" t="str">
        <f t="shared" si="144"/>
        <v>RV3THE GORDON HOSPITAL</v>
      </c>
      <c r="AP2357" s="37" t="s">
        <v>7479</v>
      </c>
      <c r="AQ2357" s="37" t="s">
        <v>7480</v>
      </c>
      <c r="AR2357" s="37" t="s">
        <v>7479</v>
      </c>
      <c r="AS2357" s="37" t="s">
        <v>7480</v>
      </c>
      <c r="AT2357" s="37" t="s">
        <v>1714</v>
      </c>
    </row>
    <row r="2358" spans="41:46" x14ac:dyDescent="0.2">
      <c r="AO2358" s="106" t="str">
        <f t="shared" si="144"/>
        <v>RV3HORTON HAVEN</v>
      </c>
      <c r="AP2358" s="37" t="s">
        <v>7481</v>
      </c>
      <c r="AQ2358" s="37" t="s">
        <v>7482</v>
      </c>
      <c r="AR2358" s="37" t="s">
        <v>7481</v>
      </c>
      <c r="AS2358" s="37" t="s">
        <v>7482</v>
      </c>
      <c r="AT2358" s="37" t="s">
        <v>1714</v>
      </c>
    </row>
    <row r="2359" spans="41:46" x14ac:dyDescent="0.2">
      <c r="AO2359" s="106" t="str">
        <f t="shared" si="144"/>
        <v>RV3ROXBOURNE HOSPITAL</v>
      </c>
      <c r="AP2359" s="37" t="s">
        <v>7483</v>
      </c>
      <c r="AQ2359" s="37" t="s">
        <v>7484</v>
      </c>
      <c r="AR2359" s="37" t="s">
        <v>7483</v>
      </c>
      <c r="AS2359" s="37" t="s">
        <v>7484</v>
      </c>
      <c r="AT2359" s="37" t="s">
        <v>1714</v>
      </c>
    </row>
    <row r="2360" spans="41:46" x14ac:dyDescent="0.2">
      <c r="AO2360" s="106" t="str">
        <f t="shared" si="144"/>
        <v>RV3CRAVEN PARK</v>
      </c>
      <c r="AP2360" s="37" t="s">
        <v>7485</v>
      </c>
      <c r="AQ2360" s="37" t="s">
        <v>7486</v>
      </c>
      <c r="AR2360" s="37" t="s">
        <v>7485</v>
      </c>
      <c r="AS2360" s="37" t="s">
        <v>7486</v>
      </c>
      <c r="AT2360" s="37" t="s">
        <v>1714</v>
      </c>
    </row>
    <row r="2361" spans="41:46" x14ac:dyDescent="0.2">
      <c r="AO2361" s="106" t="str">
        <f t="shared" si="144"/>
        <v>RV3NORTHWICK PARK HOSPITAL</v>
      </c>
      <c r="AP2361" s="37" t="s">
        <v>7487</v>
      </c>
      <c r="AQ2361" s="37" t="s">
        <v>7488</v>
      </c>
      <c r="AR2361" s="37" t="s">
        <v>7487</v>
      </c>
      <c r="AS2361" s="37" t="s">
        <v>7488</v>
      </c>
      <c r="AT2361" s="37" t="s">
        <v>1714</v>
      </c>
    </row>
    <row r="2362" spans="41:46" x14ac:dyDescent="0.2">
      <c r="AO2362" s="106" t="str">
        <f t="shared" si="144"/>
        <v>RV3SOUTHALL CMHRC</v>
      </c>
      <c r="AP2362" s="37" t="s">
        <v>7489</v>
      </c>
      <c r="AQ2362" s="37" t="s">
        <v>7490</v>
      </c>
      <c r="AR2362" s="37" t="s">
        <v>7489</v>
      </c>
      <c r="AS2362" s="37" t="s">
        <v>7490</v>
      </c>
      <c r="AT2362" s="37" t="s">
        <v>1714</v>
      </c>
    </row>
    <row r="2363" spans="41:46" x14ac:dyDescent="0.2">
      <c r="AO2363" s="106" t="str">
        <f t="shared" si="144"/>
        <v>RV3ACRC</v>
      </c>
      <c r="AP2363" s="37" t="s">
        <v>7491</v>
      </c>
      <c r="AQ2363" s="37" t="s">
        <v>7492</v>
      </c>
      <c r="AR2363" s="37" t="s">
        <v>7491</v>
      </c>
      <c r="AS2363" s="37" t="s">
        <v>7492</v>
      </c>
      <c r="AT2363" s="37" t="s">
        <v>1714</v>
      </c>
    </row>
    <row r="2364" spans="41:46" x14ac:dyDescent="0.2">
      <c r="AO2364" s="106" t="str">
        <f t="shared" si="144"/>
        <v>RV3HILLINGDON HOSPITAL</v>
      </c>
      <c r="AP2364" s="37" t="s">
        <v>7493</v>
      </c>
      <c r="AQ2364" s="37" t="s">
        <v>7494</v>
      </c>
      <c r="AR2364" s="37" t="s">
        <v>7493</v>
      </c>
      <c r="AS2364" s="37" t="s">
        <v>7494</v>
      </c>
      <c r="AT2364" s="37" t="s">
        <v>1714</v>
      </c>
    </row>
    <row r="2365" spans="41:46" x14ac:dyDescent="0.2">
      <c r="AO2365" s="106" t="str">
        <f t="shared" si="144"/>
        <v>RV3MOUNT VERNON PCCS</v>
      </c>
      <c r="AP2365" s="37" t="s">
        <v>7495</v>
      </c>
      <c r="AQ2365" s="37" t="s">
        <v>7496</v>
      </c>
      <c r="AR2365" s="37" t="s">
        <v>7495</v>
      </c>
      <c r="AS2365" s="37" t="s">
        <v>7496</v>
      </c>
      <c r="AT2365" s="37" t="s">
        <v>1714</v>
      </c>
    </row>
    <row r="2366" spans="41:46" x14ac:dyDescent="0.2">
      <c r="AO2366" s="106" t="str">
        <f t="shared" si="144"/>
        <v>RV3ST MARY'S HOSPITAL</v>
      </c>
      <c r="AP2366" s="37" t="s">
        <v>7497</v>
      </c>
      <c r="AQ2366" s="37" t="s">
        <v>7498</v>
      </c>
      <c r="AR2366" s="37" t="s">
        <v>7497</v>
      </c>
      <c r="AS2366" s="37" t="s">
        <v>7498</v>
      </c>
      <c r="AT2366" s="37" t="s">
        <v>1714</v>
      </c>
    </row>
    <row r="2367" spans="41:46" x14ac:dyDescent="0.2">
      <c r="AO2367" s="106" t="str">
        <f t="shared" si="144"/>
        <v>RV3NORTHWOOD &amp; PINNER COMMUNITY UNIT</v>
      </c>
      <c r="AP2367" s="37" t="s">
        <v>7499</v>
      </c>
      <c r="AQ2367" s="37" t="s">
        <v>7500</v>
      </c>
      <c r="AR2367" s="37" t="s">
        <v>7499</v>
      </c>
      <c r="AS2367" s="37" t="s">
        <v>7500</v>
      </c>
      <c r="AT2367" s="37" t="s">
        <v>1714</v>
      </c>
    </row>
    <row r="2368" spans="41:46" x14ac:dyDescent="0.2">
      <c r="AO2368" s="106" t="str">
        <f t="shared" si="144"/>
        <v>RV3ST PANCRAS HOSPITAL</v>
      </c>
      <c r="AP2368" s="37" t="s">
        <v>7501</v>
      </c>
      <c r="AQ2368" s="37" t="s">
        <v>7502</v>
      </c>
      <c r="AR2368" s="37" t="s">
        <v>7501</v>
      </c>
      <c r="AS2368" s="37" t="s">
        <v>7502</v>
      </c>
      <c r="AT2368" s="37" t="s">
        <v>1714</v>
      </c>
    </row>
    <row r="2369" spans="41:46" x14ac:dyDescent="0.2">
      <c r="AO2369" s="106" t="str">
        <f t="shared" si="144"/>
        <v>RV3GREENVIEW</v>
      </c>
      <c r="AP2369" s="37" t="s">
        <v>7503</v>
      </c>
      <c r="AQ2369" s="37" t="s">
        <v>7504</v>
      </c>
      <c r="AR2369" s="37" t="s">
        <v>7503</v>
      </c>
      <c r="AS2369" s="37" t="s">
        <v>7504</v>
      </c>
      <c r="AT2369" s="37" t="s">
        <v>1714</v>
      </c>
    </row>
    <row r="2370" spans="41:46" x14ac:dyDescent="0.2">
      <c r="AO2370" s="106" t="str">
        <f t="shared" si="144"/>
        <v>RV3K &amp; C COMMUNITY LD</v>
      </c>
      <c r="AP2370" s="37" t="s">
        <v>7505</v>
      </c>
      <c r="AQ2370" s="37" t="s">
        <v>7506</v>
      </c>
      <c r="AR2370" s="37" t="s">
        <v>7505</v>
      </c>
      <c r="AS2370" s="37" t="s">
        <v>7506</v>
      </c>
      <c r="AT2370" s="37" t="s">
        <v>1714</v>
      </c>
    </row>
    <row r="2371" spans="41:46" x14ac:dyDescent="0.2">
      <c r="AO2371" s="106" t="str">
        <f t="shared" si="144"/>
        <v>RV3ENFIELD COMMUNITY LD</v>
      </c>
      <c r="AP2371" s="37" t="s">
        <v>7507</v>
      </c>
      <c r="AQ2371" s="37" t="s">
        <v>7508</v>
      </c>
      <c r="AR2371" s="37" t="s">
        <v>7507</v>
      </c>
      <c r="AS2371" s="37" t="s">
        <v>7508</v>
      </c>
      <c r="AT2371" s="37" t="s">
        <v>1714</v>
      </c>
    </row>
    <row r="2372" spans="41:46" x14ac:dyDescent="0.2">
      <c r="AO2372" s="106" t="str">
        <f t="shared" ref="AO2372:AO2435" si="145">AT2372&amp;AQ2372</f>
        <v>RV3UNIVERSITY COLLEGE LONDON HOSPITAL</v>
      </c>
      <c r="AP2372" s="37" t="s">
        <v>7509</v>
      </c>
      <c r="AQ2372" s="37" t="s">
        <v>7510</v>
      </c>
      <c r="AR2372" s="37" t="s">
        <v>7509</v>
      </c>
      <c r="AS2372" s="37" t="s">
        <v>7510</v>
      </c>
      <c r="AT2372" s="37" t="s">
        <v>1714</v>
      </c>
    </row>
    <row r="2373" spans="41:46" x14ac:dyDescent="0.2">
      <c r="AO2373" s="106" t="str">
        <f t="shared" si="145"/>
        <v>RV3MAX GLATT UNIT</v>
      </c>
      <c r="AP2373" s="37" t="s">
        <v>7511</v>
      </c>
      <c r="AQ2373" s="37" t="s">
        <v>7512</v>
      </c>
      <c r="AR2373" s="37" t="s">
        <v>7511</v>
      </c>
      <c r="AS2373" s="37" t="s">
        <v>7512</v>
      </c>
      <c r="AT2373" s="37" t="s">
        <v>1714</v>
      </c>
    </row>
    <row r="2374" spans="41:46" x14ac:dyDescent="0.2">
      <c r="AO2374" s="106" t="str">
        <f t="shared" si="145"/>
        <v>RV3MORTIMER MARKET DDU</v>
      </c>
      <c r="AP2374" s="37" t="s">
        <v>7513</v>
      </c>
      <c r="AQ2374" s="37" t="s">
        <v>7514</v>
      </c>
      <c r="AR2374" s="37" t="s">
        <v>7513</v>
      </c>
      <c r="AS2374" s="37" t="s">
        <v>7514</v>
      </c>
      <c r="AT2374" s="37" t="s">
        <v>1714</v>
      </c>
    </row>
    <row r="2375" spans="41:46" x14ac:dyDescent="0.2">
      <c r="AO2375" s="106" t="str">
        <f t="shared" si="145"/>
        <v>RV3NORTHWOOD &amp; PINNER COMMUNITY UNIT</v>
      </c>
      <c r="AP2375" s="37" t="s">
        <v>7515</v>
      </c>
      <c r="AQ2375" s="37" t="s">
        <v>7500</v>
      </c>
      <c r="AR2375" s="37" t="s">
        <v>7515</v>
      </c>
      <c r="AS2375" s="37" t="s">
        <v>7500</v>
      </c>
      <c r="AT2375" s="37" t="s">
        <v>1714</v>
      </c>
    </row>
    <row r="2376" spans="41:46" x14ac:dyDescent="0.2">
      <c r="AO2376" s="106" t="str">
        <f t="shared" si="145"/>
        <v>RV3NORTHWOOD &amp; PINNER COMMUNITY HOSPITAL</v>
      </c>
      <c r="AP2376" s="37" t="s">
        <v>7516</v>
      </c>
      <c r="AQ2376" s="37" t="s">
        <v>7517</v>
      </c>
      <c r="AR2376" s="37" t="s">
        <v>7516</v>
      </c>
      <c r="AS2376" s="37" t="s">
        <v>7517</v>
      </c>
      <c r="AT2376" s="37" t="s">
        <v>1714</v>
      </c>
    </row>
    <row r="2377" spans="41:46" x14ac:dyDescent="0.2">
      <c r="AO2377" s="106" t="str">
        <f t="shared" si="145"/>
        <v>RV3SOUTH RECOVERY WESTMINSTER</v>
      </c>
      <c r="AP2377" s="37" t="s">
        <v>7518</v>
      </c>
      <c r="AQ2377" s="37" t="s">
        <v>7519</v>
      </c>
      <c r="AR2377" s="37" t="s">
        <v>7518</v>
      </c>
      <c r="AS2377" s="37" t="s">
        <v>7519</v>
      </c>
      <c r="AT2377" s="37" t="s">
        <v>1714</v>
      </c>
    </row>
    <row r="2378" spans="41:46" x14ac:dyDescent="0.2">
      <c r="AO2378" s="106" t="str">
        <f t="shared" si="145"/>
        <v>RV3ISMS WINCHESTER</v>
      </c>
      <c r="AP2378" s="37" t="s">
        <v>7520</v>
      </c>
      <c r="AQ2378" s="37" t="s">
        <v>7521</v>
      </c>
      <c r="AR2378" s="37" t="s">
        <v>7520</v>
      </c>
      <c r="AS2378" s="37" t="s">
        <v>7521</v>
      </c>
      <c r="AT2378" s="37" t="s">
        <v>1714</v>
      </c>
    </row>
    <row r="2379" spans="41:46" x14ac:dyDescent="0.2">
      <c r="AO2379" s="106" t="str">
        <f t="shared" si="145"/>
        <v>RV3WEST RECOVERY</v>
      </c>
      <c r="AP2379" s="37" t="s">
        <v>7522</v>
      </c>
      <c r="AQ2379" s="37" t="s">
        <v>7523</v>
      </c>
      <c r="AR2379" s="37" t="s">
        <v>7522</v>
      </c>
      <c r="AS2379" s="37" t="s">
        <v>7523</v>
      </c>
      <c r="AT2379" s="37" t="s">
        <v>1714</v>
      </c>
    </row>
    <row r="2380" spans="41:46" x14ac:dyDescent="0.2">
      <c r="AO2380" s="106" t="str">
        <f t="shared" si="145"/>
        <v>RV3EAST RECOVERY</v>
      </c>
      <c r="AP2380" s="37" t="s">
        <v>7524</v>
      </c>
      <c r="AQ2380" s="37" t="s">
        <v>7525</v>
      </c>
      <c r="AR2380" s="37" t="s">
        <v>7524</v>
      </c>
      <c r="AS2380" s="37" t="s">
        <v>7525</v>
      </c>
      <c r="AT2380" s="37" t="s">
        <v>1714</v>
      </c>
    </row>
    <row r="2381" spans="41:46" x14ac:dyDescent="0.2">
      <c r="AO2381" s="106" t="str">
        <f t="shared" si="145"/>
        <v>RV3BLETCHLEY THERAPY UNIT</v>
      </c>
      <c r="AP2381" s="37" t="s">
        <v>7526</v>
      </c>
      <c r="AQ2381" s="37" t="s">
        <v>7527</v>
      </c>
      <c r="AR2381" s="37" t="s">
        <v>7526</v>
      </c>
      <c r="AS2381" s="37" t="s">
        <v>7527</v>
      </c>
      <c r="AT2381" s="37" t="s">
        <v>1714</v>
      </c>
    </row>
    <row r="2382" spans="41:46" x14ac:dyDescent="0.2">
      <c r="AO2382" s="106" t="str">
        <f t="shared" si="145"/>
        <v>RV3ASTI</v>
      </c>
      <c r="AP2382" s="37" t="s">
        <v>7528</v>
      </c>
      <c r="AQ2382" s="37" t="s">
        <v>7529</v>
      </c>
      <c r="AR2382" s="37" t="s">
        <v>7528</v>
      </c>
      <c r="AS2382" s="37" t="s">
        <v>7529</v>
      </c>
      <c r="AT2382" s="37" t="s">
        <v>1714</v>
      </c>
    </row>
    <row r="2383" spans="41:46" x14ac:dyDescent="0.2">
      <c r="AO2383" s="106" t="str">
        <f t="shared" si="145"/>
        <v>RV3EAST RECOVERY</v>
      </c>
      <c r="AP2383" s="37" t="s">
        <v>7530</v>
      </c>
      <c r="AQ2383" s="37" t="s">
        <v>7525</v>
      </c>
      <c r="AR2383" s="37" t="s">
        <v>7530</v>
      </c>
      <c r="AS2383" s="37" t="s">
        <v>7525</v>
      </c>
      <c r="AT2383" s="37" t="s">
        <v>1714</v>
      </c>
    </row>
    <row r="2384" spans="41:46" x14ac:dyDescent="0.2">
      <c r="AO2384" s="106" t="str">
        <f t="shared" si="145"/>
        <v>RV3OLDER PERSONS MH</v>
      </c>
      <c r="AP2384" s="37" t="s">
        <v>7531</v>
      </c>
      <c r="AQ2384" s="37" t="s">
        <v>7532</v>
      </c>
      <c r="AR2384" s="37" t="s">
        <v>7531</v>
      </c>
      <c r="AS2384" s="37" t="s">
        <v>7532</v>
      </c>
      <c r="AT2384" s="37" t="s">
        <v>1714</v>
      </c>
    </row>
    <row r="2385" spans="41:46" x14ac:dyDescent="0.2">
      <c r="AO2385" s="106" t="str">
        <f t="shared" si="145"/>
        <v>RV3INTERMEDIATE CARE</v>
      </c>
      <c r="AP2385" s="37" t="s">
        <v>7533</v>
      </c>
      <c r="AQ2385" s="37" t="s">
        <v>7534</v>
      </c>
      <c r="AR2385" s="37" t="s">
        <v>7533</v>
      </c>
      <c r="AS2385" s="37" t="s">
        <v>7534</v>
      </c>
      <c r="AT2385" s="37" t="s">
        <v>1714</v>
      </c>
    </row>
    <row r="2386" spans="41:46" x14ac:dyDescent="0.2">
      <c r="AO2386" s="106" t="str">
        <f t="shared" si="145"/>
        <v>RV3KCW COMMUNITY REHAB</v>
      </c>
      <c r="AP2386" s="37" t="s">
        <v>7535</v>
      </c>
      <c r="AQ2386" s="37" t="s">
        <v>7536</v>
      </c>
      <c r="AR2386" s="37" t="s">
        <v>7535</v>
      </c>
      <c r="AS2386" s="37" t="s">
        <v>7536</v>
      </c>
      <c r="AT2386" s="37" t="s">
        <v>1714</v>
      </c>
    </row>
    <row r="2387" spans="41:46" x14ac:dyDescent="0.2">
      <c r="AO2387" s="106" t="str">
        <f t="shared" si="145"/>
        <v>RV3TOPAS</v>
      </c>
      <c r="AP2387" s="37" t="s">
        <v>7537</v>
      </c>
      <c r="AQ2387" s="37" t="s">
        <v>7538</v>
      </c>
      <c r="AR2387" s="37" t="s">
        <v>7537</v>
      </c>
      <c r="AS2387" s="37" t="s">
        <v>7538</v>
      </c>
      <c r="AT2387" s="37" t="s">
        <v>1714</v>
      </c>
    </row>
    <row r="2388" spans="41:46" x14ac:dyDescent="0.2">
      <c r="AO2388" s="106" t="str">
        <f t="shared" si="145"/>
        <v>RV3WINDSOR INTERMEDIATE CARE UNIT (WICU)</v>
      </c>
      <c r="AP2388" s="37" t="s">
        <v>7539</v>
      </c>
      <c r="AQ2388" s="37" t="s">
        <v>7540</v>
      </c>
      <c r="AR2388" s="37" t="s">
        <v>7539</v>
      </c>
      <c r="AS2388" s="37" t="s">
        <v>7540</v>
      </c>
      <c r="AT2388" s="37" t="s">
        <v>1714</v>
      </c>
    </row>
    <row r="2389" spans="41:46" x14ac:dyDescent="0.2">
      <c r="AO2389" s="106" t="str">
        <f t="shared" si="145"/>
        <v>RV3KINGSTON DAY NURSERY</v>
      </c>
      <c r="AP2389" s="37" t="s">
        <v>7541</v>
      </c>
      <c r="AQ2389" s="37" t="s">
        <v>7542</v>
      </c>
      <c r="AR2389" s="37" t="s">
        <v>7541</v>
      </c>
      <c r="AS2389" s="37" t="s">
        <v>7542</v>
      </c>
      <c r="AT2389" s="37" t="s">
        <v>1714</v>
      </c>
    </row>
    <row r="2390" spans="41:46" x14ac:dyDescent="0.2">
      <c r="AO2390" s="106" t="str">
        <f t="shared" si="145"/>
        <v>RV3PLAYZONE</v>
      </c>
      <c r="AP2390" s="37" t="s">
        <v>7543</v>
      </c>
      <c r="AQ2390" s="37" t="s">
        <v>7544</v>
      </c>
      <c r="AR2390" s="37" t="s">
        <v>7543</v>
      </c>
      <c r="AS2390" s="37" t="s">
        <v>7544</v>
      </c>
      <c r="AT2390" s="37" t="s">
        <v>1714</v>
      </c>
    </row>
    <row r="2391" spans="41:46" x14ac:dyDescent="0.2">
      <c r="AO2391" s="106" t="str">
        <f t="shared" si="145"/>
        <v>RV3CHILD &amp; ADOLESCENT PSYCHIATRY</v>
      </c>
      <c r="AP2391" s="37" t="s">
        <v>7545</v>
      </c>
      <c r="AQ2391" s="37" t="s">
        <v>7546</v>
      </c>
      <c r="AR2391" s="37" t="s">
        <v>7545</v>
      </c>
      <c r="AS2391" s="37" t="s">
        <v>7546</v>
      </c>
      <c r="AT2391" s="37" t="s">
        <v>1714</v>
      </c>
    </row>
    <row r="2392" spans="41:46" x14ac:dyDescent="0.2">
      <c r="AO2392" s="106" t="str">
        <f t="shared" si="145"/>
        <v>RV3KNOWLES NURSERY</v>
      </c>
      <c r="AP2392" s="37" t="s">
        <v>7547</v>
      </c>
      <c r="AQ2392" s="37" t="s">
        <v>7548</v>
      </c>
      <c r="AR2392" s="37" t="s">
        <v>7547</v>
      </c>
      <c r="AS2392" s="37" t="s">
        <v>7548</v>
      </c>
      <c r="AT2392" s="37" t="s">
        <v>1714</v>
      </c>
    </row>
    <row r="2393" spans="41:46" x14ac:dyDescent="0.2">
      <c r="AO2393" s="106" t="str">
        <f t="shared" si="145"/>
        <v>RV3TICKFORD MEADOW</v>
      </c>
      <c r="AP2393" s="37" t="s">
        <v>7549</v>
      </c>
      <c r="AQ2393" s="37" t="s">
        <v>7550</v>
      </c>
      <c r="AR2393" s="37" t="s">
        <v>7549</v>
      </c>
      <c r="AS2393" s="37" t="s">
        <v>7550</v>
      </c>
      <c r="AT2393" s="37" t="s">
        <v>1714</v>
      </c>
    </row>
    <row r="2394" spans="41:46" x14ac:dyDescent="0.2">
      <c r="AO2394" s="106" t="str">
        <f t="shared" si="145"/>
        <v>RV3WOODHILL HEALTHCARE</v>
      </c>
      <c r="AP2394" s="37" t="s">
        <v>7551</v>
      </c>
      <c r="AQ2394" s="37" t="s">
        <v>7552</v>
      </c>
      <c r="AR2394" s="37" t="s">
        <v>7551</v>
      </c>
      <c r="AS2394" s="37" t="s">
        <v>7552</v>
      </c>
      <c r="AT2394" s="37" t="s">
        <v>1714</v>
      </c>
    </row>
    <row r="2395" spans="41:46" x14ac:dyDescent="0.2">
      <c r="AO2395" s="106" t="str">
        <f t="shared" si="145"/>
        <v>RV3LINDEN</v>
      </c>
      <c r="AP2395" s="37" t="s">
        <v>7553</v>
      </c>
      <c r="AQ2395" s="37" t="s">
        <v>7554</v>
      </c>
      <c r="AR2395" s="37" t="s">
        <v>7553</v>
      </c>
      <c r="AS2395" s="37" t="s">
        <v>7554</v>
      </c>
      <c r="AT2395" s="37" t="s">
        <v>1714</v>
      </c>
    </row>
    <row r="2396" spans="41:46" x14ac:dyDescent="0.2">
      <c r="AO2396" s="106" t="str">
        <f t="shared" si="145"/>
        <v>RV5MENTAL HEALTH UNIT</v>
      </c>
      <c r="AP2396" s="37" t="s">
        <v>7719</v>
      </c>
      <c r="AQ2396" s="37" t="s">
        <v>7720</v>
      </c>
      <c r="AR2396" s="37" t="s">
        <v>7719</v>
      </c>
      <c r="AS2396" s="37" t="s">
        <v>7720</v>
      </c>
      <c r="AT2396" s="37" t="s">
        <v>1717</v>
      </c>
    </row>
    <row r="2397" spans="41:46" x14ac:dyDescent="0.2">
      <c r="AO2397" s="106" t="str">
        <f t="shared" si="145"/>
        <v>RV5THE LAMBETH HOSPITAL</v>
      </c>
      <c r="AP2397" s="37" t="s">
        <v>7721</v>
      </c>
      <c r="AQ2397" s="37" t="s">
        <v>7722</v>
      </c>
      <c r="AR2397" s="37" t="s">
        <v>7721</v>
      </c>
      <c r="AS2397" s="37" t="s">
        <v>7722</v>
      </c>
      <c r="AT2397" s="37" t="s">
        <v>1717</v>
      </c>
    </row>
    <row r="2398" spans="41:46" x14ac:dyDescent="0.2">
      <c r="AO2398" s="106" t="str">
        <f t="shared" si="145"/>
        <v>RV5MAUDSLEY HOSPITAL</v>
      </c>
      <c r="AP2398" s="37" t="s">
        <v>7723</v>
      </c>
      <c r="AQ2398" s="37" t="s">
        <v>7724</v>
      </c>
      <c r="AR2398" s="37" t="s">
        <v>7723</v>
      </c>
      <c r="AS2398" s="37" t="s">
        <v>7724</v>
      </c>
      <c r="AT2398" s="37" t="s">
        <v>1717</v>
      </c>
    </row>
    <row r="2399" spans="41:46" x14ac:dyDescent="0.2">
      <c r="AO2399" s="106" t="str">
        <f t="shared" si="145"/>
        <v>RV5BETHLEM ROYAL HOSPITAL</v>
      </c>
      <c r="AP2399" s="37" t="s">
        <v>7725</v>
      </c>
      <c r="AQ2399" s="37" t="s">
        <v>7726</v>
      </c>
      <c r="AR2399" s="37" t="s">
        <v>7725</v>
      </c>
      <c r="AS2399" s="37" t="s">
        <v>7726</v>
      </c>
      <c r="AT2399" s="37" t="s">
        <v>1717</v>
      </c>
    </row>
    <row r="2400" spans="41:46" x14ac:dyDescent="0.2">
      <c r="AO2400" s="106" t="str">
        <f t="shared" si="145"/>
        <v>RV5MHOA KNIGHTS HILL</v>
      </c>
      <c r="AP2400" s="37" t="s">
        <v>7727</v>
      </c>
      <c r="AQ2400" s="37" t="s">
        <v>7728</v>
      </c>
      <c r="AR2400" s="37" t="s">
        <v>7727</v>
      </c>
      <c r="AS2400" s="37" t="s">
        <v>7728</v>
      </c>
      <c r="AT2400" s="37" t="s">
        <v>1717</v>
      </c>
    </row>
    <row r="2401" spans="41:46" x14ac:dyDescent="0.2">
      <c r="AO2401" s="106" t="str">
        <f t="shared" si="145"/>
        <v>RV5THE LADYWELL UNIT</v>
      </c>
      <c r="AP2401" s="37" t="s">
        <v>7729</v>
      </c>
      <c r="AQ2401" s="37" t="s">
        <v>7730</v>
      </c>
      <c r="AR2401" s="37" t="s">
        <v>7729</v>
      </c>
      <c r="AS2401" s="37" t="s">
        <v>7730</v>
      </c>
      <c r="AT2401" s="37" t="s">
        <v>1717</v>
      </c>
    </row>
    <row r="2402" spans="41:46" x14ac:dyDescent="0.2">
      <c r="AO2402" s="106" t="str">
        <f t="shared" si="145"/>
        <v>RV5CROYDON SOUTH (MHOA)</v>
      </c>
      <c r="AP2402" s="37" t="s">
        <v>7731</v>
      </c>
      <c r="AQ2402" s="37" t="s">
        <v>7732</v>
      </c>
      <c r="AR2402" s="37" t="s">
        <v>7731</v>
      </c>
      <c r="AS2402" s="37" t="s">
        <v>7732</v>
      </c>
      <c r="AT2402" s="37" t="s">
        <v>1717</v>
      </c>
    </row>
    <row r="2403" spans="41:46" x14ac:dyDescent="0.2">
      <c r="AO2403" s="106" t="str">
        <f t="shared" si="145"/>
        <v>RV5SOUTH SOUTHWARK MHOA</v>
      </c>
      <c r="AP2403" s="37" t="s">
        <v>7733</v>
      </c>
      <c r="AQ2403" s="37" t="s">
        <v>7734</v>
      </c>
      <c r="AR2403" s="37" t="s">
        <v>7733</v>
      </c>
      <c r="AS2403" s="37" t="s">
        <v>7734</v>
      </c>
      <c r="AT2403" s="37" t="s">
        <v>1717</v>
      </c>
    </row>
    <row r="2404" spans="41:46" x14ac:dyDescent="0.2">
      <c r="AO2404" s="106" t="str">
        <f t="shared" si="145"/>
        <v>RV5OASIS</v>
      </c>
      <c r="AP2404" s="37" t="s">
        <v>7735</v>
      </c>
      <c r="AQ2404" s="37" t="s">
        <v>7736</v>
      </c>
      <c r="AR2404" s="37" t="s">
        <v>7735</v>
      </c>
      <c r="AS2404" s="37" t="s">
        <v>7736</v>
      </c>
      <c r="AT2404" s="37" t="s">
        <v>1717</v>
      </c>
    </row>
    <row r="2405" spans="41:46" x14ac:dyDescent="0.2">
      <c r="AO2405" s="106" t="str">
        <f t="shared" si="145"/>
        <v>RV5MHILD SECTION (SOUTHWARK)</v>
      </c>
      <c r="AP2405" s="37" t="s">
        <v>7737</v>
      </c>
      <c r="AQ2405" s="37" t="s">
        <v>7738</v>
      </c>
      <c r="AR2405" s="37" t="s">
        <v>7737</v>
      </c>
      <c r="AS2405" s="37" t="s">
        <v>7738</v>
      </c>
      <c r="AT2405" s="37" t="s">
        <v>1717</v>
      </c>
    </row>
    <row r="2406" spans="41:46" x14ac:dyDescent="0.2">
      <c r="AO2406" s="106" t="str">
        <f t="shared" si="145"/>
        <v>RV5CASCAID (SOUTHWARK)</v>
      </c>
      <c r="AP2406" s="37" t="s">
        <v>7739</v>
      </c>
      <c r="AQ2406" s="37" t="s">
        <v>7740</v>
      </c>
      <c r="AR2406" s="37" t="s">
        <v>7739</v>
      </c>
      <c r="AS2406" s="37" t="s">
        <v>7740</v>
      </c>
      <c r="AT2406" s="37" t="s">
        <v>1717</v>
      </c>
    </row>
    <row r="2407" spans="41:46" x14ac:dyDescent="0.2">
      <c r="AO2407" s="106" t="str">
        <f t="shared" si="145"/>
        <v>RV5LEJIP</v>
      </c>
      <c r="AP2407" s="37" t="s">
        <v>7741</v>
      </c>
      <c r="AQ2407" s="37" t="s">
        <v>7742</v>
      </c>
      <c r="AR2407" s="37" t="s">
        <v>7741</v>
      </c>
      <c r="AS2407" s="37" t="s">
        <v>7742</v>
      </c>
      <c r="AT2407" s="37" t="s">
        <v>1717</v>
      </c>
    </row>
    <row r="2408" spans="41:46" x14ac:dyDescent="0.2">
      <c r="AO2408" s="106" t="str">
        <f t="shared" si="145"/>
        <v>RV5CANE HILL UNIT</v>
      </c>
      <c r="AP2408" s="37" t="s">
        <v>7743</v>
      </c>
      <c r="AQ2408" s="37" t="s">
        <v>7744</v>
      </c>
      <c r="AR2408" s="37" t="s">
        <v>7743</v>
      </c>
      <c r="AS2408" s="37" t="s">
        <v>7744</v>
      </c>
      <c r="AT2408" s="37" t="s">
        <v>1717</v>
      </c>
    </row>
    <row r="2409" spans="41:46" x14ac:dyDescent="0.2">
      <c r="AO2409" s="106" t="str">
        <f t="shared" si="145"/>
        <v>RV5SOUTHWARK HIGH SUPPORT REHABILITATION</v>
      </c>
      <c r="AP2409" s="37" t="s">
        <v>7745</v>
      </c>
      <c r="AQ2409" s="37" t="s">
        <v>7746</v>
      </c>
      <c r="AR2409" s="37" t="s">
        <v>7745</v>
      </c>
      <c r="AS2409" s="37" t="s">
        <v>7746</v>
      </c>
      <c r="AT2409" s="37" t="s">
        <v>1717</v>
      </c>
    </row>
    <row r="2410" spans="41:46" x14ac:dyDescent="0.2">
      <c r="AO2410" s="106" t="str">
        <f t="shared" si="145"/>
        <v>RV5CLAPHAM PARK TIME BANK</v>
      </c>
      <c r="AP2410" s="37" t="s">
        <v>7747</v>
      </c>
      <c r="AQ2410" s="37" t="s">
        <v>7748</v>
      </c>
      <c r="AR2410" s="37" t="s">
        <v>7747</v>
      </c>
      <c r="AS2410" s="37" t="s">
        <v>7748</v>
      </c>
      <c r="AT2410" s="37" t="s">
        <v>1717</v>
      </c>
    </row>
    <row r="2411" spans="41:46" x14ac:dyDescent="0.2">
      <c r="AO2411" s="106" t="str">
        <f t="shared" si="145"/>
        <v>RV5MHOA LAMBETH</v>
      </c>
      <c r="AP2411" s="37" t="s">
        <v>7749</v>
      </c>
      <c r="AQ2411" s="37" t="s">
        <v>7750</v>
      </c>
      <c r="AR2411" s="37" t="s">
        <v>7749</v>
      </c>
      <c r="AS2411" s="37" t="s">
        <v>7750</v>
      </c>
      <c r="AT2411" s="37" t="s">
        <v>1717</v>
      </c>
    </row>
    <row r="2412" spans="41:46" x14ac:dyDescent="0.2">
      <c r="AO2412" s="106" t="str">
        <f t="shared" si="145"/>
        <v>RV5LAMBETH CHILD MENTAL HEALTH</v>
      </c>
      <c r="AP2412" s="37" t="s">
        <v>7751</v>
      </c>
      <c r="AQ2412" s="37" t="s">
        <v>7752</v>
      </c>
      <c r="AR2412" s="37" t="s">
        <v>7751</v>
      </c>
      <c r="AS2412" s="37" t="s">
        <v>7752</v>
      </c>
      <c r="AT2412" s="37" t="s">
        <v>1717</v>
      </c>
    </row>
    <row r="2413" spans="41:46" x14ac:dyDescent="0.2">
      <c r="AO2413" s="106" t="str">
        <f t="shared" si="145"/>
        <v>RV5LEWISHAM C.Y.P.S</v>
      </c>
      <c r="AP2413" s="37" t="s">
        <v>7753</v>
      </c>
      <c r="AQ2413" s="37" t="s">
        <v>7754</v>
      </c>
      <c r="AR2413" s="37" t="s">
        <v>7753</v>
      </c>
      <c r="AS2413" s="37" t="s">
        <v>7754</v>
      </c>
      <c r="AT2413" s="37" t="s">
        <v>1717</v>
      </c>
    </row>
    <row r="2414" spans="41:46" x14ac:dyDescent="0.2">
      <c r="AO2414" s="106" t="str">
        <f t="shared" si="145"/>
        <v>RV5CROYDON PC MENTAL HEALTH</v>
      </c>
      <c r="AP2414" s="37" t="s">
        <v>7755</v>
      </c>
      <c r="AQ2414" s="37" t="s">
        <v>7756</v>
      </c>
      <c r="AR2414" s="37" t="s">
        <v>7755</v>
      </c>
      <c r="AS2414" s="37" t="s">
        <v>7756</v>
      </c>
      <c r="AT2414" s="37" t="s">
        <v>1717</v>
      </c>
    </row>
    <row r="2415" spans="41:46" x14ac:dyDescent="0.2">
      <c r="AO2415" s="106" t="str">
        <f t="shared" si="145"/>
        <v>RV5CROYDON MAP WEST</v>
      </c>
      <c r="AP2415" s="37" t="s">
        <v>7757</v>
      </c>
      <c r="AQ2415" s="37" t="s">
        <v>7758</v>
      </c>
      <c r="AR2415" s="37" t="s">
        <v>7757</v>
      </c>
      <c r="AS2415" s="37" t="s">
        <v>7758</v>
      </c>
      <c r="AT2415" s="37" t="s">
        <v>1717</v>
      </c>
    </row>
    <row r="2416" spans="41:46" x14ac:dyDescent="0.2">
      <c r="AO2416" s="106" t="str">
        <f t="shared" si="145"/>
        <v>RV5MHOA CROYDON NORTH</v>
      </c>
      <c r="AP2416" s="37" t="s">
        <v>7759</v>
      </c>
      <c r="AQ2416" s="37" t="s">
        <v>7760</v>
      </c>
      <c r="AR2416" s="37" t="s">
        <v>7759</v>
      </c>
      <c r="AS2416" s="37" t="s">
        <v>7760</v>
      </c>
      <c r="AT2416" s="37" t="s">
        <v>1717</v>
      </c>
    </row>
    <row r="2417" spans="41:46" x14ac:dyDescent="0.2">
      <c r="AO2417" s="106" t="str">
        <f t="shared" si="145"/>
        <v>RV5NEURO &amp; MEM DISORDERS</v>
      </c>
      <c r="AP2417" s="37" t="s">
        <v>7761</v>
      </c>
      <c r="AQ2417" s="37" t="s">
        <v>7762</v>
      </c>
      <c r="AR2417" s="37" t="s">
        <v>7761</v>
      </c>
      <c r="AS2417" s="37" t="s">
        <v>7762</v>
      </c>
      <c r="AT2417" s="37" t="s">
        <v>1717</v>
      </c>
    </row>
    <row r="2418" spans="41:46" x14ac:dyDescent="0.2">
      <c r="AO2418" s="106" t="str">
        <f t="shared" si="145"/>
        <v>RV5MAPPIM</v>
      </c>
      <c r="AP2418" s="37" t="s">
        <v>7763</v>
      </c>
      <c r="AQ2418" s="37" t="s">
        <v>7764</v>
      </c>
      <c r="AR2418" s="37" t="s">
        <v>7763</v>
      </c>
      <c r="AS2418" s="37" t="s">
        <v>7764</v>
      </c>
      <c r="AT2418" s="37" t="s">
        <v>1717</v>
      </c>
    </row>
    <row r="2419" spans="41:46" x14ac:dyDescent="0.2">
      <c r="AO2419" s="106" t="str">
        <f t="shared" si="145"/>
        <v>RV5SALVATION ARMY</v>
      </c>
      <c r="AP2419" s="37" t="s">
        <v>7765</v>
      </c>
      <c r="AQ2419" s="37" t="s">
        <v>7766</v>
      </c>
      <c r="AR2419" s="37" t="s">
        <v>7765</v>
      </c>
      <c r="AS2419" s="37" t="s">
        <v>7766</v>
      </c>
      <c r="AT2419" s="37" t="s">
        <v>1717</v>
      </c>
    </row>
    <row r="2420" spans="41:46" x14ac:dyDescent="0.2">
      <c r="AO2420" s="106" t="str">
        <f t="shared" si="145"/>
        <v>RV5LADYWELL UNIT</v>
      </c>
      <c r="AP2420" s="37" t="s">
        <v>7767</v>
      </c>
      <c r="AQ2420" s="37" t="s">
        <v>7768</v>
      </c>
      <c r="AR2420" s="37" t="s">
        <v>7767</v>
      </c>
      <c r="AS2420" s="37" t="s">
        <v>7768</v>
      </c>
      <c r="AT2420" s="37" t="s">
        <v>1717</v>
      </c>
    </row>
    <row r="2421" spans="41:46" x14ac:dyDescent="0.2">
      <c r="AO2421" s="106" t="str">
        <f t="shared" si="145"/>
        <v>RV5LAMBETH SUPPORTED RESIDENCE OFFERTON</v>
      </c>
      <c r="AP2421" s="37" t="s">
        <v>7769</v>
      </c>
      <c r="AQ2421" s="37" t="s">
        <v>7770</v>
      </c>
      <c r="AR2421" s="37" t="s">
        <v>7769</v>
      </c>
      <c r="AS2421" s="37" t="s">
        <v>7770</v>
      </c>
      <c r="AT2421" s="37" t="s">
        <v>1717</v>
      </c>
    </row>
    <row r="2422" spans="41:46" x14ac:dyDescent="0.2">
      <c r="AO2422" s="106" t="str">
        <f t="shared" si="145"/>
        <v>RV5BETHLEM ROYAL HOSPITAL</v>
      </c>
      <c r="AP2422" s="37" t="s">
        <v>7771</v>
      </c>
      <c r="AQ2422" s="37" t="s">
        <v>7726</v>
      </c>
      <c r="AR2422" s="37" t="s">
        <v>7771</v>
      </c>
      <c r="AS2422" s="37" t="s">
        <v>7726</v>
      </c>
      <c r="AT2422" s="37" t="s">
        <v>1717</v>
      </c>
    </row>
    <row r="2423" spans="41:46" x14ac:dyDescent="0.2">
      <c r="AO2423" s="106" t="str">
        <f t="shared" si="145"/>
        <v>RV5DOMUS GRANVILLE PARK</v>
      </c>
      <c r="AP2423" s="37" t="s">
        <v>7772</v>
      </c>
      <c r="AQ2423" s="37" t="s">
        <v>7773</v>
      </c>
      <c r="AR2423" s="37" t="s">
        <v>7772</v>
      </c>
      <c r="AS2423" s="37" t="s">
        <v>7773</v>
      </c>
      <c r="AT2423" s="37" t="s">
        <v>1717</v>
      </c>
    </row>
    <row r="2424" spans="41:46" x14ac:dyDescent="0.2">
      <c r="AO2424" s="106" t="str">
        <f t="shared" si="145"/>
        <v>RV5DOMUS INGLEMERE</v>
      </c>
      <c r="AP2424" s="37" t="s">
        <v>7774</v>
      </c>
      <c r="AQ2424" s="37" t="s">
        <v>7775</v>
      </c>
      <c r="AR2424" s="37" t="s">
        <v>7774</v>
      </c>
      <c r="AS2424" s="37" t="s">
        <v>7775</v>
      </c>
      <c r="AT2424" s="37" t="s">
        <v>1717</v>
      </c>
    </row>
    <row r="2425" spans="41:46" x14ac:dyDescent="0.2">
      <c r="AO2425" s="106" t="str">
        <f t="shared" si="145"/>
        <v>RV5LEWISHAM DIP</v>
      </c>
      <c r="AP2425" s="37" t="s">
        <v>7776</v>
      </c>
      <c r="AQ2425" s="37" t="s">
        <v>7777</v>
      </c>
      <c r="AR2425" s="37" t="s">
        <v>7776</v>
      </c>
      <c r="AS2425" s="37" t="s">
        <v>7777</v>
      </c>
      <c r="AT2425" s="37" t="s">
        <v>1717</v>
      </c>
    </row>
    <row r="2426" spans="41:46" x14ac:dyDescent="0.2">
      <c r="AO2426" s="106" t="str">
        <f t="shared" si="145"/>
        <v>RV5WARD IN THE COMMUNITY</v>
      </c>
      <c r="AP2426" s="37" t="s">
        <v>7778</v>
      </c>
      <c r="AQ2426" s="37" t="s">
        <v>7779</v>
      </c>
      <c r="AR2426" s="37" t="s">
        <v>7778</v>
      </c>
      <c r="AS2426" s="37" t="s">
        <v>7779</v>
      </c>
      <c r="AT2426" s="37" t="s">
        <v>1717</v>
      </c>
    </row>
    <row r="2427" spans="41:46" x14ac:dyDescent="0.2">
      <c r="AO2427" s="106" t="str">
        <f t="shared" si="145"/>
        <v>RV5LAMBETH HOSPITAL</v>
      </c>
      <c r="AP2427" s="37" t="s">
        <v>7780</v>
      </c>
      <c r="AQ2427" s="37" t="s">
        <v>7781</v>
      </c>
      <c r="AR2427" s="37" t="s">
        <v>7780</v>
      </c>
      <c r="AS2427" s="37" t="s">
        <v>7781</v>
      </c>
      <c r="AT2427" s="37" t="s">
        <v>1717</v>
      </c>
    </row>
    <row r="2428" spans="41:46" x14ac:dyDescent="0.2">
      <c r="AO2428" s="106" t="str">
        <f t="shared" si="145"/>
        <v>RV5CASCAID</v>
      </c>
      <c r="AP2428" s="37" t="s">
        <v>7782</v>
      </c>
      <c r="AQ2428" s="37" t="s">
        <v>7783</v>
      </c>
      <c r="AR2428" s="37" t="s">
        <v>7782</v>
      </c>
      <c r="AS2428" s="37" t="s">
        <v>7783</v>
      </c>
      <c r="AT2428" s="37" t="s">
        <v>1717</v>
      </c>
    </row>
    <row r="2429" spans="41:46" x14ac:dyDescent="0.2">
      <c r="AO2429" s="106" t="str">
        <f t="shared" si="145"/>
        <v>RV5CLAPHAM PARK TIMEBANK</v>
      </c>
      <c r="AP2429" s="37" t="s">
        <v>7784</v>
      </c>
      <c r="AQ2429" s="37" t="s">
        <v>7785</v>
      </c>
      <c r="AR2429" s="37" t="s">
        <v>7784</v>
      </c>
      <c r="AS2429" s="37" t="s">
        <v>7785</v>
      </c>
      <c r="AT2429" s="37" t="s">
        <v>1717</v>
      </c>
    </row>
    <row r="2430" spans="41:46" x14ac:dyDescent="0.2">
      <c r="AO2430" s="106" t="str">
        <f t="shared" si="145"/>
        <v>RV5NATIONAL MBU - COMMUNITY ASSESSMENT &amp; TREATMENT</v>
      </c>
      <c r="AP2430" s="37" t="s">
        <v>7786</v>
      </c>
      <c r="AQ2430" s="37" t="s">
        <v>7787</v>
      </c>
      <c r="AR2430" s="37" t="s">
        <v>7786</v>
      </c>
      <c r="AS2430" s="37" t="s">
        <v>7787</v>
      </c>
      <c r="AT2430" s="37" t="s">
        <v>1717</v>
      </c>
    </row>
    <row r="2431" spans="41:46" x14ac:dyDescent="0.2">
      <c r="AO2431" s="106" t="str">
        <f t="shared" si="145"/>
        <v>RV5BELMONT HILL</v>
      </c>
      <c r="AP2431" s="37" t="s">
        <v>7788</v>
      </c>
      <c r="AQ2431" s="37" t="s">
        <v>7789</v>
      </c>
      <c r="AR2431" s="37" t="s">
        <v>7788</v>
      </c>
      <c r="AS2431" s="37" t="s">
        <v>7789</v>
      </c>
      <c r="AT2431" s="37" t="s">
        <v>1717</v>
      </c>
    </row>
    <row r="2432" spans="41:46" x14ac:dyDescent="0.2">
      <c r="AO2432" s="106" t="str">
        <f t="shared" si="145"/>
        <v>RV5ST THOMAS' HOSPITAL (MENTAL HEALTH UNIT)</v>
      </c>
      <c r="AP2432" s="37" t="s">
        <v>7790</v>
      </c>
      <c r="AQ2432" s="37" t="s">
        <v>7791</v>
      </c>
      <c r="AR2432" s="37" t="s">
        <v>7790</v>
      </c>
      <c r="AS2432" s="37" t="s">
        <v>7791</v>
      </c>
      <c r="AT2432" s="37" t="s">
        <v>1717</v>
      </c>
    </row>
    <row r="2433" spans="41:46" x14ac:dyDescent="0.2">
      <c r="AO2433" s="106" t="str">
        <f t="shared" si="145"/>
        <v>RV9HORNSEA COTTAGE HOSPITAL</v>
      </c>
      <c r="AP2433" s="37" t="s">
        <v>13858</v>
      </c>
      <c r="AQ2433" s="37" t="s">
        <v>13859</v>
      </c>
      <c r="AR2433" s="37" t="s">
        <v>13858</v>
      </c>
      <c r="AS2433" s="37" t="s">
        <v>13859</v>
      </c>
      <c r="AT2433" s="37" t="s">
        <v>1736</v>
      </c>
    </row>
    <row r="2434" spans="41:46" x14ac:dyDescent="0.2">
      <c r="AO2434" s="106" t="str">
        <f t="shared" si="145"/>
        <v>RV9CRYSTAL VILLAS</v>
      </c>
      <c r="AP2434" s="37" t="s">
        <v>13860</v>
      </c>
      <c r="AQ2434" s="37" t="s">
        <v>13861</v>
      </c>
      <c r="AR2434" s="37" t="s">
        <v>13860</v>
      </c>
      <c r="AS2434" s="37" t="s">
        <v>13861</v>
      </c>
      <c r="AT2434" s="37" t="s">
        <v>1736</v>
      </c>
    </row>
    <row r="2435" spans="41:46" x14ac:dyDescent="0.2">
      <c r="AO2435" s="106" t="str">
        <f t="shared" si="145"/>
        <v>RV9THE GRANGE</v>
      </c>
      <c r="AP2435" s="37" t="s">
        <v>13862</v>
      </c>
      <c r="AQ2435" s="37" t="s">
        <v>8059</v>
      </c>
      <c r="AR2435" s="37" t="s">
        <v>13862</v>
      </c>
      <c r="AS2435" s="37" t="s">
        <v>8059</v>
      </c>
      <c r="AT2435" s="37" t="s">
        <v>1736</v>
      </c>
    </row>
    <row r="2436" spans="41:46" x14ac:dyDescent="0.2">
      <c r="AO2436" s="106" t="str">
        <f t="shared" ref="AO2436:AO2499" si="146">AT2436&amp;AQ2436</f>
        <v>RV9WOLD HAVEN</v>
      </c>
      <c r="AP2436" s="37" t="s">
        <v>13863</v>
      </c>
      <c r="AQ2436" s="37" t="s">
        <v>13864</v>
      </c>
      <c r="AR2436" s="37" t="s">
        <v>13863</v>
      </c>
      <c r="AS2436" s="37" t="s">
        <v>13864</v>
      </c>
      <c r="AT2436" s="37" t="s">
        <v>1736</v>
      </c>
    </row>
    <row r="2437" spans="41:46" x14ac:dyDescent="0.2">
      <c r="AO2437" s="106" t="str">
        <f t="shared" si="146"/>
        <v>RV9WEST END COMMUNITY MENTAL HEALTH ADOLESCENT UNIT</v>
      </c>
      <c r="AP2437" s="37" t="s">
        <v>13865</v>
      </c>
      <c r="AQ2437" s="37" t="s">
        <v>13866</v>
      </c>
      <c r="AR2437" s="37" t="s">
        <v>13865</v>
      </c>
      <c r="AS2437" s="37" t="s">
        <v>13866</v>
      </c>
      <c r="AT2437" s="37" t="s">
        <v>1736</v>
      </c>
    </row>
    <row r="2438" spans="41:46" x14ac:dyDescent="0.2">
      <c r="AO2438" s="106" t="str">
        <f t="shared" si="146"/>
        <v>RV9WITHERNSEA HOSPITAL</v>
      </c>
      <c r="AP2438" s="37" t="s">
        <v>13867</v>
      </c>
      <c r="AQ2438" s="37" t="s">
        <v>13868</v>
      </c>
      <c r="AR2438" s="37" t="s">
        <v>13867</v>
      </c>
      <c r="AS2438" s="37" t="s">
        <v>13868</v>
      </c>
      <c r="AT2438" s="37" t="s">
        <v>1736</v>
      </c>
    </row>
    <row r="2439" spans="41:46" x14ac:dyDescent="0.2">
      <c r="AO2439" s="106" t="str">
        <f t="shared" si="146"/>
        <v>RV9THE QUAYS</v>
      </c>
      <c r="AP2439" s="37" t="s">
        <v>13869</v>
      </c>
      <c r="AQ2439" s="37" t="s">
        <v>13870</v>
      </c>
      <c r="AR2439" s="37" t="s">
        <v>13869</v>
      </c>
      <c r="AS2439" s="37" t="s">
        <v>13870</v>
      </c>
      <c r="AT2439" s="37" t="s">
        <v>1736</v>
      </c>
    </row>
    <row r="2440" spans="41:46" x14ac:dyDescent="0.2">
      <c r="AO2440" s="106" t="str">
        <f t="shared" si="146"/>
        <v>RV9ALFRED BEAN HOSPITAL</v>
      </c>
      <c r="AP2440" s="37" t="s">
        <v>13871</v>
      </c>
      <c r="AQ2440" s="37" t="s">
        <v>13872</v>
      </c>
      <c r="AR2440" s="37" t="s">
        <v>13871</v>
      </c>
      <c r="AS2440" s="37" t="s">
        <v>13872</v>
      </c>
      <c r="AT2440" s="37" t="s">
        <v>1736</v>
      </c>
    </row>
    <row r="2441" spans="41:46" x14ac:dyDescent="0.2">
      <c r="AO2441" s="106" t="str">
        <f t="shared" si="146"/>
        <v>RV9NIDDERDALE</v>
      </c>
      <c r="AP2441" s="37" t="s">
        <v>13873</v>
      </c>
      <c r="AQ2441" s="37" t="s">
        <v>13874</v>
      </c>
      <c r="AR2441" s="37" t="s">
        <v>13873</v>
      </c>
      <c r="AS2441" s="37" t="s">
        <v>13874</v>
      </c>
      <c r="AT2441" s="37" t="s">
        <v>1736</v>
      </c>
    </row>
    <row r="2442" spans="41:46" x14ac:dyDescent="0.2">
      <c r="AO2442" s="106" t="str">
        <f t="shared" si="146"/>
        <v>RV9LAIRGATE</v>
      </c>
      <c r="AP2442" s="37" t="s">
        <v>13875</v>
      </c>
      <c r="AQ2442" s="37" t="s">
        <v>13876</v>
      </c>
      <c r="AR2442" s="37" t="s">
        <v>13875</v>
      </c>
      <c r="AS2442" s="37" t="s">
        <v>13876</v>
      </c>
      <c r="AT2442" s="37" t="s">
        <v>1736</v>
      </c>
    </row>
    <row r="2443" spans="41:46" x14ac:dyDescent="0.2">
      <c r="AO2443" s="106" t="str">
        <f t="shared" si="146"/>
        <v>RV9THE LANGUAGE UNIT</v>
      </c>
      <c r="AP2443" s="37" t="s">
        <v>13877</v>
      </c>
      <c r="AQ2443" s="37" t="s">
        <v>13878</v>
      </c>
      <c r="AR2443" s="37" t="s">
        <v>13877</v>
      </c>
      <c r="AS2443" s="37" t="s">
        <v>13878</v>
      </c>
      <c r="AT2443" s="37" t="s">
        <v>1736</v>
      </c>
    </row>
    <row r="2444" spans="41:46" x14ac:dyDescent="0.2">
      <c r="AO2444" s="106" t="str">
        <f t="shared" si="146"/>
        <v>RV9HUMBER INTERMEDIATE CARE</v>
      </c>
      <c r="AP2444" s="37" t="s">
        <v>13879</v>
      </c>
      <c r="AQ2444" s="37" t="s">
        <v>13880</v>
      </c>
      <c r="AR2444" s="37" t="s">
        <v>13879</v>
      </c>
      <c r="AS2444" s="37" t="s">
        <v>13880</v>
      </c>
      <c r="AT2444" s="37" t="s">
        <v>1736</v>
      </c>
    </row>
    <row r="2445" spans="41:46" x14ac:dyDescent="0.2">
      <c r="AO2445" s="106" t="str">
        <f t="shared" si="146"/>
        <v>RV9WESTWOOD HOSPITAL</v>
      </c>
      <c r="AP2445" s="37" t="s">
        <v>13881</v>
      </c>
      <c r="AQ2445" s="37" t="s">
        <v>13882</v>
      </c>
      <c r="AR2445" s="37" t="s">
        <v>13881</v>
      </c>
      <c r="AS2445" s="37" t="s">
        <v>13882</v>
      </c>
      <c r="AT2445" s="37" t="s">
        <v>1736</v>
      </c>
    </row>
    <row r="2446" spans="41:46" x14ac:dyDescent="0.2">
      <c r="AO2446" s="106" t="str">
        <f t="shared" si="146"/>
        <v>RV9BRIDLINGTON &amp; DISTRICT HOSPITAL</v>
      </c>
      <c r="AP2446" s="37" t="s">
        <v>13883</v>
      </c>
      <c r="AQ2446" s="37" t="s">
        <v>13884</v>
      </c>
      <c r="AR2446" s="37" t="s">
        <v>13883</v>
      </c>
      <c r="AS2446" s="37" t="s">
        <v>13884</v>
      </c>
      <c r="AT2446" s="37" t="s">
        <v>1736</v>
      </c>
    </row>
    <row r="2447" spans="41:46" x14ac:dyDescent="0.2">
      <c r="AO2447" s="106" t="str">
        <f t="shared" si="146"/>
        <v>RV9WESTLANDS</v>
      </c>
      <c r="AP2447" s="37" t="s">
        <v>13885</v>
      </c>
      <c r="AQ2447" s="37" t="s">
        <v>13886</v>
      </c>
      <c r="AR2447" s="37" t="s">
        <v>13885</v>
      </c>
      <c r="AS2447" s="37" t="s">
        <v>13886</v>
      </c>
      <c r="AT2447" s="37" t="s">
        <v>1736</v>
      </c>
    </row>
    <row r="2448" spans="41:46" x14ac:dyDescent="0.2">
      <c r="AO2448" s="106" t="str">
        <f t="shared" si="146"/>
        <v>RV9NEW BRIDGES</v>
      </c>
      <c r="AP2448" s="37" t="s">
        <v>13887</v>
      </c>
      <c r="AQ2448" s="37" t="s">
        <v>13888</v>
      </c>
      <c r="AR2448" s="37" t="s">
        <v>13887</v>
      </c>
      <c r="AS2448" s="37" t="s">
        <v>13888</v>
      </c>
      <c r="AT2448" s="37" t="s">
        <v>1736</v>
      </c>
    </row>
    <row r="2449" spans="41:46" x14ac:dyDescent="0.2">
      <c r="AO2449" s="106" t="str">
        <f t="shared" si="146"/>
        <v>RV9ROSEDALE</v>
      </c>
      <c r="AP2449" s="37" t="s">
        <v>13889</v>
      </c>
      <c r="AQ2449" s="37" t="s">
        <v>13890</v>
      </c>
      <c r="AR2449" s="37" t="s">
        <v>13889</v>
      </c>
      <c r="AS2449" s="37" t="s">
        <v>13890</v>
      </c>
      <c r="AT2449" s="37" t="s">
        <v>1736</v>
      </c>
    </row>
    <row r="2450" spans="41:46" x14ac:dyDescent="0.2">
      <c r="AO2450" s="106" t="str">
        <f t="shared" si="146"/>
        <v>RV9GOOLE &amp; DISTRICT HOSPITAL</v>
      </c>
      <c r="AP2450" s="37" t="s">
        <v>13891</v>
      </c>
      <c r="AQ2450" s="37" t="s">
        <v>13892</v>
      </c>
      <c r="AR2450" s="37" t="s">
        <v>13891</v>
      </c>
      <c r="AS2450" s="37" t="s">
        <v>13892</v>
      </c>
      <c r="AT2450" s="37" t="s">
        <v>1736</v>
      </c>
    </row>
    <row r="2451" spans="41:46" x14ac:dyDescent="0.2">
      <c r="AO2451" s="106" t="str">
        <f t="shared" si="146"/>
        <v>RV9ALDERSON RESOURCE</v>
      </c>
      <c r="AP2451" s="37" t="s">
        <v>13893</v>
      </c>
      <c r="AQ2451" s="37" t="s">
        <v>13894</v>
      </c>
      <c r="AR2451" s="37" t="s">
        <v>13893</v>
      </c>
      <c r="AS2451" s="37" t="s">
        <v>13894</v>
      </c>
      <c r="AT2451" s="37" t="s">
        <v>1736</v>
      </c>
    </row>
    <row r="2452" spans="41:46" x14ac:dyDescent="0.2">
      <c r="AO2452" s="106" t="str">
        <f t="shared" si="146"/>
        <v>RV9WILLOW GARTH RESIDENTIAL HOME</v>
      </c>
      <c r="AP2452" s="37" t="s">
        <v>13895</v>
      </c>
      <c r="AQ2452" s="37" t="s">
        <v>13896</v>
      </c>
      <c r="AR2452" s="37" t="s">
        <v>13895</v>
      </c>
      <c r="AS2452" s="37" t="s">
        <v>13896</v>
      </c>
      <c r="AT2452" s="37" t="s">
        <v>1736</v>
      </c>
    </row>
    <row r="2453" spans="41:46" x14ac:dyDescent="0.2">
      <c r="AO2453" s="106" t="str">
        <f t="shared" si="146"/>
        <v>RV9ST ANDREWS PLACE</v>
      </c>
      <c r="AP2453" s="37" t="s">
        <v>13897</v>
      </c>
      <c r="AQ2453" s="37" t="s">
        <v>13898</v>
      </c>
      <c r="AR2453" s="37" t="s">
        <v>13897</v>
      </c>
      <c r="AS2453" s="37" t="s">
        <v>13898</v>
      </c>
      <c r="AT2453" s="37" t="s">
        <v>1736</v>
      </c>
    </row>
    <row r="2454" spans="41:46" x14ac:dyDescent="0.2">
      <c r="AO2454" s="106" t="str">
        <f t="shared" si="146"/>
        <v>RV9DEPARTMENT OF PSYCHOLOGICAL MEDICINE</v>
      </c>
      <c r="AP2454" s="37" t="s">
        <v>13899</v>
      </c>
      <c r="AQ2454" s="37" t="s">
        <v>6890</v>
      </c>
      <c r="AR2454" s="37" t="s">
        <v>13899</v>
      </c>
      <c r="AS2454" s="37" t="s">
        <v>6890</v>
      </c>
      <c r="AT2454" s="37" t="s">
        <v>1736</v>
      </c>
    </row>
    <row r="2455" spans="41:46" x14ac:dyDescent="0.2">
      <c r="AO2455" s="106" t="str">
        <f t="shared" si="146"/>
        <v>RV9SOUTHCOATES ANNEX</v>
      </c>
      <c r="AP2455" s="37" t="s">
        <v>13900</v>
      </c>
      <c r="AQ2455" s="37" t="s">
        <v>13901</v>
      </c>
      <c r="AR2455" s="37" t="s">
        <v>13900</v>
      </c>
      <c r="AS2455" s="37" t="s">
        <v>13901</v>
      </c>
      <c r="AT2455" s="37" t="s">
        <v>1736</v>
      </c>
    </row>
    <row r="2456" spans="41:46" x14ac:dyDescent="0.2">
      <c r="AO2456" s="106" t="str">
        <f t="shared" si="146"/>
        <v>RV9BUCKROSE WARD</v>
      </c>
      <c r="AP2456" s="37" t="s">
        <v>13902</v>
      </c>
      <c r="AQ2456" s="37" t="s">
        <v>13903</v>
      </c>
      <c r="AR2456" s="37" t="s">
        <v>13902</v>
      </c>
      <c r="AS2456" s="37" t="s">
        <v>13903</v>
      </c>
      <c r="AT2456" s="37" t="s">
        <v>1736</v>
      </c>
    </row>
    <row r="2457" spans="41:46" x14ac:dyDescent="0.2">
      <c r="AO2457" s="106" t="str">
        <f t="shared" si="146"/>
        <v>RV9THE OLD FIRE STATION</v>
      </c>
      <c r="AP2457" s="37" t="s">
        <v>13904</v>
      </c>
      <c r="AQ2457" s="37" t="s">
        <v>13905</v>
      </c>
      <c r="AR2457" s="37" t="s">
        <v>13904</v>
      </c>
      <c r="AS2457" s="37" t="s">
        <v>13905</v>
      </c>
      <c r="AT2457" s="37" t="s">
        <v>1736</v>
      </c>
    </row>
    <row r="2458" spans="41:46" x14ac:dyDescent="0.2">
      <c r="AO2458" s="106" t="str">
        <f t="shared" si="146"/>
        <v>RV9KELDGATE</v>
      </c>
      <c r="AP2458" s="37" t="s">
        <v>13906</v>
      </c>
      <c r="AQ2458" s="37" t="s">
        <v>13907</v>
      </c>
      <c r="AR2458" s="37" t="s">
        <v>13906</v>
      </c>
      <c r="AS2458" s="37" t="s">
        <v>13907</v>
      </c>
      <c r="AT2458" s="37" t="s">
        <v>1736</v>
      </c>
    </row>
    <row r="2459" spans="41:46" x14ac:dyDescent="0.2">
      <c r="AO2459" s="106" t="str">
        <f t="shared" si="146"/>
        <v>RV9GOOLE SSMS</v>
      </c>
      <c r="AP2459" s="37" t="s">
        <v>13908</v>
      </c>
      <c r="AQ2459" s="37" t="s">
        <v>13909</v>
      </c>
      <c r="AR2459" s="37" t="s">
        <v>13908</v>
      </c>
      <c r="AS2459" s="37" t="s">
        <v>13909</v>
      </c>
      <c r="AT2459" s="37" t="s">
        <v>1736</v>
      </c>
    </row>
    <row r="2460" spans="41:46" x14ac:dyDescent="0.2">
      <c r="AO2460" s="106" t="str">
        <f t="shared" si="146"/>
        <v>RV9PRIORY VIEW CTLD</v>
      </c>
      <c r="AP2460" s="37" t="s">
        <v>13910</v>
      </c>
      <c r="AQ2460" s="37" t="s">
        <v>13911</v>
      </c>
      <c r="AR2460" s="37" t="s">
        <v>13910</v>
      </c>
      <c r="AS2460" s="37" t="s">
        <v>13911</v>
      </c>
      <c r="AT2460" s="37" t="s">
        <v>1736</v>
      </c>
    </row>
    <row r="2461" spans="41:46" x14ac:dyDescent="0.2">
      <c r="AO2461" s="106" t="str">
        <f t="shared" si="146"/>
        <v>RV9RPIT HULL CITY WIDE</v>
      </c>
      <c r="AP2461" s="37" t="s">
        <v>13912</v>
      </c>
      <c r="AQ2461" s="37" t="s">
        <v>13913</v>
      </c>
      <c r="AR2461" s="37" t="s">
        <v>13912</v>
      </c>
      <c r="AS2461" s="37" t="s">
        <v>13913</v>
      </c>
      <c r="AT2461" s="37" t="s">
        <v>1736</v>
      </c>
    </row>
    <row r="2462" spans="41:46" x14ac:dyDescent="0.2">
      <c r="AO2462" s="106" t="str">
        <f t="shared" si="146"/>
        <v>RV9BUCKROSE WARD IN-PATIENT 101724</v>
      </c>
      <c r="AP2462" s="37" t="s">
        <v>13914</v>
      </c>
      <c r="AQ2462" s="37" t="s">
        <v>13915</v>
      </c>
      <c r="AR2462" s="37" t="s">
        <v>13914</v>
      </c>
      <c r="AS2462" s="37" t="s">
        <v>13915</v>
      </c>
      <c r="AT2462" s="37" t="s">
        <v>1736</v>
      </c>
    </row>
    <row r="2463" spans="41:46" x14ac:dyDescent="0.2">
      <c r="AO2463" s="106" t="str">
        <f t="shared" si="146"/>
        <v>RV9RST EAST RIDING WEST 101723</v>
      </c>
      <c r="AP2463" s="37" t="s">
        <v>13916</v>
      </c>
      <c r="AQ2463" s="37" t="s">
        <v>13917</v>
      </c>
      <c r="AR2463" s="37" t="s">
        <v>13916</v>
      </c>
      <c r="AS2463" s="37" t="s">
        <v>13917</v>
      </c>
      <c r="AT2463" s="37" t="s">
        <v>1736</v>
      </c>
    </row>
    <row r="2464" spans="41:46" x14ac:dyDescent="0.2">
      <c r="AO2464" s="106" t="str">
        <f t="shared" si="146"/>
        <v>RV9HAWTHORNE CT IN-PATIENT 101720</v>
      </c>
      <c r="AP2464" s="37" t="s">
        <v>13918</v>
      </c>
      <c r="AQ2464" s="37" t="s">
        <v>13919</v>
      </c>
      <c r="AR2464" s="37" t="s">
        <v>13918</v>
      </c>
      <c r="AS2464" s="37" t="s">
        <v>13919</v>
      </c>
      <c r="AT2464" s="37" t="s">
        <v>1736</v>
      </c>
    </row>
    <row r="2465" spans="41:46" x14ac:dyDescent="0.2">
      <c r="AO2465" s="106" t="str">
        <f t="shared" si="146"/>
        <v>RV9AVONDALE IN-PATIENT 101740</v>
      </c>
      <c r="AP2465" s="37" t="s">
        <v>13920</v>
      </c>
      <c r="AQ2465" s="37" t="s">
        <v>13921</v>
      </c>
      <c r="AR2465" s="37" t="s">
        <v>13920</v>
      </c>
      <c r="AS2465" s="37" t="s">
        <v>13921</v>
      </c>
      <c r="AT2465" s="37" t="s">
        <v>1736</v>
      </c>
    </row>
    <row r="2466" spans="41:46" x14ac:dyDescent="0.2">
      <c r="AO2466" s="106" t="str">
        <f t="shared" si="146"/>
        <v>RV9NEWBRIDGES IN-PATIENT 101742</v>
      </c>
      <c r="AP2466" s="37" t="s">
        <v>13922</v>
      </c>
      <c r="AQ2466" s="37" t="s">
        <v>13923</v>
      </c>
      <c r="AR2466" s="37" t="s">
        <v>13922</v>
      </c>
      <c r="AS2466" s="37" t="s">
        <v>13923</v>
      </c>
      <c r="AT2466" s="37" t="s">
        <v>1736</v>
      </c>
    </row>
    <row r="2467" spans="41:46" x14ac:dyDescent="0.2">
      <c r="AO2467" s="106" t="str">
        <f t="shared" si="146"/>
        <v>RV9HIT &amp; ED EAST RIDING</v>
      </c>
      <c r="AP2467" s="37" t="s">
        <v>13924</v>
      </c>
      <c r="AQ2467" s="37" t="s">
        <v>13925</v>
      </c>
      <c r="AR2467" s="37" t="s">
        <v>13924</v>
      </c>
      <c r="AS2467" s="37" t="s">
        <v>13925</v>
      </c>
      <c r="AT2467" s="37" t="s">
        <v>1736</v>
      </c>
    </row>
    <row r="2468" spans="41:46" x14ac:dyDescent="0.2">
      <c r="AO2468" s="106" t="str">
        <f t="shared" si="146"/>
        <v>RV9WESTLANDS IN-PATIENT 101741</v>
      </c>
      <c r="AP2468" s="37" t="s">
        <v>13926</v>
      </c>
      <c r="AQ2468" s="37" t="s">
        <v>13927</v>
      </c>
      <c r="AR2468" s="37" t="s">
        <v>13926</v>
      </c>
      <c r="AS2468" s="37" t="s">
        <v>13927</v>
      </c>
      <c r="AT2468" s="37" t="s">
        <v>1736</v>
      </c>
    </row>
    <row r="2469" spans="41:46" x14ac:dyDescent="0.2">
      <c r="AO2469" s="106" t="str">
        <f t="shared" si="146"/>
        <v>RV9RST EAST RIDING EAST 101715</v>
      </c>
      <c r="AP2469" s="37" t="s">
        <v>13928</v>
      </c>
      <c r="AQ2469" s="37" t="s">
        <v>13929</v>
      </c>
      <c r="AR2469" s="37" t="s">
        <v>13928</v>
      </c>
      <c r="AS2469" s="37" t="s">
        <v>13929</v>
      </c>
      <c r="AT2469" s="37" t="s">
        <v>1736</v>
      </c>
    </row>
    <row r="2470" spans="41:46" x14ac:dyDescent="0.2">
      <c r="AO2470" s="106" t="str">
        <f t="shared" si="146"/>
        <v>RV9RST EAST RIDING WEST 101733</v>
      </c>
      <c r="AP2470" s="37" t="s">
        <v>13930</v>
      </c>
      <c r="AQ2470" s="37" t="s">
        <v>13931</v>
      </c>
      <c r="AR2470" s="37" t="s">
        <v>13930</v>
      </c>
      <c r="AS2470" s="37" t="s">
        <v>13931</v>
      </c>
      <c r="AT2470" s="37" t="s">
        <v>1736</v>
      </c>
    </row>
    <row r="2471" spans="41:46" x14ac:dyDescent="0.2">
      <c r="AO2471" s="106" t="str">
        <f t="shared" si="146"/>
        <v>RV9ST ANDREWS IN-PATIENT 101743</v>
      </c>
      <c r="AP2471" s="37" t="s">
        <v>13932</v>
      </c>
      <c r="AQ2471" s="37" t="s">
        <v>13933</v>
      </c>
      <c r="AR2471" s="37" t="s">
        <v>13932</v>
      </c>
      <c r="AS2471" s="37" t="s">
        <v>13933</v>
      </c>
      <c r="AT2471" s="37" t="s">
        <v>1736</v>
      </c>
    </row>
    <row r="2472" spans="41:46" x14ac:dyDescent="0.2">
      <c r="AO2472" s="106" t="str">
        <f t="shared" si="146"/>
        <v>RV9MEMORY SERV - YOUNG PEOP 101763</v>
      </c>
      <c r="AP2472" s="37" t="s">
        <v>13934</v>
      </c>
      <c r="AQ2472" s="37" t="s">
        <v>13935</v>
      </c>
      <c r="AR2472" s="37" t="s">
        <v>13934</v>
      </c>
      <c r="AS2472" s="37" t="s">
        <v>13935</v>
      </c>
      <c r="AT2472" s="37" t="s">
        <v>1736</v>
      </c>
    </row>
    <row r="2473" spans="41:46" x14ac:dyDescent="0.2">
      <c r="AO2473" s="106" t="str">
        <f t="shared" si="146"/>
        <v>RV9HIT &amp; ED HULL 101700</v>
      </c>
      <c r="AP2473" s="37" t="s">
        <v>13936</v>
      </c>
      <c r="AQ2473" s="37" t="s">
        <v>13937</v>
      </c>
      <c r="AR2473" s="37" t="s">
        <v>13936</v>
      </c>
      <c r="AS2473" s="37" t="s">
        <v>13937</v>
      </c>
      <c r="AT2473" s="37" t="s">
        <v>1736</v>
      </c>
    </row>
    <row r="2474" spans="41:46" x14ac:dyDescent="0.2">
      <c r="AO2474" s="106" t="str">
        <f t="shared" si="146"/>
        <v>RV9WEST END WARDS IN-PATIENT 101776</v>
      </c>
      <c r="AP2474" s="37" t="s">
        <v>13938</v>
      </c>
      <c r="AQ2474" s="37" t="s">
        <v>13939</v>
      </c>
      <c r="AR2474" s="37" t="s">
        <v>13938</v>
      </c>
      <c r="AS2474" s="37" t="s">
        <v>13939</v>
      </c>
      <c r="AT2474" s="37" t="s">
        <v>1736</v>
      </c>
    </row>
    <row r="2475" spans="41:46" x14ac:dyDescent="0.2">
      <c r="AO2475" s="106" t="str">
        <f t="shared" si="146"/>
        <v>RV9ALCOHOL WITHDRAWN PROG</v>
      </c>
      <c r="AP2475" s="37" t="s">
        <v>13940</v>
      </c>
      <c r="AQ2475" s="37" t="s">
        <v>13941</v>
      </c>
      <c r="AR2475" s="37" t="s">
        <v>13940</v>
      </c>
      <c r="AS2475" s="37" t="s">
        <v>13941</v>
      </c>
      <c r="AT2475" s="37" t="s">
        <v>1736</v>
      </c>
    </row>
    <row r="2476" spans="41:46" x14ac:dyDescent="0.2">
      <c r="AO2476" s="106" t="str">
        <f t="shared" si="146"/>
        <v>RV9HYPSM</v>
      </c>
      <c r="AP2476" s="37" t="s">
        <v>13942</v>
      </c>
      <c r="AQ2476" s="37" t="s">
        <v>13943</v>
      </c>
      <c r="AR2476" s="37" t="s">
        <v>13942</v>
      </c>
      <c r="AS2476" s="37" t="s">
        <v>13943</v>
      </c>
      <c r="AT2476" s="37" t="s">
        <v>1736</v>
      </c>
    </row>
    <row r="2477" spans="41:46" x14ac:dyDescent="0.2">
      <c r="AO2477" s="106" t="str">
        <f t="shared" si="146"/>
        <v>RV9CAT HULL</v>
      </c>
      <c r="AP2477" s="37" t="s">
        <v>13944</v>
      </c>
      <c r="AQ2477" s="37" t="s">
        <v>13945</v>
      </c>
      <c r="AR2477" s="37" t="s">
        <v>13944</v>
      </c>
      <c r="AS2477" s="37" t="s">
        <v>13945</v>
      </c>
      <c r="AT2477" s="37" t="s">
        <v>1736</v>
      </c>
    </row>
    <row r="2478" spans="41:46" x14ac:dyDescent="0.2">
      <c r="AO2478" s="106" t="str">
        <f t="shared" si="146"/>
        <v>RV9ERYPSM</v>
      </c>
      <c r="AP2478" s="37" t="s">
        <v>13946</v>
      </c>
      <c r="AQ2478" s="37" t="s">
        <v>13947</v>
      </c>
      <c r="AR2478" s="37" t="s">
        <v>13946</v>
      </c>
      <c r="AS2478" s="37" t="s">
        <v>13947</v>
      </c>
      <c r="AT2478" s="37" t="s">
        <v>1736</v>
      </c>
    </row>
    <row r="2479" spans="41:46" x14ac:dyDescent="0.2">
      <c r="AO2479" s="106" t="str">
        <f t="shared" si="146"/>
        <v>RV9ERSDS</v>
      </c>
      <c r="AP2479" s="37" t="s">
        <v>13948</v>
      </c>
      <c r="AQ2479" s="37" t="s">
        <v>13949</v>
      </c>
      <c r="AR2479" s="37" t="s">
        <v>13948</v>
      </c>
      <c r="AS2479" s="37" t="s">
        <v>13949</v>
      </c>
      <c r="AT2479" s="37" t="s">
        <v>1736</v>
      </c>
    </row>
    <row r="2480" spans="41:46" x14ac:dyDescent="0.2">
      <c r="AO2480" s="106" t="str">
        <f t="shared" si="146"/>
        <v>RV9ER CAT</v>
      </c>
      <c r="AP2480" s="37" t="s">
        <v>13950</v>
      </c>
      <c r="AQ2480" s="37" t="s">
        <v>13951</v>
      </c>
      <c r="AR2480" s="37" t="s">
        <v>13950</v>
      </c>
      <c r="AS2480" s="37" t="s">
        <v>13951</v>
      </c>
      <c r="AT2480" s="37" t="s">
        <v>1736</v>
      </c>
    </row>
    <row r="2481" spans="41:46" x14ac:dyDescent="0.2">
      <c r="AO2481" s="106" t="str">
        <f t="shared" si="146"/>
        <v>RV9ER SHARED CARE LAIRGATE 103815</v>
      </c>
      <c r="AP2481" s="37" t="s">
        <v>13952</v>
      </c>
      <c r="AQ2481" s="37" t="s">
        <v>13953</v>
      </c>
      <c r="AR2481" s="37" t="s">
        <v>13952</v>
      </c>
      <c r="AS2481" s="37" t="s">
        <v>13953</v>
      </c>
      <c r="AT2481" s="37" t="s">
        <v>1736</v>
      </c>
    </row>
    <row r="2482" spans="41:46" x14ac:dyDescent="0.2">
      <c r="AO2482" s="106" t="str">
        <f t="shared" si="146"/>
        <v>RV9SWALES UNIT IN-PATIENT 101774</v>
      </c>
      <c r="AP2482" s="37" t="s">
        <v>13954</v>
      </c>
      <c r="AQ2482" s="37" t="s">
        <v>13955</v>
      </c>
      <c r="AR2482" s="37" t="s">
        <v>13954</v>
      </c>
      <c r="AS2482" s="37" t="s">
        <v>13955</v>
      </c>
      <c r="AT2482" s="37" t="s">
        <v>1736</v>
      </c>
    </row>
    <row r="2483" spans="41:46" x14ac:dyDescent="0.2">
      <c r="AO2483" s="106" t="str">
        <f t="shared" si="146"/>
        <v>RV9ULLSWATER UNIT IN-PATIENT 101770</v>
      </c>
      <c r="AP2483" s="37" t="s">
        <v>13956</v>
      </c>
      <c r="AQ2483" s="37" t="s">
        <v>13957</v>
      </c>
      <c r="AR2483" s="37" t="s">
        <v>13956</v>
      </c>
      <c r="AS2483" s="37" t="s">
        <v>13957</v>
      </c>
      <c r="AT2483" s="37" t="s">
        <v>1736</v>
      </c>
    </row>
    <row r="2484" spans="41:46" x14ac:dyDescent="0.2">
      <c r="AO2484" s="106" t="str">
        <f t="shared" si="146"/>
        <v>RV9GREEN TREES IN-PATIENT 101772</v>
      </c>
      <c r="AP2484" s="37" t="s">
        <v>13958</v>
      </c>
      <c r="AQ2484" s="37" t="s">
        <v>13959</v>
      </c>
      <c r="AR2484" s="37" t="s">
        <v>13958</v>
      </c>
      <c r="AS2484" s="37" t="s">
        <v>13959</v>
      </c>
      <c r="AT2484" s="37" t="s">
        <v>1736</v>
      </c>
    </row>
    <row r="2485" spans="41:46" x14ac:dyDescent="0.2">
      <c r="AO2485" s="106" t="str">
        <f t="shared" si="146"/>
        <v>RV9PICU IN-PATIENT 101773</v>
      </c>
      <c r="AP2485" s="37" t="s">
        <v>13960</v>
      </c>
      <c r="AQ2485" s="37" t="s">
        <v>13961</v>
      </c>
      <c r="AR2485" s="37" t="s">
        <v>13960</v>
      </c>
      <c r="AS2485" s="37" t="s">
        <v>13961</v>
      </c>
      <c r="AT2485" s="37" t="s">
        <v>1736</v>
      </c>
    </row>
    <row r="2486" spans="41:46" x14ac:dyDescent="0.2">
      <c r="AO2486" s="106" t="str">
        <f t="shared" si="146"/>
        <v>RV9SPA HULL</v>
      </c>
      <c r="AP2486" s="37" t="s">
        <v>13962</v>
      </c>
      <c r="AQ2486" s="37" t="s">
        <v>13963</v>
      </c>
      <c r="AR2486" s="37" t="s">
        <v>13962</v>
      </c>
      <c r="AS2486" s="37" t="s">
        <v>13963</v>
      </c>
      <c r="AT2486" s="37" t="s">
        <v>1736</v>
      </c>
    </row>
    <row r="2487" spans="41:46" x14ac:dyDescent="0.2">
      <c r="AO2487" s="106" t="str">
        <f t="shared" si="146"/>
        <v>RV9EAST RIDING COMMUNITY HOSPITAL</v>
      </c>
      <c r="AP2487" s="37" t="s">
        <v>13964</v>
      </c>
      <c r="AQ2487" s="37" t="s">
        <v>13965</v>
      </c>
      <c r="AR2487" s="37" t="s">
        <v>13964</v>
      </c>
      <c r="AS2487" s="37" t="s">
        <v>13965</v>
      </c>
      <c r="AT2487" s="37" t="s">
        <v>1736</v>
      </c>
    </row>
    <row r="2488" spans="41:46" x14ac:dyDescent="0.2">
      <c r="AO2488" s="106" t="str">
        <f t="shared" si="146"/>
        <v>RV9RST ER EAST - BRID</v>
      </c>
      <c r="AP2488" s="37" t="s">
        <v>13966</v>
      </c>
      <c r="AQ2488" s="37" t="s">
        <v>13967</v>
      </c>
      <c r="AR2488" s="37" t="s">
        <v>13966</v>
      </c>
      <c r="AS2488" s="37" t="s">
        <v>13967</v>
      </c>
      <c r="AT2488" s="37" t="s">
        <v>1736</v>
      </c>
    </row>
    <row r="2489" spans="41:46" x14ac:dyDescent="0.2">
      <c r="AO2489" s="106" t="str">
        <f t="shared" si="146"/>
        <v>RV9RST ER EAST - DRIFF</v>
      </c>
      <c r="AP2489" s="37" t="s">
        <v>13968</v>
      </c>
      <c r="AQ2489" s="37" t="s">
        <v>13969</v>
      </c>
      <c r="AR2489" s="37" t="s">
        <v>13968</v>
      </c>
      <c r="AS2489" s="37" t="s">
        <v>13969</v>
      </c>
      <c r="AT2489" s="37" t="s">
        <v>1736</v>
      </c>
    </row>
    <row r="2490" spans="41:46" x14ac:dyDescent="0.2">
      <c r="AO2490" s="106" t="str">
        <f t="shared" si="146"/>
        <v>RV9RST ER EAST - HOLD</v>
      </c>
      <c r="AP2490" s="37" t="s">
        <v>13970</v>
      </c>
      <c r="AQ2490" s="37" t="s">
        <v>13971</v>
      </c>
      <c r="AR2490" s="37" t="s">
        <v>13970</v>
      </c>
      <c r="AS2490" s="37" t="s">
        <v>13971</v>
      </c>
      <c r="AT2490" s="37" t="s">
        <v>1736</v>
      </c>
    </row>
    <row r="2491" spans="41:46" x14ac:dyDescent="0.2">
      <c r="AO2491" s="106" t="str">
        <f t="shared" si="146"/>
        <v>RV9ENT (HEY)</v>
      </c>
      <c r="AP2491" s="37" t="s">
        <v>13972</v>
      </c>
      <c r="AQ2491" s="37" t="s">
        <v>13973</v>
      </c>
      <c r="AR2491" s="37" t="s">
        <v>13972</v>
      </c>
      <c r="AS2491" s="37" t="s">
        <v>13973</v>
      </c>
      <c r="AT2491" s="37" t="s">
        <v>1736</v>
      </c>
    </row>
    <row r="2492" spans="41:46" x14ac:dyDescent="0.2">
      <c r="AO2492" s="106" t="str">
        <f t="shared" si="146"/>
        <v>RV9OPHTHALMOLOGY (HEY)</v>
      </c>
      <c r="AP2492" s="37" t="s">
        <v>13974</v>
      </c>
      <c r="AQ2492" s="37" t="s">
        <v>13975</v>
      </c>
      <c r="AR2492" s="37" t="s">
        <v>13974</v>
      </c>
      <c r="AS2492" s="37" t="s">
        <v>13975</v>
      </c>
      <c r="AT2492" s="37" t="s">
        <v>1736</v>
      </c>
    </row>
    <row r="2493" spans="41:46" x14ac:dyDescent="0.2">
      <c r="AO2493" s="106" t="str">
        <f t="shared" si="146"/>
        <v>RV9PAEDIATRIC MEDICINE (HEY)</v>
      </c>
      <c r="AP2493" s="37" t="s">
        <v>13976</v>
      </c>
      <c r="AQ2493" s="37" t="s">
        <v>13977</v>
      </c>
      <c r="AR2493" s="37" t="s">
        <v>13976</v>
      </c>
      <c r="AS2493" s="37" t="s">
        <v>13977</v>
      </c>
      <c r="AT2493" s="37" t="s">
        <v>1736</v>
      </c>
    </row>
    <row r="2494" spans="41:46" x14ac:dyDescent="0.2">
      <c r="AO2494" s="106" t="str">
        <f t="shared" si="146"/>
        <v>RV9RHEUMATOLOGY (HEY)</v>
      </c>
      <c r="AP2494" s="37" t="s">
        <v>13978</v>
      </c>
      <c r="AQ2494" s="37" t="s">
        <v>13979</v>
      </c>
      <c r="AR2494" s="37" t="s">
        <v>13978</v>
      </c>
      <c r="AS2494" s="37" t="s">
        <v>13979</v>
      </c>
      <c r="AT2494" s="37" t="s">
        <v>1736</v>
      </c>
    </row>
    <row r="2495" spans="41:46" x14ac:dyDescent="0.2">
      <c r="AO2495" s="106" t="str">
        <f t="shared" si="146"/>
        <v>RV9CHEST MEDICINE (HFT)</v>
      </c>
      <c r="AP2495" s="37" t="s">
        <v>13980</v>
      </c>
      <c r="AQ2495" s="37" t="s">
        <v>13981</v>
      </c>
      <c r="AR2495" s="37" t="s">
        <v>13980</v>
      </c>
      <c r="AS2495" s="37" t="s">
        <v>13981</v>
      </c>
      <c r="AT2495" s="37" t="s">
        <v>1736</v>
      </c>
    </row>
    <row r="2496" spans="41:46" x14ac:dyDescent="0.2">
      <c r="AO2496" s="106" t="str">
        <f t="shared" si="146"/>
        <v>RV9GYNAECOLOGY (HFT)</v>
      </c>
      <c r="AP2496" s="37" t="s">
        <v>13982</v>
      </c>
      <c r="AQ2496" s="37" t="s">
        <v>13983</v>
      </c>
      <c r="AR2496" s="37" t="s">
        <v>13982</v>
      </c>
      <c r="AS2496" s="37" t="s">
        <v>13983</v>
      </c>
      <c r="AT2496" s="37" t="s">
        <v>1736</v>
      </c>
    </row>
    <row r="2497" spans="41:46" x14ac:dyDescent="0.2">
      <c r="AO2497" s="106" t="str">
        <f t="shared" si="146"/>
        <v>RV9CARDIOLOGY (SNEY)</v>
      </c>
      <c r="AP2497" s="37" t="s">
        <v>13984</v>
      </c>
      <c r="AQ2497" s="37" t="s">
        <v>13985</v>
      </c>
      <c r="AR2497" s="37" t="s">
        <v>13984</v>
      </c>
      <c r="AS2497" s="37" t="s">
        <v>13985</v>
      </c>
      <c r="AT2497" s="37" t="s">
        <v>1736</v>
      </c>
    </row>
    <row r="2498" spans="41:46" x14ac:dyDescent="0.2">
      <c r="AO2498" s="106" t="str">
        <f t="shared" si="146"/>
        <v>RV9GM ENDROCRINOLOGY (SNEY)</v>
      </c>
      <c r="AP2498" s="37" t="s">
        <v>13986</v>
      </c>
      <c r="AQ2498" s="37" t="s">
        <v>13987</v>
      </c>
      <c r="AR2498" s="37" t="s">
        <v>13986</v>
      </c>
      <c r="AS2498" s="37" t="s">
        <v>13987</v>
      </c>
      <c r="AT2498" s="37" t="s">
        <v>1736</v>
      </c>
    </row>
    <row r="2499" spans="41:46" x14ac:dyDescent="0.2">
      <c r="AO2499" s="106" t="str">
        <f t="shared" si="146"/>
        <v>RV9GEN MED DIABETES (SNEY)</v>
      </c>
      <c r="AP2499" s="37" t="s">
        <v>13988</v>
      </c>
      <c r="AQ2499" s="37" t="s">
        <v>13989</v>
      </c>
      <c r="AR2499" s="37" t="s">
        <v>13988</v>
      </c>
      <c r="AS2499" s="37" t="s">
        <v>13989</v>
      </c>
      <c r="AT2499" s="37" t="s">
        <v>1736</v>
      </c>
    </row>
    <row r="2500" spans="41:46" x14ac:dyDescent="0.2">
      <c r="AO2500" s="106" t="str">
        <f t="shared" ref="AO2500:AO2563" si="147">AT2500&amp;AQ2500</f>
        <v>RV9OPHTHALMOLOGY (SNEY)</v>
      </c>
      <c r="AP2500" s="37" t="s">
        <v>13990</v>
      </c>
      <c r="AQ2500" s="37" t="s">
        <v>13991</v>
      </c>
      <c r="AR2500" s="37" t="s">
        <v>13990</v>
      </c>
      <c r="AS2500" s="37" t="s">
        <v>13991</v>
      </c>
      <c r="AT2500" s="37" t="s">
        <v>1736</v>
      </c>
    </row>
    <row r="2501" spans="41:46" x14ac:dyDescent="0.2">
      <c r="AO2501" s="106" t="str">
        <f t="shared" si="147"/>
        <v>RV9ORTHOPAEDICS (SNEY)</v>
      </c>
      <c r="AP2501" s="37" t="s">
        <v>13992</v>
      </c>
      <c r="AQ2501" s="37" t="s">
        <v>13993</v>
      </c>
      <c r="AR2501" s="37" t="s">
        <v>13992</v>
      </c>
      <c r="AS2501" s="37" t="s">
        <v>13993</v>
      </c>
      <c r="AT2501" s="37" t="s">
        <v>1736</v>
      </c>
    </row>
    <row r="2502" spans="41:46" x14ac:dyDescent="0.2">
      <c r="AO2502" s="106" t="str">
        <f t="shared" si="147"/>
        <v>RV9PAEDIATRIC MED (SNEY)</v>
      </c>
      <c r="AP2502" s="37" t="s">
        <v>13994</v>
      </c>
      <c r="AQ2502" s="37" t="s">
        <v>13995</v>
      </c>
      <c r="AR2502" s="37" t="s">
        <v>13994</v>
      </c>
      <c r="AS2502" s="37" t="s">
        <v>13995</v>
      </c>
      <c r="AT2502" s="37" t="s">
        <v>1736</v>
      </c>
    </row>
    <row r="2503" spans="41:46" x14ac:dyDescent="0.2">
      <c r="AO2503" s="106" t="str">
        <f t="shared" si="147"/>
        <v>RV9UROLOGY (SNEY)</v>
      </c>
      <c r="AP2503" s="37" t="s">
        <v>13996</v>
      </c>
      <c r="AQ2503" s="37" t="s">
        <v>13997</v>
      </c>
      <c r="AR2503" s="37" t="s">
        <v>13996</v>
      </c>
      <c r="AS2503" s="37" t="s">
        <v>13997</v>
      </c>
      <c r="AT2503" s="37" t="s">
        <v>1736</v>
      </c>
    </row>
    <row r="2504" spans="41:46" x14ac:dyDescent="0.2">
      <c r="AO2504" s="106" t="str">
        <f t="shared" si="147"/>
        <v>RV9BEECH WARD IN-PATIENT</v>
      </c>
      <c r="AP2504" s="37" t="s">
        <v>13998</v>
      </c>
      <c r="AQ2504" s="37" t="s">
        <v>13999</v>
      </c>
      <c r="AR2504" s="37" t="s">
        <v>13998</v>
      </c>
      <c r="AS2504" s="37" t="s">
        <v>13999</v>
      </c>
      <c r="AT2504" s="37" t="s">
        <v>1736</v>
      </c>
    </row>
    <row r="2505" spans="41:46" x14ac:dyDescent="0.2">
      <c r="AO2505" s="106" t="str">
        <f t="shared" si="147"/>
        <v>RV9CTLD WEST 103601</v>
      </c>
      <c r="AP2505" s="37" t="s">
        <v>14000</v>
      </c>
      <c r="AQ2505" s="37" t="s">
        <v>14001</v>
      </c>
      <c r="AR2505" s="37" t="s">
        <v>14000</v>
      </c>
      <c r="AS2505" s="37" t="s">
        <v>14001</v>
      </c>
      <c r="AT2505" s="37" t="s">
        <v>1736</v>
      </c>
    </row>
    <row r="2506" spans="41:46" x14ac:dyDescent="0.2">
      <c r="AO2506" s="106" t="str">
        <f t="shared" si="147"/>
        <v>RV9CTLD EAST RIDING</v>
      </c>
      <c r="AP2506" s="37" t="s">
        <v>14002</v>
      </c>
      <c r="AQ2506" s="37" t="s">
        <v>14003</v>
      </c>
      <c r="AR2506" s="37" t="s">
        <v>14002</v>
      </c>
      <c r="AS2506" s="37" t="s">
        <v>14003</v>
      </c>
      <c r="AT2506" s="37" t="s">
        <v>1736</v>
      </c>
    </row>
    <row r="2507" spans="41:46" x14ac:dyDescent="0.2">
      <c r="AO2507" s="106" t="str">
        <f t="shared" si="147"/>
        <v>RV9CTLD EAST 103601</v>
      </c>
      <c r="AP2507" s="37" t="s">
        <v>14004</v>
      </c>
      <c r="AQ2507" s="37" t="s">
        <v>14005</v>
      </c>
      <c r="AR2507" s="37" t="s">
        <v>14004</v>
      </c>
      <c r="AS2507" s="37" t="s">
        <v>14005</v>
      </c>
      <c r="AT2507" s="37" t="s">
        <v>1736</v>
      </c>
    </row>
    <row r="2508" spans="41:46" x14ac:dyDescent="0.2">
      <c r="AO2508" s="106" t="str">
        <f t="shared" si="147"/>
        <v>RV9LILAC WARD IN-PATIENT</v>
      </c>
      <c r="AP2508" s="37" t="s">
        <v>14006</v>
      </c>
      <c r="AQ2508" s="37" t="s">
        <v>14007</v>
      </c>
      <c r="AR2508" s="37" t="s">
        <v>14006</v>
      </c>
      <c r="AS2508" s="37" t="s">
        <v>14007</v>
      </c>
      <c r="AT2508" s="37" t="s">
        <v>1736</v>
      </c>
    </row>
    <row r="2509" spans="41:46" x14ac:dyDescent="0.2">
      <c r="AO2509" s="106" t="str">
        <f t="shared" si="147"/>
        <v>RV9WILLOW WARD IN-PATIENT</v>
      </c>
      <c r="AP2509" s="37" t="s">
        <v>14008</v>
      </c>
      <c r="AQ2509" s="37" t="s">
        <v>14009</v>
      </c>
      <c r="AR2509" s="37" t="s">
        <v>14008</v>
      </c>
      <c r="AS2509" s="37" t="s">
        <v>14009</v>
      </c>
      <c r="AT2509" s="37" t="s">
        <v>1736</v>
      </c>
    </row>
    <row r="2510" spans="41:46" x14ac:dyDescent="0.2">
      <c r="AO2510" s="106" t="str">
        <f t="shared" si="147"/>
        <v>RV9DIABETES</v>
      </c>
      <c r="AP2510" s="37" t="s">
        <v>14010</v>
      </c>
      <c r="AQ2510" s="37" t="s">
        <v>14011</v>
      </c>
      <c r="AR2510" s="37" t="s">
        <v>14010</v>
      </c>
      <c r="AS2510" s="37" t="s">
        <v>14011</v>
      </c>
      <c r="AT2510" s="37" t="s">
        <v>1736</v>
      </c>
    </row>
    <row r="2511" spans="41:46" x14ac:dyDescent="0.2">
      <c r="AO2511" s="106" t="str">
        <f t="shared" si="147"/>
        <v>RV9SPECIALIST PSYCHOTHERAPY</v>
      </c>
      <c r="AP2511" s="37" t="s">
        <v>14012</v>
      </c>
      <c r="AQ2511" s="37" t="s">
        <v>14013</v>
      </c>
      <c r="AR2511" s="37" t="s">
        <v>14012</v>
      </c>
      <c r="AS2511" s="37" t="s">
        <v>14013</v>
      </c>
      <c r="AT2511" s="37" t="s">
        <v>1736</v>
      </c>
    </row>
    <row r="2512" spans="41:46" x14ac:dyDescent="0.2">
      <c r="AO2512" s="106" t="str">
        <f t="shared" si="147"/>
        <v>RV9WITHERNSEA WARD</v>
      </c>
      <c r="AP2512" s="37" t="s">
        <v>14014</v>
      </c>
      <c r="AQ2512" s="37" t="s">
        <v>14015</v>
      </c>
      <c r="AR2512" s="37" t="s">
        <v>14014</v>
      </c>
      <c r="AS2512" s="37" t="s">
        <v>14015</v>
      </c>
      <c r="AT2512" s="37" t="s">
        <v>1736</v>
      </c>
    </row>
    <row r="2513" spans="41:46" x14ac:dyDescent="0.2">
      <c r="AO2513" s="106" t="str">
        <f t="shared" si="147"/>
        <v>RVNEMERGENCY 001</v>
      </c>
      <c r="AP2513" s="37" t="s">
        <v>14016</v>
      </c>
      <c r="AQ2513" s="37" t="s">
        <v>14017</v>
      </c>
      <c r="AR2513" s="37" t="s">
        <v>14016</v>
      </c>
      <c r="AS2513" s="37" t="s">
        <v>14017</v>
      </c>
      <c r="AT2513" s="37" t="s">
        <v>1780</v>
      </c>
    </row>
    <row r="2514" spans="41:46" x14ac:dyDescent="0.2">
      <c r="AO2514" s="106" t="str">
        <f t="shared" si="147"/>
        <v>RVNST MARTINS HOSPITAL (BATH)</v>
      </c>
      <c r="AP2514" s="37" t="s">
        <v>14018</v>
      </c>
      <c r="AQ2514" s="37" t="s">
        <v>14019</v>
      </c>
      <c r="AR2514" s="37" t="s">
        <v>14018</v>
      </c>
      <c r="AS2514" s="37" t="s">
        <v>14019</v>
      </c>
      <c r="AT2514" s="37" t="s">
        <v>1780</v>
      </c>
    </row>
    <row r="2515" spans="41:46" x14ac:dyDescent="0.2">
      <c r="AO2515" s="106" t="str">
        <f t="shared" si="147"/>
        <v>RVNTHE SWALLOWS</v>
      </c>
      <c r="AP2515" s="37" t="s">
        <v>14020</v>
      </c>
      <c r="AQ2515" s="37" t="s">
        <v>14021</v>
      </c>
      <c r="AR2515" s="37" t="s">
        <v>14020</v>
      </c>
      <c r="AS2515" s="37" t="s">
        <v>14021</v>
      </c>
      <c r="AT2515" s="37" t="s">
        <v>1780</v>
      </c>
    </row>
    <row r="2516" spans="41:46" x14ac:dyDescent="0.2">
      <c r="AO2516" s="106" t="str">
        <f t="shared" si="147"/>
        <v>RVNROCK HALL</v>
      </c>
      <c r="AP2516" s="37" t="s">
        <v>14022</v>
      </c>
      <c r="AQ2516" s="37" t="s">
        <v>14023</v>
      </c>
      <c r="AR2516" s="37" t="s">
        <v>14022</v>
      </c>
      <c r="AS2516" s="37" t="s">
        <v>14023</v>
      </c>
      <c r="AT2516" s="37" t="s">
        <v>1780</v>
      </c>
    </row>
    <row r="2517" spans="41:46" x14ac:dyDescent="0.2">
      <c r="AO2517" s="106" t="str">
        <f t="shared" si="147"/>
        <v>RVNTHE HOLLIES</v>
      </c>
      <c r="AP2517" s="37" t="s">
        <v>14024</v>
      </c>
      <c r="AQ2517" s="37" t="s">
        <v>14025</v>
      </c>
      <c r="AR2517" s="37" t="s">
        <v>14024</v>
      </c>
      <c r="AS2517" s="37" t="s">
        <v>14025</v>
      </c>
      <c r="AT2517" s="37" t="s">
        <v>1780</v>
      </c>
    </row>
    <row r="2518" spans="41:46" x14ac:dyDescent="0.2">
      <c r="AO2518" s="106" t="str">
        <f t="shared" si="147"/>
        <v>RVNMENTAL HEALTH BRISTOL SOUTH PLAZA</v>
      </c>
      <c r="AP2518" s="37" t="s">
        <v>14026</v>
      </c>
      <c r="AQ2518" s="37" t="s">
        <v>14027</v>
      </c>
      <c r="AR2518" s="37" t="s">
        <v>14026</v>
      </c>
      <c r="AS2518" s="37" t="s">
        <v>14027</v>
      </c>
      <c r="AT2518" s="37" t="s">
        <v>1780</v>
      </c>
    </row>
    <row r="2519" spans="41:46" x14ac:dyDescent="0.2">
      <c r="AO2519" s="106" t="str">
        <f t="shared" si="147"/>
        <v>RVNBRISTOL ROYAL INFIRMARY</v>
      </c>
      <c r="AP2519" s="37" t="s">
        <v>14028</v>
      </c>
      <c r="AQ2519" s="37" t="s">
        <v>14029</v>
      </c>
      <c r="AR2519" s="37" t="s">
        <v>14028</v>
      </c>
      <c r="AS2519" s="37" t="s">
        <v>14029</v>
      </c>
      <c r="AT2519" s="37" t="s">
        <v>1780</v>
      </c>
    </row>
    <row r="2520" spans="41:46" x14ac:dyDescent="0.2">
      <c r="AO2520" s="106" t="str">
        <f t="shared" si="147"/>
        <v>RVNSTOKES CROFT</v>
      </c>
      <c r="AP2520" s="37" t="s">
        <v>14030</v>
      </c>
      <c r="AQ2520" s="37" t="s">
        <v>14031</v>
      </c>
      <c r="AR2520" s="37" t="s">
        <v>14030</v>
      </c>
      <c r="AS2520" s="37" t="s">
        <v>14031</v>
      </c>
      <c r="AT2520" s="37" t="s">
        <v>1780</v>
      </c>
    </row>
    <row r="2521" spans="41:46" x14ac:dyDescent="0.2">
      <c r="AO2521" s="106" t="str">
        <f t="shared" si="147"/>
        <v>RVNBROOKLAND HALL</v>
      </c>
      <c r="AP2521" s="37" t="s">
        <v>14032</v>
      </c>
      <c r="AQ2521" s="37" t="s">
        <v>14033</v>
      </c>
      <c r="AR2521" s="37" t="s">
        <v>14032</v>
      </c>
      <c r="AS2521" s="37" t="s">
        <v>14033</v>
      </c>
      <c r="AT2521" s="37" t="s">
        <v>1780</v>
      </c>
    </row>
    <row r="2522" spans="41:46" x14ac:dyDescent="0.2">
      <c r="AO2522" s="106" t="str">
        <f t="shared" si="147"/>
        <v>RVNCOLSTON FORT</v>
      </c>
      <c r="AP2522" s="37" t="s">
        <v>14034</v>
      </c>
      <c r="AQ2522" s="37" t="s">
        <v>14035</v>
      </c>
      <c r="AR2522" s="37" t="s">
        <v>14034</v>
      </c>
      <c r="AS2522" s="37" t="s">
        <v>14035</v>
      </c>
      <c r="AT2522" s="37" t="s">
        <v>1780</v>
      </c>
    </row>
    <row r="2523" spans="41:46" x14ac:dyDescent="0.2">
      <c r="AO2523" s="106" t="str">
        <f t="shared" si="147"/>
        <v>RVNSOUTHMEAD HOSPITAL AWP</v>
      </c>
      <c r="AP2523" s="37" t="s">
        <v>14036</v>
      </c>
      <c r="AQ2523" s="37" t="s">
        <v>14037</v>
      </c>
      <c r="AR2523" s="37" t="s">
        <v>14036</v>
      </c>
      <c r="AS2523" s="37" t="s">
        <v>14037</v>
      </c>
      <c r="AT2523" s="37" t="s">
        <v>1780</v>
      </c>
    </row>
    <row r="2524" spans="41:46" x14ac:dyDescent="0.2">
      <c r="AO2524" s="106" t="str">
        <f t="shared" si="147"/>
        <v>RVNBLACKBERRY HILL HOSPITAL</v>
      </c>
      <c r="AP2524" s="37" t="s">
        <v>14038</v>
      </c>
      <c r="AQ2524" s="37" t="s">
        <v>14039</v>
      </c>
      <c r="AR2524" s="37" t="s">
        <v>14038</v>
      </c>
      <c r="AS2524" s="37" t="s">
        <v>14039</v>
      </c>
      <c r="AT2524" s="37" t="s">
        <v>1780</v>
      </c>
    </row>
    <row r="2525" spans="41:46" x14ac:dyDescent="0.2">
      <c r="AO2525" s="106" t="str">
        <f t="shared" si="147"/>
        <v>RVNBRISTOL UNIVERSITY</v>
      </c>
      <c r="AP2525" s="37" t="s">
        <v>14040</v>
      </c>
      <c r="AQ2525" s="37" t="s">
        <v>14041</v>
      </c>
      <c r="AR2525" s="37" t="s">
        <v>14040</v>
      </c>
      <c r="AS2525" s="37" t="s">
        <v>14041</v>
      </c>
      <c r="AT2525" s="37" t="s">
        <v>1780</v>
      </c>
    </row>
    <row r="2526" spans="41:46" x14ac:dyDescent="0.2">
      <c r="AO2526" s="106" t="str">
        <f t="shared" si="147"/>
        <v>RVNNEW FRIENDS HALL</v>
      </c>
      <c r="AP2526" s="37" t="s">
        <v>14042</v>
      </c>
      <c r="AQ2526" s="37" t="s">
        <v>14043</v>
      </c>
      <c r="AR2526" s="37" t="s">
        <v>14042</v>
      </c>
      <c r="AS2526" s="37" t="s">
        <v>14043</v>
      </c>
      <c r="AT2526" s="37" t="s">
        <v>1780</v>
      </c>
    </row>
    <row r="2527" spans="41:46" x14ac:dyDescent="0.2">
      <c r="AO2527" s="106" t="str">
        <f t="shared" si="147"/>
        <v>RVNLONG FOX UNIT</v>
      </c>
      <c r="AP2527" s="37" t="s">
        <v>14044</v>
      </c>
      <c r="AQ2527" s="37" t="s">
        <v>14045</v>
      </c>
      <c r="AR2527" s="37" t="s">
        <v>14044</v>
      </c>
      <c r="AS2527" s="37" t="s">
        <v>14045</v>
      </c>
      <c r="AT2527" s="37" t="s">
        <v>1780</v>
      </c>
    </row>
    <row r="2528" spans="41:46" x14ac:dyDescent="0.2">
      <c r="AO2528" s="106" t="str">
        <f t="shared" si="147"/>
        <v>RVNTHE ELMS</v>
      </c>
      <c r="AP2528" s="37" t="s">
        <v>14046</v>
      </c>
      <c r="AQ2528" s="37" t="s">
        <v>14047</v>
      </c>
      <c r="AR2528" s="37" t="s">
        <v>14046</v>
      </c>
      <c r="AS2528" s="37" t="s">
        <v>14047</v>
      </c>
      <c r="AT2528" s="37" t="s">
        <v>1780</v>
      </c>
    </row>
    <row r="2529" spans="41:46" x14ac:dyDescent="0.2">
      <c r="AO2529" s="106" t="str">
        <f t="shared" si="147"/>
        <v>RVNCORUM TWO</v>
      </c>
      <c r="AP2529" s="37" t="s">
        <v>14048</v>
      </c>
      <c r="AQ2529" s="37" t="s">
        <v>14049</v>
      </c>
      <c r="AR2529" s="37" t="s">
        <v>14048</v>
      </c>
      <c r="AS2529" s="37" t="s">
        <v>14049</v>
      </c>
      <c r="AT2529" s="37" t="s">
        <v>1780</v>
      </c>
    </row>
    <row r="2530" spans="41:46" x14ac:dyDescent="0.2">
      <c r="AO2530" s="106" t="str">
        <f t="shared" si="147"/>
        <v>RVNRED GABLES</v>
      </c>
      <c r="AP2530" s="37" t="s">
        <v>14050</v>
      </c>
      <c r="AQ2530" s="37" t="s">
        <v>14051</v>
      </c>
      <c r="AR2530" s="37" t="s">
        <v>14050</v>
      </c>
      <c r="AS2530" s="37" t="s">
        <v>14051</v>
      </c>
      <c r="AT2530" s="37" t="s">
        <v>1780</v>
      </c>
    </row>
    <row r="2531" spans="41:46" x14ac:dyDescent="0.2">
      <c r="AO2531" s="106" t="str">
        <f t="shared" si="147"/>
        <v>RVNMELKSHAM COMMUNITY HOSPITAL</v>
      </c>
      <c r="AP2531" s="37" t="s">
        <v>14052</v>
      </c>
      <c r="AQ2531" s="37" t="s">
        <v>14053</v>
      </c>
      <c r="AR2531" s="37" t="s">
        <v>14052</v>
      </c>
      <c r="AS2531" s="37" t="s">
        <v>14053</v>
      </c>
      <c r="AT2531" s="37" t="s">
        <v>1780</v>
      </c>
    </row>
    <row r="2532" spans="41:46" x14ac:dyDescent="0.2">
      <c r="AO2532" s="106" t="str">
        <f t="shared" si="147"/>
        <v>RVNWESTBURY HOSPITAL</v>
      </c>
      <c r="AP2532" s="37" t="s">
        <v>14054</v>
      </c>
      <c r="AQ2532" s="37" t="s">
        <v>14055</v>
      </c>
      <c r="AR2532" s="37" t="s">
        <v>14054</v>
      </c>
      <c r="AS2532" s="37" t="s">
        <v>14055</v>
      </c>
      <c r="AT2532" s="37" t="s">
        <v>1780</v>
      </c>
    </row>
    <row r="2533" spans="41:46" x14ac:dyDescent="0.2">
      <c r="AO2533" s="106" t="str">
        <f t="shared" si="147"/>
        <v>RVNSAVERNAKE HOSPITAL</v>
      </c>
      <c r="AP2533" s="37" t="s">
        <v>14056</v>
      </c>
      <c r="AQ2533" s="37" t="s">
        <v>13015</v>
      </c>
      <c r="AR2533" s="37" t="s">
        <v>14056</v>
      </c>
      <c r="AS2533" s="37" t="s">
        <v>13015</v>
      </c>
      <c r="AT2533" s="37" t="s">
        <v>1780</v>
      </c>
    </row>
    <row r="2534" spans="41:46" x14ac:dyDescent="0.2">
      <c r="AO2534" s="106" t="str">
        <f t="shared" si="147"/>
        <v>RVNWINDSWEPT</v>
      </c>
      <c r="AP2534" s="37" t="s">
        <v>14057</v>
      </c>
      <c r="AQ2534" s="37" t="s">
        <v>14058</v>
      </c>
      <c r="AR2534" s="37" t="s">
        <v>14057</v>
      </c>
      <c r="AS2534" s="37" t="s">
        <v>14058</v>
      </c>
      <c r="AT2534" s="37" t="s">
        <v>1780</v>
      </c>
    </row>
    <row r="2535" spans="41:46" x14ac:dyDescent="0.2">
      <c r="AO2535" s="106" t="str">
        <f t="shared" si="147"/>
        <v>RVNGREAT WESTERN HOSPITAL AWP</v>
      </c>
      <c r="AP2535" s="37" t="s">
        <v>14059</v>
      </c>
      <c r="AQ2535" s="37" t="s">
        <v>14060</v>
      </c>
      <c r="AR2535" s="37" t="s">
        <v>14059</v>
      </c>
      <c r="AS2535" s="37" t="s">
        <v>14060</v>
      </c>
      <c r="AT2535" s="37" t="s">
        <v>1780</v>
      </c>
    </row>
    <row r="2536" spans="41:46" x14ac:dyDescent="0.2">
      <c r="AO2536" s="106" t="str">
        <f t="shared" si="147"/>
        <v>RVNTHE BRIDEWELL</v>
      </c>
      <c r="AP2536" s="37" t="s">
        <v>14061</v>
      </c>
      <c r="AQ2536" s="37" t="s">
        <v>14062</v>
      </c>
      <c r="AR2536" s="37" t="s">
        <v>14061</v>
      </c>
      <c r="AS2536" s="37" t="s">
        <v>14062</v>
      </c>
      <c r="AT2536" s="37" t="s">
        <v>1780</v>
      </c>
    </row>
    <row r="2537" spans="41:46" x14ac:dyDescent="0.2">
      <c r="AO2537" s="106" t="str">
        <f t="shared" si="147"/>
        <v>RVNBRENTRY SITE</v>
      </c>
      <c r="AP2537" s="37" t="s">
        <v>14063</v>
      </c>
      <c r="AQ2537" s="37" t="s">
        <v>14064</v>
      </c>
      <c r="AR2537" s="37" t="s">
        <v>14063</v>
      </c>
      <c r="AS2537" s="37" t="s">
        <v>14064</v>
      </c>
      <c r="AT2537" s="37" t="s">
        <v>1780</v>
      </c>
    </row>
    <row r="2538" spans="41:46" x14ac:dyDescent="0.2">
      <c r="AO2538" s="106" t="str">
        <f t="shared" si="147"/>
        <v>RVNCITY HALL</v>
      </c>
      <c r="AP2538" s="37" t="s">
        <v>14065</v>
      </c>
      <c r="AQ2538" s="37" t="s">
        <v>14066</v>
      </c>
      <c r="AR2538" s="37" t="s">
        <v>14065</v>
      </c>
      <c r="AS2538" s="37" t="s">
        <v>14066</v>
      </c>
      <c r="AT2538" s="37" t="s">
        <v>1780</v>
      </c>
    </row>
    <row r="2539" spans="41:46" x14ac:dyDescent="0.2">
      <c r="AO2539" s="106" t="str">
        <f t="shared" si="147"/>
        <v>RVNB&amp;NES ADULT</v>
      </c>
      <c r="AP2539" s="37" t="s">
        <v>14067</v>
      </c>
      <c r="AQ2539" s="37" t="s">
        <v>14068</v>
      </c>
      <c r="AR2539" s="37" t="s">
        <v>14067</v>
      </c>
      <c r="AS2539" s="37" t="s">
        <v>14068</v>
      </c>
      <c r="AT2539" s="37" t="s">
        <v>1780</v>
      </c>
    </row>
    <row r="2540" spans="41:46" x14ac:dyDescent="0.2">
      <c r="AO2540" s="106" t="str">
        <f t="shared" si="147"/>
        <v>RVNB&amp;NES OLDER ADULT</v>
      </c>
      <c r="AP2540" s="37" t="s">
        <v>14069</v>
      </c>
      <c r="AQ2540" s="37" t="s">
        <v>14070</v>
      </c>
      <c r="AR2540" s="37" t="s">
        <v>14069</v>
      </c>
      <c r="AS2540" s="37" t="s">
        <v>14070</v>
      </c>
      <c r="AT2540" s="37" t="s">
        <v>1780</v>
      </c>
    </row>
    <row r="2541" spans="41:46" x14ac:dyDescent="0.2">
      <c r="AO2541" s="106" t="str">
        <f t="shared" si="147"/>
        <v>RVNB&amp;NES SDAS</v>
      </c>
      <c r="AP2541" s="37" t="s">
        <v>14071</v>
      </c>
      <c r="AQ2541" s="37" t="s">
        <v>14072</v>
      </c>
      <c r="AR2541" s="37" t="s">
        <v>14071</v>
      </c>
      <c r="AS2541" s="37" t="s">
        <v>14072</v>
      </c>
      <c r="AT2541" s="37" t="s">
        <v>1780</v>
      </c>
    </row>
    <row r="2542" spans="41:46" x14ac:dyDescent="0.2">
      <c r="AO2542" s="106" t="str">
        <f t="shared" si="147"/>
        <v>RVNBRISTOL ADULT</v>
      </c>
      <c r="AP2542" s="37" t="s">
        <v>14073</v>
      </c>
      <c r="AQ2542" s="37" t="s">
        <v>14074</v>
      </c>
      <c r="AR2542" s="37" t="s">
        <v>14073</v>
      </c>
      <c r="AS2542" s="37" t="s">
        <v>14074</v>
      </c>
      <c r="AT2542" s="37" t="s">
        <v>1780</v>
      </c>
    </row>
    <row r="2543" spans="41:46" x14ac:dyDescent="0.2">
      <c r="AO2543" s="106" t="str">
        <f t="shared" si="147"/>
        <v>RVNFROMESIDE</v>
      </c>
      <c r="AP2543" s="37" t="s">
        <v>14075</v>
      </c>
      <c r="AQ2543" s="37" t="s">
        <v>14076</v>
      </c>
      <c r="AR2543" s="37" t="s">
        <v>14075</v>
      </c>
      <c r="AS2543" s="37" t="s">
        <v>14076</v>
      </c>
      <c r="AT2543" s="37" t="s">
        <v>1780</v>
      </c>
    </row>
    <row r="2544" spans="41:46" x14ac:dyDescent="0.2">
      <c r="AO2544" s="106" t="str">
        <f t="shared" si="147"/>
        <v>RVNBRISTOL OLDER ADULT</v>
      </c>
      <c r="AP2544" s="37" t="s">
        <v>14077</v>
      </c>
      <c r="AQ2544" s="37" t="s">
        <v>14078</v>
      </c>
      <c r="AR2544" s="37" t="s">
        <v>14077</v>
      </c>
      <c r="AS2544" s="37" t="s">
        <v>14078</v>
      </c>
      <c r="AT2544" s="37" t="s">
        <v>1780</v>
      </c>
    </row>
    <row r="2545" spans="41:46" x14ac:dyDescent="0.2">
      <c r="AO2545" s="106" t="str">
        <f t="shared" si="147"/>
        <v>RVNBRISTOL SDAS</v>
      </c>
      <c r="AP2545" s="37" t="s">
        <v>14079</v>
      </c>
      <c r="AQ2545" s="37" t="s">
        <v>14080</v>
      </c>
      <c r="AR2545" s="37" t="s">
        <v>14079</v>
      </c>
      <c r="AS2545" s="37" t="s">
        <v>14080</v>
      </c>
      <c r="AT2545" s="37" t="s">
        <v>1780</v>
      </c>
    </row>
    <row r="2546" spans="41:46" x14ac:dyDescent="0.2">
      <c r="AO2546" s="106" t="str">
        <f t="shared" si="147"/>
        <v>RVNBRISTOL ADULT SDAS</v>
      </c>
      <c r="AP2546" s="37" t="s">
        <v>14081</v>
      </c>
      <c r="AQ2546" s="37" t="s">
        <v>14082</v>
      </c>
      <c r="AR2546" s="37" t="s">
        <v>14081</v>
      </c>
      <c r="AS2546" s="37" t="s">
        <v>14082</v>
      </c>
      <c r="AT2546" s="37" t="s">
        <v>1780</v>
      </c>
    </row>
    <row r="2547" spans="41:46" x14ac:dyDescent="0.2">
      <c r="AO2547" s="106" t="str">
        <f t="shared" si="147"/>
        <v>RVNSOUTH GLOUCESTERSHIRE KINGSWOOD CLDT</v>
      </c>
      <c r="AP2547" s="37" t="s">
        <v>14083</v>
      </c>
      <c r="AQ2547" s="37" t="s">
        <v>14084</v>
      </c>
      <c r="AR2547" s="37" t="s">
        <v>14083</v>
      </c>
      <c r="AS2547" s="37" t="s">
        <v>14084</v>
      </c>
      <c r="AT2547" s="37" t="s">
        <v>1780</v>
      </c>
    </row>
    <row r="2548" spans="41:46" x14ac:dyDescent="0.2">
      <c r="AO2548" s="106" t="str">
        <f t="shared" si="147"/>
        <v>RVNSOUTH GLOUCESTERSHIRE THORNBURY CLDT</v>
      </c>
      <c r="AP2548" s="37" t="s">
        <v>14085</v>
      </c>
      <c r="AQ2548" s="37" t="s">
        <v>14086</v>
      </c>
      <c r="AR2548" s="37" t="s">
        <v>14085</v>
      </c>
      <c r="AS2548" s="37" t="s">
        <v>14086</v>
      </c>
      <c r="AT2548" s="37" t="s">
        <v>1780</v>
      </c>
    </row>
    <row r="2549" spans="41:46" x14ac:dyDescent="0.2">
      <c r="AO2549" s="106" t="str">
        <f t="shared" si="147"/>
        <v>RVNSOUTH GLOS OLDER ADULT</v>
      </c>
      <c r="AP2549" s="37" t="s">
        <v>14087</v>
      </c>
      <c r="AQ2549" s="37" t="s">
        <v>14088</v>
      </c>
      <c r="AR2549" s="37" t="s">
        <v>14087</v>
      </c>
      <c r="AS2549" s="37" t="s">
        <v>14088</v>
      </c>
      <c r="AT2549" s="37" t="s">
        <v>1780</v>
      </c>
    </row>
    <row r="2550" spans="41:46" x14ac:dyDescent="0.2">
      <c r="AO2550" s="106" t="str">
        <f t="shared" si="147"/>
        <v>RVNOP SGLOS MEMORY SGLOS</v>
      </c>
      <c r="AP2550" s="37" t="s">
        <v>14089</v>
      </c>
      <c r="AQ2550" s="37" t="s">
        <v>14090</v>
      </c>
      <c r="AR2550" s="37" t="s">
        <v>14089</v>
      </c>
      <c r="AS2550" s="37" t="s">
        <v>14090</v>
      </c>
      <c r="AT2550" s="37" t="s">
        <v>1780</v>
      </c>
    </row>
    <row r="2551" spans="41:46" x14ac:dyDescent="0.2">
      <c r="AO2551" s="106" t="str">
        <f t="shared" si="147"/>
        <v>RVNSWINDON PSYCHOTHERAPY</v>
      </c>
      <c r="AP2551" s="37" t="s">
        <v>14091</v>
      </c>
      <c r="AQ2551" s="37" t="s">
        <v>14092</v>
      </c>
      <c r="AR2551" s="37" t="s">
        <v>14091</v>
      </c>
      <c r="AS2551" s="37" t="s">
        <v>14092</v>
      </c>
      <c r="AT2551" s="37" t="s">
        <v>1780</v>
      </c>
    </row>
    <row r="2552" spans="41:46" x14ac:dyDescent="0.2">
      <c r="AO2552" s="106" t="str">
        <f t="shared" si="147"/>
        <v>RVNSWINDON SDAS</v>
      </c>
      <c r="AP2552" s="37" t="s">
        <v>14093</v>
      </c>
      <c r="AQ2552" s="37" t="s">
        <v>14094</v>
      </c>
      <c r="AR2552" s="37" t="s">
        <v>14093</v>
      </c>
      <c r="AS2552" s="37" t="s">
        <v>14094</v>
      </c>
      <c r="AT2552" s="37" t="s">
        <v>1780</v>
      </c>
    </row>
    <row r="2553" spans="41:46" x14ac:dyDescent="0.2">
      <c r="AO2553" s="106" t="str">
        <f t="shared" si="147"/>
        <v>RVNOP SWINDON MEMORY</v>
      </c>
      <c r="AP2553" s="37" t="s">
        <v>14095</v>
      </c>
      <c r="AQ2553" s="37" t="s">
        <v>14096</v>
      </c>
      <c r="AR2553" s="37" t="s">
        <v>14095</v>
      </c>
      <c r="AS2553" s="37" t="s">
        <v>14096</v>
      </c>
      <c r="AT2553" s="37" t="s">
        <v>1780</v>
      </c>
    </row>
    <row r="2554" spans="41:46" x14ac:dyDescent="0.2">
      <c r="AO2554" s="106" t="str">
        <f t="shared" si="147"/>
        <v>RVNNORTH SOMERSET ADULT</v>
      </c>
      <c r="AP2554" s="37" t="s">
        <v>14097</v>
      </c>
      <c r="AQ2554" s="37" t="s">
        <v>14098</v>
      </c>
      <c r="AR2554" s="37" t="s">
        <v>14097</v>
      </c>
      <c r="AS2554" s="37" t="s">
        <v>14098</v>
      </c>
      <c r="AT2554" s="37" t="s">
        <v>1780</v>
      </c>
    </row>
    <row r="2555" spans="41:46" x14ac:dyDescent="0.2">
      <c r="AO2555" s="106" t="str">
        <f t="shared" si="147"/>
        <v>RVNNORTH SOMERSET CTPLD</v>
      </c>
      <c r="AP2555" s="37" t="s">
        <v>14099</v>
      </c>
      <c r="AQ2555" s="37" t="s">
        <v>14100</v>
      </c>
      <c r="AR2555" s="37" t="s">
        <v>14099</v>
      </c>
      <c r="AS2555" s="37" t="s">
        <v>14100</v>
      </c>
      <c r="AT2555" s="37" t="s">
        <v>1780</v>
      </c>
    </row>
    <row r="2556" spans="41:46" x14ac:dyDescent="0.2">
      <c r="AO2556" s="106" t="str">
        <f t="shared" si="147"/>
        <v>RVNNORTH SOMERSET OLDER ADULT</v>
      </c>
      <c r="AP2556" s="37" t="s">
        <v>14101</v>
      </c>
      <c r="AQ2556" s="37" t="s">
        <v>14102</v>
      </c>
      <c r="AR2556" s="37" t="s">
        <v>14101</v>
      </c>
      <c r="AS2556" s="37" t="s">
        <v>14102</v>
      </c>
      <c r="AT2556" s="37" t="s">
        <v>1780</v>
      </c>
    </row>
    <row r="2557" spans="41:46" x14ac:dyDescent="0.2">
      <c r="AO2557" s="106" t="str">
        <f t="shared" si="147"/>
        <v>RVNNORTH SOMERSET SDAS</v>
      </c>
      <c r="AP2557" s="37" t="s">
        <v>14103</v>
      </c>
      <c r="AQ2557" s="37" t="s">
        <v>14104</v>
      </c>
      <c r="AR2557" s="37" t="s">
        <v>14103</v>
      </c>
      <c r="AS2557" s="37" t="s">
        <v>14104</v>
      </c>
      <c r="AT2557" s="37" t="s">
        <v>1780</v>
      </c>
    </row>
    <row r="2558" spans="41:46" x14ac:dyDescent="0.2">
      <c r="AO2558" s="106" t="str">
        <f t="shared" si="147"/>
        <v>RVNNORTH SOMERSET EIS</v>
      </c>
      <c r="AP2558" s="37" t="s">
        <v>14105</v>
      </c>
      <c r="AQ2558" s="37" t="s">
        <v>14106</v>
      </c>
      <c r="AR2558" s="37" t="s">
        <v>14105</v>
      </c>
      <c r="AS2558" s="37" t="s">
        <v>14106</v>
      </c>
      <c r="AT2558" s="37" t="s">
        <v>1780</v>
      </c>
    </row>
    <row r="2559" spans="41:46" x14ac:dyDescent="0.2">
      <c r="AO2559" s="106" t="str">
        <f t="shared" si="147"/>
        <v>RVNOLDER ADULT INPATIENT UNIT, LONG FOX UNIT</v>
      </c>
      <c r="AP2559" s="37" t="s">
        <v>14107</v>
      </c>
      <c r="AQ2559" s="37" t="s">
        <v>14108</v>
      </c>
      <c r="AR2559" s="37" t="s">
        <v>14107</v>
      </c>
      <c r="AS2559" s="37" t="s">
        <v>14108</v>
      </c>
      <c r="AT2559" s="37" t="s">
        <v>1780</v>
      </c>
    </row>
    <row r="2560" spans="41:46" x14ac:dyDescent="0.2">
      <c r="AO2560" s="106" t="str">
        <f t="shared" si="147"/>
        <v>RVNSOUTH WILTS CRHT</v>
      </c>
      <c r="AP2560" s="37" t="s">
        <v>14109</v>
      </c>
      <c r="AQ2560" s="37" t="s">
        <v>14110</v>
      </c>
      <c r="AR2560" s="37" t="s">
        <v>14109</v>
      </c>
      <c r="AS2560" s="37" t="s">
        <v>14110</v>
      </c>
      <c r="AT2560" s="37" t="s">
        <v>1780</v>
      </c>
    </row>
    <row r="2561" spans="41:46" x14ac:dyDescent="0.2">
      <c r="AO2561" s="106" t="str">
        <f t="shared" si="147"/>
        <v>RVNOP WILTS MEMORY SWILTS</v>
      </c>
      <c r="AP2561" s="37" t="s">
        <v>14111</v>
      </c>
      <c r="AQ2561" s="37" t="s">
        <v>14112</v>
      </c>
      <c r="AR2561" s="37" t="s">
        <v>14111</v>
      </c>
      <c r="AS2561" s="37" t="s">
        <v>14112</v>
      </c>
      <c r="AT2561" s="37" t="s">
        <v>1780</v>
      </c>
    </row>
    <row r="2562" spans="41:46" x14ac:dyDescent="0.2">
      <c r="AO2562" s="106" t="str">
        <f t="shared" si="147"/>
        <v>RVNSOUTH WILTS ADAS</v>
      </c>
      <c r="AP2562" s="37" t="s">
        <v>14113</v>
      </c>
      <c r="AQ2562" s="37" t="s">
        <v>14114</v>
      </c>
      <c r="AR2562" s="37" t="s">
        <v>14113</v>
      </c>
      <c r="AS2562" s="37" t="s">
        <v>14114</v>
      </c>
      <c r="AT2562" s="37" t="s">
        <v>1780</v>
      </c>
    </row>
    <row r="2563" spans="41:46" x14ac:dyDescent="0.2">
      <c r="AO2563" s="106" t="str">
        <f t="shared" si="147"/>
        <v>RVNCENTRAL WILTS AOWA</v>
      </c>
      <c r="AP2563" s="37" t="s">
        <v>14115</v>
      </c>
      <c r="AQ2563" s="37" t="s">
        <v>14116</v>
      </c>
      <c r="AR2563" s="37" t="s">
        <v>14115</v>
      </c>
      <c r="AS2563" s="37" t="s">
        <v>14116</v>
      </c>
      <c r="AT2563" s="37" t="s">
        <v>1780</v>
      </c>
    </row>
    <row r="2564" spans="41:46" x14ac:dyDescent="0.2">
      <c r="AO2564" s="106" t="str">
        <f t="shared" ref="AO2564:AO2627" si="148">AT2564&amp;AQ2564</f>
        <v>RVNNORTH WILTS SDAS</v>
      </c>
      <c r="AP2564" s="37" t="s">
        <v>14117</v>
      </c>
      <c r="AQ2564" s="37" t="s">
        <v>10302</v>
      </c>
      <c r="AR2564" s="37" t="s">
        <v>14117</v>
      </c>
      <c r="AS2564" s="37" t="s">
        <v>10302</v>
      </c>
      <c r="AT2564" s="37" t="s">
        <v>1780</v>
      </c>
    </row>
    <row r="2565" spans="41:46" x14ac:dyDescent="0.2">
      <c r="AO2565" s="106" t="str">
        <f t="shared" si="148"/>
        <v>RVNWEST WILTS SDAS</v>
      </c>
      <c r="AP2565" s="37" t="s">
        <v>10303</v>
      </c>
      <c r="AQ2565" s="37" t="s">
        <v>10304</v>
      </c>
      <c r="AR2565" s="37" t="s">
        <v>10303</v>
      </c>
      <c r="AS2565" s="37" t="s">
        <v>10304</v>
      </c>
      <c r="AT2565" s="37" t="s">
        <v>1780</v>
      </c>
    </row>
    <row r="2566" spans="41:46" x14ac:dyDescent="0.2">
      <c r="AO2566" s="106" t="str">
        <f t="shared" si="148"/>
        <v>RW1LEONARD CHESHIRE</v>
      </c>
      <c r="AP2566" s="37" t="s">
        <v>10305</v>
      </c>
      <c r="AQ2566" s="37" t="s">
        <v>10306</v>
      </c>
      <c r="AR2566" s="37" t="s">
        <v>10305</v>
      </c>
      <c r="AS2566" s="37" t="s">
        <v>10306</v>
      </c>
      <c r="AT2566" s="37" t="s">
        <v>1751</v>
      </c>
    </row>
    <row r="2567" spans="41:46" x14ac:dyDescent="0.2">
      <c r="AO2567" s="106" t="str">
        <f t="shared" si="148"/>
        <v>RW1COPPER BEECHES (NEW MILTON)</v>
      </c>
      <c r="AP2567" s="37" t="s">
        <v>10307</v>
      </c>
      <c r="AQ2567" s="37" t="s">
        <v>10308</v>
      </c>
      <c r="AR2567" s="37" t="s">
        <v>10307</v>
      </c>
      <c r="AS2567" s="37" t="s">
        <v>10308</v>
      </c>
      <c r="AT2567" s="37" t="s">
        <v>1751</v>
      </c>
    </row>
    <row r="2568" spans="41:46" x14ac:dyDescent="0.2">
      <c r="AO2568" s="106" t="str">
        <f t="shared" si="148"/>
        <v>RW1ST WALERIC</v>
      </c>
      <c r="AP2568" s="37" t="s">
        <v>10309</v>
      </c>
      <c r="AQ2568" s="37" t="s">
        <v>10310</v>
      </c>
      <c r="AR2568" s="37" t="s">
        <v>10309</v>
      </c>
      <c r="AS2568" s="37" t="s">
        <v>10310</v>
      </c>
      <c r="AT2568" s="37" t="s">
        <v>1751</v>
      </c>
    </row>
    <row r="2569" spans="41:46" x14ac:dyDescent="0.2">
      <c r="AO2569" s="106" t="str">
        <f t="shared" si="148"/>
        <v>RW1ODIHAM COTTAGE HOSPITAL</v>
      </c>
      <c r="AP2569" s="37" t="s">
        <v>10311</v>
      </c>
      <c r="AQ2569" s="37" t="s">
        <v>10312</v>
      </c>
      <c r="AR2569" s="37" t="s">
        <v>10311</v>
      </c>
      <c r="AS2569" s="37" t="s">
        <v>10312</v>
      </c>
      <c r="AT2569" s="37" t="s">
        <v>1751</v>
      </c>
    </row>
    <row r="2570" spans="41:46" x14ac:dyDescent="0.2">
      <c r="AO2570" s="106" t="str">
        <f t="shared" si="148"/>
        <v>RW1FLEET COMMUNITY HOSPITAL</v>
      </c>
      <c r="AP2570" s="37" t="s">
        <v>10313</v>
      </c>
      <c r="AQ2570" s="37" t="s">
        <v>8579</v>
      </c>
      <c r="AR2570" s="37" t="s">
        <v>10313</v>
      </c>
      <c r="AS2570" s="37" t="s">
        <v>8579</v>
      </c>
      <c r="AT2570" s="37" t="s">
        <v>1751</v>
      </c>
    </row>
    <row r="2571" spans="41:46" x14ac:dyDescent="0.2">
      <c r="AO2571" s="106" t="str">
        <f t="shared" si="148"/>
        <v>RW1EASTLEIGH FLEMING PARK</v>
      </c>
      <c r="AP2571" s="37" t="s">
        <v>10314</v>
      </c>
      <c r="AQ2571" s="37" t="s">
        <v>10315</v>
      </c>
      <c r="AR2571" s="37" t="s">
        <v>10314</v>
      </c>
      <c r="AS2571" s="37" t="s">
        <v>10315</v>
      </c>
      <c r="AT2571" s="37" t="s">
        <v>1751</v>
      </c>
    </row>
    <row r="2572" spans="41:46" x14ac:dyDescent="0.2">
      <c r="AO2572" s="106" t="str">
        <f t="shared" si="148"/>
        <v>RW1SOUTHERN PARISHES PILANDS WOOD</v>
      </c>
      <c r="AP2572" s="37" t="s">
        <v>10316</v>
      </c>
      <c r="AQ2572" s="37" t="s">
        <v>10317</v>
      </c>
      <c r="AR2572" s="37" t="s">
        <v>10316</v>
      </c>
      <c r="AS2572" s="37" t="s">
        <v>10317</v>
      </c>
      <c r="AT2572" s="37" t="s">
        <v>1751</v>
      </c>
    </row>
    <row r="2573" spans="41:46" x14ac:dyDescent="0.2">
      <c r="AO2573" s="106" t="str">
        <f t="shared" si="148"/>
        <v>RW1SHAWFORD WARD</v>
      </c>
      <c r="AP2573" s="37" t="s">
        <v>10318</v>
      </c>
      <c r="AQ2573" s="37" t="s">
        <v>10319</v>
      </c>
      <c r="AR2573" s="37" t="s">
        <v>10318</v>
      </c>
      <c r="AS2573" s="37" t="s">
        <v>10319</v>
      </c>
      <c r="AT2573" s="37" t="s">
        <v>1751</v>
      </c>
    </row>
    <row r="2574" spans="41:46" x14ac:dyDescent="0.2">
      <c r="AO2574" s="106" t="str">
        <f t="shared" si="148"/>
        <v>RW1ANDOVER WAR MEMORIAL HOSPITAL</v>
      </c>
      <c r="AP2574" s="37" t="s">
        <v>10320</v>
      </c>
      <c r="AQ2574" s="37" t="s">
        <v>10321</v>
      </c>
      <c r="AR2574" s="37" t="s">
        <v>10320</v>
      </c>
      <c r="AS2574" s="37" t="s">
        <v>10321</v>
      </c>
      <c r="AT2574" s="37" t="s">
        <v>1751</v>
      </c>
    </row>
    <row r="2575" spans="41:46" x14ac:dyDescent="0.2">
      <c r="AO2575" s="106" t="str">
        <f t="shared" si="148"/>
        <v>RW1HIGHCROFT</v>
      </c>
      <c r="AP2575" s="37" t="s">
        <v>10322</v>
      </c>
      <c r="AQ2575" s="37" t="s">
        <v>10323</v>
      </c>
      <c r="AR2575" s="37" t="s">
        <v>10322</v>
      </c>
      <c r="AS2575" s="37" t="s">
        <v>10323</v>
      </c>
      <c r="AT2575" s="37" t="s">
        <v>1751</v>
      </c>
    </row>
    <row r="2576" spans="41:46" x14ac:dyDescent="0.2">
      <c r="AO2576" s="106" t="str">
        <f t="shared" si="148"/>
        <v>RW1THE HUB</v>
      </c>
      <c r="AP2576" s="37" t="s">
        <v>10324</v>
      </c>
      <c r="AQ2576" s="37" t="s">
        <v>10325</v>
      </c>
      <c r="AR2576" s="37" t="s">
        <v>10324</v>
      </c>
      <c r="AS2576" s="37" t="s">
        <v>10325</v>
      </c>
      <c r="AT2576" s="37" t="s">
        <v>1751</v>
      </c>
    </row>
    <row r="2577" spans="41:46" x14ac:dyDescent="0.2">
      <c r="AO2577" s="106" t="str">
        <f t="shared" si="148"/>
        <v>RW1KING GEORGE V</v>
      </c>
      <c r="AP2577" s="37" t="s">
        <v>10326</v>
      </c>
      <c r="AQ2577" s="37" t="s">
        <v>10327</v>
      </c>
      <c r="AR2577" s="37" t="s">
        <v>10326</v>
      </c>
      <c r="AS2577" s="37" t="s">
        <v>10327</v>
      </c>
      <c r="AT2577" s="37" t="s">
        <v>1751</v>
      </c>
    </row>
    <row r="2578" spans="41:46" x14ac:dyDescent="0.2">
      <c r="AO2578" s="106" t="str">
        <f t="shared" si="148"/>
        <v>RW1FERNDOWN</v>
      </c>
      <c r="AP2578" s="37" t="s">
        <v>10328</v>
      </c>
      <c r="AQ2578" s="37" t="s">
        <v>10329</v>
      </c>
      <c r="AR2578" s="37" t="s">
        <v>10328</v>
      </c>
      <c r="AS2578" s="37" t="s">
        <v>10329</v>
      </c>
      <c r="AT2578" s="37" t="s">
        <v>1751</v>
      </c>
    </row>
    <row r="2579" spans="41:46" x14ac:dyDescent="0.2">
      <c r="AO2579" s="106" t="str">
        <f t="shared" si="148"/>
        <v>RW1STATT</v>
      </c>
      <c r="AP2579" s="37" t="s">
        <v>10330</v>
      </c>
      <c r="AQ2579" s="37" t="s">
        <v>10331</v>
      </c>
      <c r="AR2579" s="37" t="s">
        <v>10330</v>
      </c>
      <c r="AS2579" s="37" t="s">
        <v>10331</v>
      </c>
      <c r="AT2579" s="37" t="s">
        <v>1751</v>
      </c>
    </row>
    <row r="2580" spans="41:46" x14ac:dyDescent="0.2">
      <c r="AO2580" s="106" t="str">
        <f t="shared" si="148"/>
        <v>RW1WILLIAM KIMBER CRESCENT</v>
      </c>
      <c r="AP2580" s="37" t="s">
        <v>10332</v>
      </c>
      <c r="AQ2580" s="37" t="s">
        <v>10333</v>
      </c>
      <c r="AR2580" s="37" t="s">
        <v>10332</v>
      </c>
      <c r="AS2580" s="37" t="s">
        <v>10333</v>
      </c>
      <c r="AT2580" s="37" t="s">
        <v>1751</v>
      </c>
    </row>
    <row r="2581" spans="41:46" x14ac:dyDescent="0.2">
      <c r="AO2581" s="106" t="str">
        <f t="shared" si="148"/>
        <v>RW1THORNEY LEYS</v>
      </c>
      <c r="AP2581" s="37" t="s">
        <v>10334</v>
      </c>
      <c r="AQ2581" s="37" t="s">
        <v>10335</v>
      </c>
      <c r="AR2581" s="37" t="s">
        <v>10334</v>
      </c>
      <c r="AS2581" s="37" t="s">
        <v>10335</v>
      </c>
      <c r="AT2581" s="37" t="s">
        <v>1751</v>
      </c>
    </row>
    <row r="2582" spans="41:46" x14ac:dyDescent="0.2">
      <c r="AO2582" s="106" t="str">
        <f t="shared" si="148"/>
        <v>RW1STEPDOWN</v>
      </c>
      <c r="AP2582" s="37" t="s">
        <v>10336</v>
      </c>
      <c r="AQ2582" s="37" t="s">
        <v>10337</v>
      </c>
      <c r="AR2582" s="37" t="s">
        <v>10336</v>
      </c>
      <c r="AS2582" s="37" t="s">
        <v>10337</v>
      </c>
      <c r="AT2582" s="37" t="s">
        <v>1751</v>
      </c>
    </row>
    <row r="2583" spans="41:46" x14ac:dyDescent="0.2">
      <c r="AO2583" s="106" t="str">
        <f t="shared" si="148"/>
        <v>RW1TATCHBURY MOUNT</v>
      </c>
      <c r="AP2583" s="37" t="s">
        <v>10338</v>
      </c>
      <c r="AQ2583" s="37" t="s">
        <v>10339</v>
      </c>
      <c r="AR2583" s="37" t="s">
        <v>10338</v>
      </c>
      <c r="AS2583" s="37" t="s">
        <v>10339</v>
      </c>
      <c r="AT2583" s="37" t="s">
        <v>1751</v>
      </c>
    </row>
    <row r="2584" spans="41:46" x14ac:dyDescent="0.2">
      <c r="AO2584" s="106" t="str">
        <f t="shared" si="148"/>
        <v>RW1HYTHE HOSPITAL</v>
      </c>
      <c r="AP2584" s="37" t="s">
        <v>10340</v>
      </c>
      <c r="AQ2584" s="37" t="s">
        <v>8587</v>
      </c>
      <c r="AR2584" s="37" t="s">
        <v>10340</v>
      </c>
      <c r="AS2584" s="37" t="s">
        <v>8587</v>
      </c>
      <c r="AT2584" s="37" t="s">
        <v>1751</v>
      </c>
    </row>
    <row r="2585" spans="41:46" x14ac:dyDescent="0.2">
      <c r="AO2585" s="106" t="str">
        <f t="shared" si="148"/>
        <v>RW1COLLINGWOOD ASSESSMENT UNIT RAU</v>
      </c>
      <c r="AP2585" s="37" t="s">
        <v>10341</v>
      </c>
      <c r="AQ2585" s="37" t="s">
        <v>10342</v>
      </c>
      <c r="AR2585" s="37" t="s">
        <v>10341</v>
      </c>
      <c r="AS2585" s="37" t="s">
        <v>10342</v>
      </c>
      <c r="AT2585" s="37" t="s">
        <v>1751</v>
      </c>
    </row>
    <row r="2586" spans="41:46" x14ac:dyDescent="0.2">
      <c r="AO2586" s="106" t="str">
        <f t="shared" si="148"/>
        <v>RW1SULTAN WARD</v>
      </c>
      <c r="AP2586" s="37" t="s">
        <v>10343</v>
      </c>
      <c r="AQ2586" s="37" t="s">
        <v>10344</v>
      </c>
      <c r="AR2586" s="37" t="s">
        <v>10343</v>
      </c>
      <c r="AS2586" s="37" t="s">
        <v>10344</v>
      </c>
      <c r="AT2586" s="37" t="s">
        <v>1751</v>
      </c>
    </row>
    <row r="2587" spans="41:46" x14ac:dyDescent="0.2">
      <c r="AO2587" s="106" t="str">
        <f t="shared" si="148"/>
        <v>RW1PAEDIATRIC HASLEMERE</v>
      </c>
      <c r="AP2587" s="37" t="s">
        <v>10345</v>
      </c>
      <c r="AQ2587" s="37" t="s">
        <v>10346</v>
      </c>
      <c r="AR2587" s="37" t="s">
        <v>10345</v>
      </c>
      <c r="AS2587" s="37" t="s">
        <v>10346</v>
      </c>
      <c r="AT2587" s="37" t="s">
        <v>1751</v>
      </c>
    </row>
    <row r="2588" spans="41:46" x14ac:dyDescent="0.2">
      <c r="AO2588" s="106" t="str">
        <f t="shared" si="148"/>
        <v>RW1ROMSEY HOSPITAL</v>
      </c>
      <c r="AP2588" s="37" t="s">
        <v>10347</v>
      </c>
      <c r="AQ2588" s="37" t="s">
        <v>8525</v>
      </c>
      <c r="AR2588" s="37" t="s">
        <v>10347</v>
      </c>
      <c r="AS2588" s="37" t="s">
        <v>8525</v>
      </c>
      <c r="AT2588" s="37" t="s">
        <v>1751</v>
      </c>
    </row>
    <row r="2589" spans="41:46" x14ac:dyDescent="0.2">
      <c r="AO2589" s="106" t="str">
        <f t="shared" si="148"/>
        <v>RW1CHILD &amp; FAMILY THERAPY</v>
      </c>
      <c r="AP2589" s="37" t="s">
        <v>10348</v>
      </c>
      <c r="AQ2589" s="37" t="s">
        <v>10349</v>
      </c>
      <c r="AR2589" s="37" t="s">
        <v>10348</v>
      </c>
      <c r="AS2589" s="37" t="s">
        <v>10349</v>
      </c>
      <c r="AT2589" s="37" t="s">
        <v>1751</v>
      </c>
    </row>
    <row r="2590" spans="41:46" x14ac:dyDescent="0.2">
      <c r="AO2590" s="106" t="str">
        <f t="shared" si="148"/>
        <v>RW1ALDERSHOT PAEDIATRIC</v>
      </c>
      <c r="AP2590" s="37" t="s">
        <v>10350</v>
      </c>
      <c r="AQ2590" s="37" t="s">
        <v>10351</v>
      </c>
      <c r="AR2590" s="37" t="s">
        <v>10350</v>
      </c>
      <c r="AS2590" s="37" t="s">
        <v>10351</v>
      </c>
      <c r="AT2590" s="37" t="s">
        <v>1751</v>
      </c>
    </row>
    <row r="2591" spans="41:46" x14ac:dyDescent="0.2">
      <c r="AO2591" s="106" t="str">
        <f t="shared" si="148"/>
        <v>RW1FLEET PAEDIATRIC</v>
      </c>
      <c r="AP2591" s="37" t="s">
        <v>10352</v>
      </c>
      <c r="AQ2591" s="37" t="s">
        <v>10353</v>
      </c>
      <c r="AR2591" s="37" t="s">
        <v>10352</v>
      </c>
      <c r="AS2591" s="37" t="s">
        <v>10353</v>
      </c>
      <c r="AT2591" s="37" t="s">
        <v>1751</v>
      </c>
    </row>
    <row r="2592" spans="41:46" x14ac:dyDescent="0.2">
      <c r="AO2592" s="106" t="str">
        <f t="shared" si="148"/>
        <v>RW1FLEET RAPID ACCESS</v>
      </c>
      <c r="AP2592" s="37" t="s">
        <v>10354</v>
      </c>
      <c r="AQ2592" s="37" t="s">
        <v>10355</v>
      </c>
      <c r="AR2592" s="37" t="s">
        <v>10354</v>
      </c>
      <c r="AS2592" s="37" t="s">
        <v>10355</v>
      </c>
      <c r="AT2592" s="37" t="s">
        <v>1751</v>
      </c>
    </row>
    <row r="2593" spans="41:46" x14ac:dyDescent="0.2">
      <c r="AO2593" s="106" t="str">
        <f t="shared" si="148"/>
        <v>RW1FRIMLEY CC PAEDIATRIC</v>
      </c>
      <c r="AP2593" s="37" t="s">
        <v>10356</v>
      </c>
      <c r="AQ2593" s="37" t="s">
        <v>10357</v>
      </c>
      <c r="AR2593" s="37" t="s">
        <v>10356</v>
      </c>
      <c r="AS2593" s="37" t="s">
        <v>10357</v>
      </c>
      <c r="AT2593" s="37" t="s">
        <v>1751</v>
      </c>
    </row>
    <row r="2594" spans="41:46" x14ac:dyDescent="0.2">
      <c r="AO2594" s="106" t="str">
        <f t="shared" si="148"/>
        <v>RW1MOORGREEN HOSPITAL</v>
      </c>
      <c r="AP2594" s="37" t="s">
        <v>10358</v>
      </c>
      <c r="AQ2594" s="37" t="s">
        <v>8496</v>
      </c>
      <c r="AR2594" s="37" t="s">
        <v>10358</v>
      </c>
      <c r="AS2594" s="37" t="s">
        <v>8496</v>
      </c>
      <c r="AT2594" s="37" t="s">
        <v>1751</v>
      </c>
    </row>
    <row r="2595" spans="41:46" x14ac:dyDescent="0.2">
      <c r="AO2595" s="106" t="str">
        <f t="shared" si="148"/>
        <v>RW1WESTERN COMMUNITY HOSPITAL</v>
      </c>
      <c r="AP2595" s="37" t="s">
        <v>10359</v>
      </c>
      <c r="AQ2595" s="37" t="s">
        <v>8498</v>
      </c>
      <c r="AR2595" s="37" t="s">
        <v>10359</v>
      </c>
      <c r="AS2595" s="37" t="s">
        <v>8498</v>
      </c>
      <c r="AT2595" s="37" t="s">
        <v>1751</v>
      </c>
    </row>
    <row r="2596" spans="41:46" x14ac:dyDescent="0.2">
      <c r="AO2596" s="106" t="str">
        <f t="shared" si="148"/>
        <v>RW1ROYAL HAMPSHIRE HOSPITAL</v>
      </c>
      <c r="AP2596" s="37" t="s">
        <v>10360</v>
      </c>
      <c r="AQ2596" s="37" t="s">
        <v>10361</v>
      </c>
      <c r="AR2596" s="37" t="s">
        <v>10360</v>
      </c>
      <c r="AS2596" s="37" t="s">
        <v>10361</v>
      </c>
      <c r="AT2596" s="37" t="s">
        <v>1751</v>
      </c>
    </row>
    <row r="2597" spans="41:46" x14ac:dyDescent="0.2">
      <c r="AO2597" s="106" t="str">
        <f t="shared" si="148"/>
        <v>RW1GOSPORT WAR MEMORIAL HOSPITAL</v>
      </c>
      <c r="AP2597" s="37" t="s">
        <v>10362</v>
      </c>
      <c r="AQ2597" s="37" t="s">
        <v>8549</v>
      </c>
      <c r="AR2597" s="37" t="s">
        <v>10362</v>
      </c>
      <c r="AS2597" s="37" t="s">
        <v>8549</v>
      </c>
      <c r="AT2597" s="37" t="s">
        <v>1751</v>
      </c>
    </row>
    <row r="2598" spans="41:46" x14ac:dyDescent="0.2">
      <c r="AO2598" s="106" t="str">
        <f t="shared" si="148"/>
        <v>RW1ST JAMES' HOSPITAL</v>
      </c>
      <c r="AP2598" s="37" t="s">
        <v>10363</v>
      </c>
      <c r="AQ2598" s="37" t="s">
        <v>8573</v>
      </c>
      <c r="AR2598" s="37" t="s">
        <v>10363</v>
      </c>
      <c r="AS2598" s="37" t="s">
        <v>8573</v>
      </c>
      <c r="AT2598" s="37" t="s">
        <v>1751</v>
      </c>
    </row>
    <row r="2599" spans="41:46" x14ac:dyDescent="0.2">
      <c r="AO2599" s="106" t="str">
        <f t="shared" si="148"/>
        <v>RW1ABERCORN CONT. CARE</v>
      </c>
      <c r="AP2599" s="37" t="s">
        <v>10364</v>
      </c>
      <c r="AQ2599" s="37" t="s">
        <v>10365</v>
      </c>
      <c r="AR2599" s="37" t="s">
        <v>10364</v>
      </c>
      <c r="AS2599" s="37" t="s">
        <v>10365</v>
      </c>
      <c r="AT2599" s="37" t="s">
        <v>1751</v>
      </c>
    </row>
    <row r="2600" spans="41:46" x14ac:dyDescent="0.2">
      <c r="AO2600" s="106" t="str">
        <f t="shared" si="148"/>
        <v>RW1FARNHAM PAEDIATRIC OPD</v>
      </c>
      <c r="AP2600" s="37" t="s">
        <v>10366</v>
      </c>
      <c r="AQ2600" s="37" t="s">
        <v>10367</v>
      </c>
      <c r="AR2600" s="37" t="s">
        <v>10366</v>
      </c>
      <c r="AS2600" s="37" t="s">
        <v>10367</v>
      </c>
      <c r="AT2600" s="37" t="s">
        <v>1751</v>
      </c>
    </row>
    <row r="2601" spans="41:46" x14ac:dyDescent="0.2">
      <c r="AO2601" s="106" t="str">
        <f t="shared" si="148"/>
        <v>RW1OLDER PERSONS' RAU</v>
      </c>
      <c r="AP2601" s="37" t="s">
        <v>10368</v>
      </c>
      <c r="AQ2601" s="37" t="s">
        <v>10369</v>
      </c>
      <c r="AR2601" s="37" t="s">
        <v>10368</v>
      </c>
      <c r="AS2601" s="37" t="s">
        <v>10369</v>
      </c>
      <c r="AT2601" s="37" t="s">
        <v>1751</v>
      </c>
    </row>
    <row r="2602" spans="41:46" x14ac:dyDescent="0.2">
      <c r="AO2602" s="106" t="str">
        <f t="shared" si="148"/>
        <v>RW1RAPID ASSESSMENT UNIT</v>
      </c>
      <c r="AP2602" s="37" t="s">
        <v>10370</v>
      </c>
      <c r="AQ2602" s="37" t="s">
        <v>10371</v>
      </c>
      <c r="AR2602" s="37" t="s">
        <v>10370</v>
      </c>
      <c r="AS2602" s="37" t="s">
        <v>10371</v>
      </c>
      <c r="AT2602" s="37" t="s">
        <v>1751</v>
      </c>
    </row>
    <row r="2603" spans="41:46" x14ac:dyDescent="0.2">
      <c r="AO2603" s="106" t="str">
        <f t="shared" si="148"/>
        <v>RW1MACILWAIN WARD</v>
      </c>
      <c r="AP2603" s="37" t="s">
        <v>10372</v>
      </c>
      <c r="AQ2603" s="37" t="s">
        <v>10373</v>
      </c>
      <c r="AR2603" s="37" t="s">
        <v>10372</v>
      </c>
      <c r="AS2603" s="37" t="s">
        <v>10373</v>
      </c>
      <c r="AT2603" s="37" t="s">
        <v>1751</v>
      </c>
    </row>
    <row r="2604" spans="41:46" x14ac:dyDescent="0.2">
      <c r="AO2604" s="106" t="str">
        <f t="shared" si="148"/>
        <v>RW1ROWAN WARD</v>
      </c>
      <c r="AP2604" s="37" t="s">
        <v>10374</v>
      </c>
      <c r="AQ2604" s="37" t="s">
        <v>10375</v>
      </c>
      <c r="AR2604" s="37" t="s">
        <v>10374</v>
      </c>
      <c r="AS2604" s="37" t="s">
        <v>10375</v>
      </c>
      <c r="AT2604" s="37" t="s">
        <v>1751</v>
      </c>
    </row>
    <row r="2605" spans="41:46" x14ac:dyDescent="0.2">
      <c r="AO2605" s="106" t="str">
        <f t="shared" si="148"/>
        <v>RW1LAUREL ASSESSMENT UNIT</v>
      </c>
      <c r="AP2605" s="37" t="s">
        <v>10376</v>
      </c>
      <c r="AQ2605" s="37" t="s">
        <v>10377</v>
      </c>
      <c r="AR2605" s="37" t="s">
        <v>10376</v>
      </c>
      <c r="AS2605" s="37" t="s">
        <v>10377</v>
      </c>
      <c r="AT2605" s="37" t="s">
        <v>1751</v>
      </c>
    </row>
    <row r="2606" spans="41:46" x14ac:dyDescent="0.2">
      <c r="AO2606" s="106" t="str">
        <f t="shared" si="148"/>
        <v>RW1FORD WARD</v>
      </c>
      <c r="AP2606" s="37" t="s">
        <v>10378</v>
      </c>
      <c r="AQ2606" s="37" t="s">
        <v>10379</v>
      </c>
      <c r="AR2606" s="37" t="s">
        <v>10378</v>
      </c>
      <c r="AS2606" s="37" t="s">
        <v>10379</v>
      </c>
      <c r="AT2606" s="37" t="s">
        <v>1751</v>
      </c>
    </row>
    <row r="2607" spans="41:46" x14ac:dyDescent="0.2">
      <c r="AO2607" s="106" t="str">
        <f t="shared" si="148"/>
        <v>RW1CONS COMM GERIATRICIAN</v>
      </c>
      <c r="AP2607" s="37" t="s">
        <v>10380</v>
      </c>
      <c r="AQ2607" s="37" t="s">
        <v>10381</v>
      </c>
      <c r="AR2607" s="37" t="s">
        <v>10380</v>
      </c>
      <c r="AS2607" s="37" t="s">
        <v>10381</v>
      </c>
      <c r="AT2607" s="37" t="s">
        <v>1751</v>
      </c>
    </row>
    <row r="2608" spans="41:46" x14ac:dyDescent="0.2">
      <c r="AO2608" s="106" t="str">
        <f t="shared" si="148"/>
        <v>RW1THE POTTERIES</v>
      </c>
      <c r="AP2608" s="37" t="s">
        <v>10382</v>
      </c>
      <c r="AQ2608" s="37" t="s">
        <v>8605</v>
      </c>
      <c r="AR2608" s="37" t="s">
        <v>10382</v>
      </c>
      <c r="AS2608" s="37" t="s">
        <v>8605</v>
      </c>
      <c r="AT2608" s="37" t="s">
        <v>1751</v>
      </c>
    </row>
    <row r="2609" spans="41:46" x14ac:dyDescent="0.2">
      <c r="AO2609" s="106" t="str">
        <f t="shared" si="148"/>
        <v>RW1PETERSFIELD HOSPITAL</v>
      </c>
      <c r="AP2609" s="37" t="s">
        <v>10383</v>
      </c>
      <c r="AQ2609" s="37" t="s">
        <v>8569</v>
      </c>
      <c r="AR2609" s="37" t="s">
        <v>10383</v>
      </c>
      <c r="AS2609" s="37" t="s">
        <v>8569</v>
      </c>
      <c r="AT2609" s="37" t="s">
        <v>1751</v>
      </c>
    </row>
    <row r="2610" spans="41:46" x14ac:dyDescent="0.2">
      <c r="AO2610" s="106" t="str">
        <f t="shared" si="148"/>
        <v>RW1COPPER BEECHES (ANDOVER)</v>
      </c>
      <c r="AP2610" s="37" t="s">
        <v>10384</v>
      </c>
      <c r="AQ2610" s="37" t="s">
        <v>10385</v>
      </c>
      <c r="AR2610" s="37" t="s">
        <v>10384</v>
      </c>
      <c r="AS2610" s="37" t="s">
        <v>10385</v>
      </c>
      <c r="AT2610" s="37" t="s">
        <v>1751</v>
      </c>
    </row>
    <row r="2611" spans="41:46" x14ac:dyDescent="0.2">
      <c r="AO2611" s="106" t="str">
        <f t="shared" si="148"/>
        <v>RW1FORDINGBRIDGE</v>
      </c>
      <c r="AP2611" s="37" t="s">
        <v>10386</v>
      </c>
      <c r="AQ2611" s="37" t="s">
        <v>10387</v>
      </c>
      <c r="AR2611" s="37" t="s">
        <v>10386</v>
      </c>
      <c r="AS2611" s="37" t="s">
        <v>10387</v>
      </c>
      <c r="AT2611" s="37" t="s">
        <v>1751</v>
      </c>
    </row>
    <row r="2612" spans="41:46" x14ac:dyDescent="0.2">
      <c r="AO2612" s="106" t="str">
        <f t="shared" si="148"/>
        <v>RW1OLD VICARAGE</v>
      </c>
      <c r="AP2612" s="37" t="s">
        <v>10388</v>
      </c>
      <c r="AQ2612" s="37" t="s">
        <v>10389</v>
      </c>
      <c r="AR2612" s="37" t="s">
        <v>10388</v>
      </c>
      <c r="AS2612" s="37" t="s">
        <v>10389</v>
      </c>
      <c r="AT2612" s="37" t="s">
        <v>1751</v>
      </c>
    </row>
    <row r="2613" spans="41:46" x14ac:dyDescent="0.2">
      <c r="AO2613" s="106" t="str">
        <f t="shared" si="148"/>
        <v>RW1THE MEADOWS</v>
      </c>
      <c r="AP2613" s="37" t="s">
        <v>10390</v>
      </c>
      <c r="AQ2613" s="37" t="s">
        <v>10391</v>
      </c>
      <c r="AR2613" s="37" t="s">
        <v>10390</v>
      </c>
      <c r="AS2613" s="37" t="s">
        <v>10391</v>
      </c>
      <c r="AT2613" s="37" t="s">
        <v>1751</v>
      </c>
    </row>
    <row r="2614" spans="41:46" x14ac:dyDescent="0.2">
      <c r="AO2614" s="106" t="str">
        <f t="shared" si="148"/>
        <v>RW1THE RIVENDALE</v>
      </c>
      <c r="AP2614" s="37" t="s">
        <v>10392</v>
      </c>
      <c r="AQ2614" s="37" t="s">
        <v>10393</v>
      </c>
      <c r="AR2614" s="37" t="s">
        <v>10392</v>
      </c>
      <c r="AS2614" s="37" t="s">
        <v>10393</v>
      </c>
      <c r="AT2614" s="37" t="s">
        <v>1751</v>
      </c>
    </row>
    <row r="2615" spans="41:46" x14ac:dyDescent="0.2">
      <c r="AO2615" s="106" t="str">
        <f t="shared" si="148"/>
        <v>RW1WOODHAVEN</v>
      </c>
      <c r="AP2615" s="37" t="s">
        <v>10394</v>
      </c>
      <c r="AQ2615" s="37" t="s">
        <v>10395</v>
      </c>
      <c r="AR2615" s="37" t="s">
        <v>10394</v>
      </c>
      <c r="AS2615" s="37" t="s">
        <v>10395</v>
      </c>
      <c r="AT2615" s="37" t="s">
        <v>1751</v>
      </c>
    </row>
    <row r="2616" spans="41:46" x14ac:dyDescent="0.2">
      <c r="AO2616" s="106" t="str">
        <f t="shared" si="148"/>
        <v>RW1ALTON COMMUNITY HOSPITAL</v>
      </c>
      <c r="AP2616" s="37" t="s">
        <v>10396</v>
      </c>
      <c r="AQ2616" s="37" t="s">
        <v>10397</v>
      </c>
      <c r="AR2616" s="37" t="s">
        <v>10396</v>
      </c>
      <c r="AS2616" s="37" t="s">
        <v>10397</v>
      </c>
      <c r="AT2616" s="37" t="s">
        <v>1751</v>
      </c>
    </row>
    <row r="2617" spans="41:46" x14ac:dyDescent="0.2">
      <c r="AO2617" s="106" t="str">
        <f t="shared" si="148"/>
        <v>RW1CHASE HOSPITAL</v>
      </c>
      <c r="AP2617" s="37" t="s">
        <v>10398</v>
      </c>
      <c r="AQ2617" s="37" t="s">
        <v>10399</v>
      </c>
      <c r="AR2617" s="37" t="s">
        <v>10398</v>
      </c>
      <c r="AS2617" s="37" t="s">
        <v>10399</v>
      </c>
      <c r="AT2617" s="37" t="s">
        <v>1751</v>
      </c>
    </row>
    <row r="2618" spans="41:46" x14ac:dyDescent="0.2">
      <c r="AO2618" s="106" t="str">
        <f t="shared" si="148"/>
        <v>RW1BELBINS</v>
      </c>
      <c r="AP2618" s="37" t="s">
        <v>10400</v>
      </c>
      <c r="AQ2618" s="37" t="s">
        <v>10401</v>
      </c>
      <c r="AR2618" s="37" t="s">
        <v>10400</v>
      </c>
      <c r="AS2618" s="37" t="s">
        <v>10401</v>
      </c>
      <c r="AT2618" s="37" t="s">
        <v>1751</v>
      </c>
    </row>
    <row r="2619" spans="41:46" x14ac:dyDescent="0.2">
      <c r="AO2619" s="106" t="str">
        <f t="shared" si="148"/>
        <v>RW1HAVANT CRHT</v>
      </c>
      <c r="AP2619" s="37" t="s">
        <v>10402</v>
      </c>
      <c r="AQ2619" s="37" t="s">
        <v>10403</v>
      </c>
      <c r="AR2619" s="37" t="s">
        <v>10402</v>
      </c>
      <c r="AS2619" s="37" t="s">
        <v>10403</v>
      </c>
      <c r="AT2619" s="37" t="s">
        <v>1751</v>
      </c>
    </row>
    <row r="2620" spans="41:46" x14ac:dyDescent="0.2">
      <c r="AO2620" s="106" t="str">
        <f t="shared" si="148"/>
        <v>RW1REHAB FAREHAM &amp; GOSPORT</v>
      </c>
      <c r="AP2620" s="37" t="s">
        <v>10404</v>
      </c>
      <c r="AQ2620" s="37" t="s">
        <v>10405</v>
      </c>
      <c r="AR2620" s="37" t="s">
        <v>10404</v>
      </c>
      <c r="AS2620" s="37" t="s">
        <v>10405</v>
      </c>
      <c r="AT2620" s="37" t="s">
        <v>1751</v>
      </c>
    </row>
    <row r="2621" spans="41:46" x14ac:dyDescent="0.2">
      <c r="AO2621" s="106" t="str">
        <f t="shared" si="148"/>
        <v>RW1PARKLANDS HOSPITAL</v>
      </c>
      <c r="AP2621" s="37" t="s">
        <v>10406</v>
      </c>
      <c r="AQ2621" s="37" t="s">
        <v>10407</v>
      </c>
      <c r="AR2621" s="37" t="s">
        <v>10406</v>
      </c>
      <c r="AS2621" s="37" t="s">
        <v>10407</v>
      </c>
      <c r="AT2621" s="37" t="s">
        <v>1751</v>
      </c>
    </row>
    <row r="2622" spans="41:46" x14ac:dyDescent="0.2">
      <c r="AO2622" s="106" t="str">
        <f t="shared" si="148"/>
        <v>RW1PEACH COTTAGE</v>
      </c>
      <c r="AP2622" s="37" t="s">
        <v>10408</v>
      </c>
      <c r="AQ2622" s="37" t="s">
        <v>10409</v>
      </c>
      <c r="AR2622" s="37" t="s">
        <v>10408</v>
      </c>
      <c r="AS2622" s="37" t="s">
        <v>10409</v>
      </c>
      <c r="AT2622" s="37" t="s">
        <v>1751</v>
      </c>
    </row>
    <row r="2623" spans="41:46" x14ac:dyDescent="0.2">
      <c r="AO2623" s="106" t="str">
        <f t="shared" si="148"/>
        <v>RW1HORSEFAIR MEWS</v>
      </c>
      <c r="AP2623" s="37" t="s">
        <v>10410</v>
      </c>
      <c r="AQ2623" s="37" t="s">
        <v>10411</v>
      </c>
      <c r="AR2623" s="37" t="s">
        <v>10410</v>
      </c>
      <c r="AS2623" s="37" t="s">
        <v>10411</v>
      </c>
      <c r="AT2623" s="37" t="s">
        <v>1751</v>
      </c>
    </row>
    <row r="2624" spans="41:46" x14ac:dyDescent="0.2">
      <c r="AO2624" s="106" t="str">
        <f t="shared" si="148"/>
        <v>RW1ELMLEIGH</v>
      </c>
      <c r="AP2624" s="37" t="s">
        <v>10412</v>
      </c>
      <c r="AQ2624" s="37" t="s">
        <v>10413</v>
      </c>
      <c r="AR2624" s="37" t="s">
        <v>10412</v>
      </c>
      <c r="AS2624" s="37" t="s">
        <v>10413</v>
      </c>
      <c r="AT2624" s="37" t="s">
        <v>1751</v>
      </c>
    </row>
    <row r="2625" spans="41:46" x14ac:dyDescent="0.2">
      <c r="AO2625" s="106" t="str">
        <f t="shared" si="148"/>
        <v>RW1HOLLYBANK</v>
      </c>
      <c r="AP2625" s="37" t="s">
        <v>10414</v>
      </c>
      <c r="AQ2625" s="37" t="s">
        <v>10415</v>
      </c>
      <c r="AR2625" s="37" t="s">
        <v>10414</v>
      </c>
      <c r="AS2625" s="37" t="s">
        <v>10415</v>
      </c>
      <c r="AT2625" s="37" t="s">
        <v>1751</v>
      </c>
    </row>
    <row r="2626" spans="41:46" x14ac:dyDescent="0.2">
      <c r="AO2626" s="106" t="str">
        <f t="shared" si="148"/>
        <v>RW1BARTON PARK</v>
      </c>
      <c r="AP2626" s="37" t="s">
        <v>10416</v>
      </c>
      <c r="AQ2626" s="37" t="s">
        <v>10417</v>
      </c>
      <c r="AR2626" s="37" t="s">
        <v>10416</v>
      </c>
      <c r="AS2626" s="37" t="s">
        <v>10417</v>
      </c>
      <c r="AT2626" s="37" t="s">
        <v>1751</v>
      </c>
    </row>
    <row r="2627" spans="41:46" x14ac:dyDescent="0.2">
      <c r="AO2627" s="106" t="str">
        <f t="shared" si="148"/>
        <v>RW1SOUTHFIELDS</v>
      </c>
      <c r="AP2627" s="37" t="s">
        <v>10418</v>
      </c>
      <c r="AQ2627" s="37" t="s">
        <v>10419</v>
      </c>
      <c r="AR2627" s="37" t="s">
        <v>10418</v>
      </c>
      <c r="AS2627" s="37" t="s">
        <v>10419</v>
      </c>
      <c r="AT2627" s="37" t="s">
        <v>1751</v>
      </c>
    </row>
    <row r="2628" spans="41:46" x14ac:dyDescent="0.2">
      <c r="AO2628" s="106" t="str">
        <f t="shared" ref="AO2628:AO2691" si="149">AT2628&amp;AQ2628</f>
        <v>RW1ASHURST RAVENSWOOD</v>
      </c>
      <c r="AP2628" s="37" t="s">
        <v>10420</v>
      </c>
      <c r="AQ2628" s="37" t="s">
        <v>10421</v>
      </c>
      <c r="AR2628" s="37" t="s">
        <v>10420</v>
      </c>
      <c r="AS2628" s="37" t="s">
        <v>10421</v>
      </c>
      <c r="AT2628" s="37" t="s">
        <v>1751</v>
      </c>
    </row>
    <row r="2629" spans="41:46" x14ac:dyDescent="0.2">
      <c r="AO2629" s="106" t="str">
        <f t="shared" si="149"/>
        <v>RW1MARY GRAHAM RAVENSWOOD</v>
      </c>
      <c r="AP2629" s="37" t="s">
        <v>10422</v>
      </c>
      <c r="AQ2629" s="37" t="s">
        <v>10423</v>
      </c>
      <c r="AR2629" s="37" t="s">
        <v>10422</v>
      </c>
      <c r="AS2629" s="37" t="s">
        <v>10423</v>
      </c>
      <c r="AT2629" s="37" t="s">
        <v>1751</v>
      </c>
    </row>
    <row r="2630" spans="41:46" x14ac:dyDescent="0.2">
      <c r="AO2630" s="106" t="str">
        <f t="shared" si="149"/>
        <v>RW1MALCOLM FAULK RAVENSWOOD</v>
      </c>
      <c r="AP2630" s="37" t="s">
        <v>10424</v>
      </c>
      <c r="AQ2630" s="37" t="s">
        <v>10425</v>
      </c>
      <c r="AR2630" s="37" t="s">
        <v>10424</v>
      </c>
      <c r="AS2630" s="37" t="s">
        <v>10425</v>
      </c>
      <c r="AT2630" s="37" t="s">
        <v>1751</v>
      </c>
    </row>
    <row r="2631" spans="41:46" x14ac:dyDescent="0.2">
      <c r="AO2631" s="106" t="str">
        <f t="shared" si="149"/>
        <v>RW1MEON VALLEY RAVENSWOOD</v>
      </c>
      <c r="AP2631" s="37" t="s">
        <v>10426</v>
      </c>
      <c r="AQ2631" s="37" t="s">
        <v>10427</v>
      </c>
      <c r="AR2631" s="37" t="s">
        <v>10426</v>
      </c>
      <c r="AS2631" s="37" t="s">
        <v>10427</v>
      </c>
      <c r="AT2631" s="37" t="s">
        <v>1751</v>
      </c>
    </row>
    <row r="2632" spans="41:46" x14ac:dyDescent="0.2">
      <c r="AO2632" s="106" t="str">
        <f t="shared" si="149"/>
        <v>RW1MIDHANTS CLDT</v>
      </c>
      <c r="AP2632" s="37" t="s">
        <v>10428</v>
      </c>
      <c r="AQ2632" s="37" t="s">
        <v>10429</v>
      </c>
      <c r="AR2632" s="37" t="s">
        <v>10428</v>
      </c>
      <c r="AS2632" s="37" t="s">
        <v>10429</v>
      </c>
      <c r="AT2632" s="37" t="s">
        <v>1751</v>
      </c>
    </row>
    <row r="2633" spans="41:46" x14ac:dyDescent="0.2">
      <c r="AO2633" s="106" t="str">
        <f t="shared" si="149"/>
        <v>RW1NEW FOREST CLDT</v>
      </c>
      <c r="AP2633" s="37" t="s">
        <v>10430</v>
      </c>
      <c r="AQ2633" s="37" t="s">
        <v>10431</v>
      </c>
      <c r="AR2633" s="37" t="s">
        <v>10430</v>
      </c>
      <c r="AS2633" s="37" t="s">
        <v>10431</v>
      </c>
      <c r="AT2633" s="37" t="s">
        <v>1751</v>
      </c>
    </row>
    <row r="2634" spans="41:46" x14ac:dyDescent="0.2">
      <c r="AO2634" s="106" t="str">
        <f t="shared" si="149"/>
        <v>RW1SOUTHAMPTON CITY CLDT</v>
      </c>
      <c r="AP2634" s="37" t="s">
        <v>10432</v>
      </c>
      <c r="AQ2634" s="37" t="s">
        <v>10433</v>
      </c>
      <c r="AR2634" s="37" t="s">
        <v>10432</v>
      </c>
      <c r="AS2634" s="37" t="s">
        <v>10433</v>
      </c>
      <c r="AT2634" s="37" t="s">
        <v>1751</v>
      </c>
    </row>
    <row r="2635" spans="41:46" x14ac:dyDescent="0.2">
      <c r="AO2635" s="106" t="str">
        <f t="shared" si="149"/>
        <v>RW1HAVANT &amp; PETERSFIELD CLDT</v>
      </c>
      <c r="AP2635" s="37" t="s">
        <v>10434</v>
      </c>
      <c r="AQ2635" s="37" t="s">
        <v>10435</v>
      </c>
      <c r="AR2635" s="37" t="s">
        <v>10434</v>
      </c>
      <c r="AS2635" s="37" t="s">
        <v>10435</v>
      </c>
      <c r="AT2635" s="37" t="s">
        <v>1751</v>
      </c>
    </row>
    <row r="2636" spans="41:46" x14ac:dyDescent="0.2">
      <c r="AO2636" s="106" t="str">
        <f t="shared" si="149"/>
        <v>RW1REHAB SOUTHAMPTON</v>
      </c>
      <c r="AP2636" s="37" t="s">
        <v>10436</v>
      </c>
      <c r="AQ2636" s="37" t="s">
        <v>10437</v>
      </c>
      <c r="AR2636" s="37" t="s">
        <v>10436</v>
      </c>
      <c r="AS2636" s="37" t="s">
        <v>10437</v>
      </c>
      <c r="AT2636" s="37" t="s">
        <v>1751</v>
      </c>
    </row>
    <row r="2637" spans="41:46" x14ac:dyDescent="0.2">
      <c r="AO2637" s="106" t="str">
        <f t="shared" si="149"/>
        <v>RW1CRHT NEW FOREST</v>
      </c>
      <c r="AP2637" s="37" t="s">
        <v>10438</v>
      </c>
      <c r="AQ2637" s="37" t="s">
        <v>10439</v>
      </c>
      <c r="AR2637" s="37" t="s">
        <v>10438</v>
      </c>
      <c r="AS2637" s="37" t="s">
        <v>10439</v>
      </c>
      <c r="AT2637" s="37" t="s">
        <v>1751</v>
      </c>
    </row>
    <row r="2638" spans="41:46" x14ac:dyDescent="0.2">
      <c r="AO2638" s="106" t="str">
        <f t="shared" si="149"/>
        <v>RW1UNIVERSITY DOP</v>
      </c>
      <c r="AP2638" s="37" t="s">
        <v>10440</v>
      </c>
      <c r="AQ2638" s="37" t="s">
        <v>10441</v>
      </c>
      <c r="AR2638" s="37" t="s">
        <v>10440</v>
      </c>
      <c r="AS2638" s="37" t="s">
        <v>10441</v>
      </c>
      <c r="AT2638" s="37" t="s">
        <v>1751</v>
      </c>
    </row>
    <row r="2639" spans="41:46" x14ac:dyDescent="0.2">
      <c r="AO2639" s="106" t="str">
        <f t="shared" si="149"/>
        <v>RW1FAGOS</v>
      </c>
      <c r="AP2639" s="37" t="s">
        <v>10442</v>
      </c>
      <c r="AQ2639" s="37" t="s">
        <v>10443</v>
      </c>
      <c r="AR2639" s="37" t="s">
        <v>10442</v>
      </c>
      <c r="AS2639" s="37" t="s">
        <v>10443</v>
      </c>
      <c r="AT2639" s="37" t="s">
        <v>1751</v>
      </c>
    </row>
    <row r="2640" spans="41:46" x14ac:dyDescent="0.2">
      <c r="AO2640" s="106" t="str">
        <f t="shared" si="149"/>
        <v>RW1REHAB SOUTHAMPTON</v>
      </c>
      <c r="AP2640" s="37" t="s">
        <v>10444</v>
      </c>
      <c r="AQ2640" s="37" t="s">
        <v>10437</v>
      </c>
      <c r="AR2640" s="37" t="s">
        <v>10444</v>
      </c>
      <c r="AS2640" s="37" t="s">
        <v>10437</v>
      </c>
      <c r="AT2640" s="37" t="s">
        <v>1751</v>
      </c>
    </row>
    <row r="2641" spans="41:46" x14ac:dyDescent="0.2">
      <c r="AO2641" s="106" t="str">
        <f t="shared" si="149"/>
        <v>RW1REHAB NEW FOREST</v>
      </c>
      <c r="AP2641" s="37" t="s">
        <v>10445</v>
      </c>
      <c r="AQ2641" s="37" t="s">
        <v>10446</v>
      </c>
      <c r="AR2641" s="37" t="s">
        <v>10445</v>
      </c>
      <c r="AS2641" s="37" t="s">
        <v>10446</v>
      </c>
      <c r="AT2641" s="37" t="s">
        <v>1751</v>
      </c>
    </row>
    <row r="2642" spans="41:46" x14ac:dyDescent="0.2">
      <c r="AO2642" s="106" t="str">
        <f t="shared" si="149"/>
        <v>RW1MIDHANTS &amp; EASTLEIGH TVS CRHT</v>
      </c>
      <c r="AP2642" s="37" t="s">
        <v>10447</v>
      </c>
      <c r="AQ2642" s="37" t="s">
        <v>10448</v>
      </c>
      <c r="AR2642" s="37" t="s">
        <v>10447</v>
      </c>
      <c r="AS2642" s="37" t="s">
        <v>10448</v>
      </c>
      <c r="AT2642" s="37" t="s">
        <v>1751</v>
      </c>
    </row>
    <row r="2643" spans="41:46" x14ac:dyDescent="0.2">
      <c r="AO2643" s="106" t="str">
        <f t="shared" si="149"/>
        <v>RW1PSYCHOTHERAPY</v>
      </c>
      <c r="AP2643" s="37" t="s">
        <v>10449</v>
      </c>
      <c r="AQ2643" s="37" t="s">
        <v>10450</v>
      </c>
      <c r="AR2643" s="37" t="s">
        <v>10449</v>
      </c>
      <c r="AS2643" s="37" t="s">
        <v>10450</v>
      </c>
      <c r="AT2643" s="37" t="s">
        <v>1751</v>
      </c>
    </row>
    <row r="2644" spans="41:46" x14ac:dyDescent="0.2">
      <c r="AO2644" s="106" t="str">
        <f t="shared" si="149"/>
        <v>RW1HAVANT &amp; PETERSFIELD OPMH</v>
      </c>
      <c r="AP2644" s="37" t="s">
        <v>10451</v>
      </c>
      <c r="AQ2644" s="37" t="s">
        <v>10452</v>
      </c>
      <c r="AR2644" s="37" t="s">
        <v>10451</v>
      </c>
      <c r="AS2644" s="37" t="s">
        <v>10452</v>
      </c>
      <c r="AT2644" s="37" t="s">
        <v>1751</v>
      </c>
    </row>
    <row r="2645" spans="41:46" x14ac:dyDescent="0.2">
      <c r="AO2645" s="106" t="str">
        <f t="shared" si="149"/>
        <v>RW1NEW FOREST AOT</v>
      </c>
      <c r="AP2645" s="37" t="s">
        <v>10453</v>
      </c>
      <c r="AQ2645" s="37" t="s">
        <v>10454</v>
      </c>
      <c r="AR2645" s="37" t="s">
        <v>10453</v>
      </c>
      <c r="AS2645" s="37" t="s">
        <v>10454</v>
      </c>
      <c r="AT2645" s="37" t="s">
        <v>1751</v>
      </c>
    </row>
    <row r="2646" spans="41:46" x14ac:dyDescent="0.2">
      <c r="AO2646" s="106" t="str">
        <f t="shared" si="149"/>
        <v>RW1CRHT NORTH HANTS</v>
      </c>
      <c r="AP2646" s="37" t="s">
        <v>10455</v>
      </c>
      <c r="AQ2646" s="37" t="s">
        <v>10456</v>
      </c>
      <c r="AR2646" s="37" t="s">
        <v>10455</v>
      </c>
      <c r="AS2646" s="37" t="s">
        <v>10456</v>
      </c>
      <c r="AT2646" s="37" t="s">
        <v>1751</v>
      </c>
    </row>
    <row r="2647" spans="41:46" x14ac:dyDescent="0.2">
      <c r="AO2647" s="106" t="str">
        <f t="shared" si="149"/>
        <v>RW1REHAB F&amp;G</v>
      </c>
      <c r="AP2647" s="37" t="s">
        <v>10457</v>
      </c>
      <c r="AQ2647" s="37" t="s">
        <v>10458</v>
      </c>
      <c r="AR2647" s="37" t="s">
        <v>10457</v>
      </c>
      <c r="AS2647" s="37" t="s">
        <v>10458</v>
      </c>
      <c r="AT2647" s="37" t="s">
        <v>1751</v>
      </c>
    </row>
    <row r="2648" spans="41:46" x14ac:dyDescent="0.2">
      <c r="AO2648" s="106" t="str">
        <f t="shared" si="149"/>
        <v>RW1HAREFIELD DAY EMH</v>
      </c>
      <c r="AP2648" s="37" t="s">
        <v>10459</v>
      </c>
      <c r="AQ2648" s="37" t="s">
        <v>10460</v>
      </c>
      <c r="AR2648" s="37" t="s">
        <v>10459</v>
      </c>
      <c r="AS2648" s="37" t="s">
        <v>10460</v>
      </c>
      <c r="AT2648" s="37" t="s">
        <v>1751</v>
      </c>
    </row>
    <row r="2649" spans="41:46" x14ac:dyDescent="0.2">
      <c r="AO2649" s="106" t="str">
        <f t="shared" si="149"/>
        <v>RW1MARC</v>
      </c>
      <c r="AP2649" s="37" t="s">
        <v>10461</v>
      </c>
      <c r="AQ2649" s="37" t="s">
        <v>10462</v>
      </c>
      <c r="AR2649" s="37" t="s">
        <v>10461</v>
      </c>
      <c r="AS2649" s="37" t="s">
        <v>10462</v>
      </c>
      <c r="AT2649" s="37" t="s">
        <v>1751</v>
      </c>
    </row>
    <row r="2650" spans="41:46" x14ac:dyDescent="0.2">
      <c r="AO2650" s="106" t="str">
        <f t="shared" si="149"/>
        <v>RW1GOSPORT WAR MEMORIAL HOSPITAL</v>
      </c>
      <c r="AP2650" s="37" t="s">
        <v>10463</v>
      </c>
      <c r="AQ2650" s="37" t="s">
        <v>8549</v>
      </c>
      <c r="AR2650" s="37" t="s">
        <v>10463</v>
      </c>
      <c r="AS2650" s="37" t="s">
        <v>8549</v>
      </c>
      <c r="AT2650" s="37" t="s">
        <v>1751</v>
      </c>
    </row>
    <row r="2651" spans="41:46" x14ac:dyDescent="0.2">
      <c r="AO2651" s="106" t="str">
        <f t="shared" si="149"/>
        <v>RW1EAST HANTS AOT</v>
      </c>
      <c r="AP2651" s="37" t="s">
        <v>10464</v>
      </c>
      <c r="AQ2651" s="37" t="s">
        <v>10465</v>
      </c>
      <c r="AR2651" s="37" t="s">
        <v>10464</v>
      </c>
      <c r="AS2651" s="37" t="s">
        <v>10465</v>
      </c>
      <c r="AT2651" s="37" t="s">
        <v>1751</v>
      </c>
    </row>
    <row r="2652" spans="41:46" x14ac:dyDescent="0.2">
      <c r="AO2652" s="106" t="str">
        <f t="shared" si="149"/>
        <v>RW1EATING DISORDERS</v>
      </c>
      <c r="AP2652" s="37" t="s">
        <v>10466</v>
      </c>
      <c r="AQ2652" s="37" t="s">
        <v>9531</v>
      </c>
      <c r="AR2652" s="37" t="s">
        <v>10466</v>
      </c>
      <c r="AS2652" s="37" t="s">
        <v>9531</v>
      </c>
      <c r="AT2652" s="37" t="s">
        <v>1751</v>
      </c>
    </row>
    <row r="2653" spans="41:46" x14ac:dyDescent="0.2">
      <c r="AO2653" s="106" t="str">
        <f t="shared" si="149"/>
        <v>RW1CASS NEW FOREST</v>
      </c>
      <c r="AP2653" s="37" t="s">
        <v>10467</v>
      </c>
      <c r="AQ2653" s="37" t="s">
        <v>10468</v>
      </c>
      <c r="AR2653" s="37" t="s">
        <v>10467</v>
      </c>
      <c r="AS2653" s="37" t="s">
        <v>10468</v>
      </c>
      <c r="AT2653" s="37" t="s">
        <v>1751</v>
      </c>
    </row>
    <row r="2654" spans="41:46" x14ac:dyDescent="0.2">
      <c r="AO2654" s="106" t="str">
        <f t="shared" si="149"/>
        <v>RW1CASS SOUTHAMPTON</v>
      </c>
      <c r="AP2654" s="37" t="s">
        <v>10469</v>
      </c>
      <c r="AQ2654" s="37" t="s">
        <v>10470</v>
      </c>
      <c r="AR2654" s="37" t="s">
        <v>10469</v>
      </c>
      <c r="AS2654" s="37" t="s">
        <v>10470</v>
      </c>
      <c r="AT2654" s="37" t="s">
        <v>1751</v>
      </c>
    </row>
    <row r="2655" spans="41:46" x14ac:dyDescent="0.2">
      <c r="AO2655" s="106" t="str">
        <f t="shared" si="149"/>
        <v>RW1PINEWOOD</v>
      </c>
      <c r="AP2655" s="37" t="s">
        <v>10471</v>
      </c>
      <c r="AQ2655" s="37" t="s">
        <v>10472</v>
      </c>
      <c r="AR2655" s="37" t="s">
        <v>10471</v>
      </c>
      <c r="AS2655" s="37" t="s">
        <v>10472</v>
      </c>
      <c r="AT2655" s="37" t="s">
        <v>1751</v>
      </c>
    </row>
    <row r="2656" spans="41:46" x14ac:dyDescent="0.2">
      <c r="AO2656" s="106" t="str">
        <f t="shared" si="149"/>
        <v>RW1SOLENT MIND</v>
      </c>
      <c r="AP2656" s="37" t="s">
        <v>10473</v>
      </c>
      <c r="AQ2656" s="37" t="s">
        <v>10474</v>
      </c>
      <c r="AR2656" s="37" t="s">
        <v>10473</v>
      </c>
      <c r="AS2656" s="37" t="s">
        <v>10474</v>
      </c>
      <c r="AT2656" s="37" t="s">
        <v>1751</v>
      </c>
    </row>
    <row r="2657" spans="41:46" x14ac:dyDescent="0.2">
      <c r="AO2657" s="106" t="str">
        <f t="shared" si="149"/>
        <v>RW1THE BRIDGE</v>
      </c>
      <c r="AP2657" s="37" t="s">
        <v>10475</v>
      </c>
      <c r="AQ2657" s="37" t="s">
        <v>9060</v>
      </c>
      <c r="AR2657" s="37" t="s">
        <v>10475</v>
      </c>
      <c r="AS2657" s="37" t="s">
        <v>9060</v>
      </c>
      <c r="AT2657" s="37" t="s">
        <v>1751</v>
      </c>
    </row>
    <row r="2658" spans="41:46" x14ac:dyDescent="0.2">
      <c r="AO2658" s="106" t="str">
        <f t="shared" si="149"/>
        <v>RW1E&amp;TVS CLDT</v>
      </c>
      <c r="AP2658" s="37" t="s">
        <v>10476</v>
      </c>
      <c r="AQ2658" s="37" t="s">
        <v>10477</v>
      </c>
      <c r="AR2658" s="37" t="s">
        <v>10476</v>
      </c>
      <c r="AS2658" s="37" t="s">
        <v>10477</v>
      </c>
      <c r="AT2658" s="37" t="s">
        <v>1751</v>
      </c>
    </row>
    <row r="2659" spans="41:46" x14ac:dyDescent="0.2">
      <c r="AO2659" s="106" t="str">
        <f t="shared" si="149"/>
        <v>RW1OAKRIDGE HALL FOR ALL</v>
      </c>
      <c r="AP2659" s="37" t="s">
        <v>10478</v>
      </c>
      <c r="AQ2659" s="37" t="s">
        <v>8601</v>
      </c>
      <c r="AR2659" s="37" t="s">
        <v>10478</v>
      </c>
      <c r="AS2659" s="37" t="s">
        <v>8601</v>
      </c>
      <c r="AT2659" s="37" t="s">
        <v>1751</v>
      </c>
    </row>
    <row r="2660" spans="41:46" x14ac:dyDescent="0.2">
      <c r="AO2660" s="106" t="str">
        <f t="shared" si="149"/>
        <v>RW1MILFORD ON SEA WAR MEMORIAL HOSPITAL</v>
      </c>
      <c r="AP2660" s="37" t="s">
        <v>10479</v>
      </c>
      <c r="AQ2660" s="37" t="s">
        <v>10480</v>
      </c>
      <c r="AR2660" s="37" t="s">
        <v>10479</v>
      </c>
      <c r="AS2660" s="37" t="s">
        <v>10480</v>
      </c>
      <c r="AT2660" s="37" t="s">
        <v>1751</v>
      </c>
    </row>
    <row r="2661" spans="41:46" x14ac:dyDescent="0.2">
      <c r="AO2661" s="106" t="str">
        <f t="shared" si="149"/>
        <v>RW1ROMSEY HOSPITAL</v>
      </c>
      <c r="AP2661" s="37" t="s">
        <v>10481</v>
      </c>
      <c r="AQ2661" s="37" t="s">
        <v>8525</v>
      </c>
      <c r="AR2661" s="37" t="s">
        <v>10481</v>
      </c>
      <c r="AS2661" s="37" t="s">
        <v>8525</v>
      </c>
      <c r="AT2661" s="37" t="s">
        <v>1751</v>
      </c>
    </row>
    <row r="2662" spans="41:46" x14ac:dyDescent="0.2">
      <c r="AO2662" s="106" t="str">
        <f t="shared" si="149"/>
        <v>RW1POTTERIES SOCIAL CARE</v>
      </c>
      <c r="AP2662" s="37" t="s">
        <v>10482</v>
      </c>
      <c r="AQ2662" s="37" t="s">
        <v>10483</v>
      </c>
      <c r="AR2662" s="37" t="s">
        <v>10482</v>
      </c>
      <c r="AS2662" s="37" t="s">
        <v>10483</v>
      </c>
      <c r="AT2662" s="37" t="s">
        <v>1751</v>
      </c>
    </row>
    <row r="2663" spans="41:46" x14ac:dyDescent="0.2">
      <c r="AO2663" s="106" t="str">
        <f t="shared" si="149"/>
        <v>RW1FAREHAM COMMUNITY HOSPITAL</v>
      </c>
      <c r="AP2663" s="37" t="s">
        <v>10484</v>
      </c>
      <c r="AQ2663" s="37" t="s">
        <v>8575</v>
      </c>
      <c r="AR2663" s="37" t="s">
        <v>10484</v>
      </c>
      <c r="AS2663" s="37" t="s">
        <v>8575</v>
      </c>
      <c r="AT2663" s="37" t="s">
        <v>1751</v>
      </c>
    </row>
    <row r="2664" spans="41:46" x14ac:dyDescent="0.2">
      <c r="AO2664" s="106" t="str">
        <f t="shared" si="149"/>
        <v>RW1SWINDON</v>
      </c>
      <c r="AP2664" s="37" t="s">
        <v>10485</v>
      </c>
      <c r="AQ2664" s="37" t="s">
        <v>10486</v>
      </c>
      <c r="AR2664" s="37" t="s">
        <v>10485</v>
      </c>
      <c r="AS2664" s="37" t="s">
        <v>10486</v>
      </c>
      <c r="AT2664" s="37" t="s">
        <v>1751</v>
      </c>
    </row>
    <row r="2665" spans="41:46" x14ac:dyDescent="0.2">
      <c r="AO2665" s="106" t="str">
        <f t="shared" si="149"/>
        <v>RW1W WILTS</v>
      </c>
      <c r="AP2665" s="37" t="s">
        <v>10487</v>
      </c>
      <c r="AQ2665" s="37" t="s">
        <v>10488</v>
      </c>
      <c r="AR2665" s="37" t="s">
        <v>10487</v>
      </c>
      <c r="AS2665" s="37" t="s">
        <v>10488</v>
      </c>
      <c r="AT2665" s="37" t="s">
        <v>1751</v>
      </c>
    </row>
    <row r="2666" spans="41:46" x14ac:dyDescent="0.2">
      <c r="AO2666" s="106" t="str">
        <f t="shared" si="149"/>
        <v>RW1COUNTY HALL</v>
      </c>
      <c r="AP2666" s="37" t="s">
        <v>10489</v>
      </c>
      <c r="AQ2666" s="37" t="s">
        <v>10490</v>
      </c>
      <c r="AR2666" s="37" t="s">
        <v>10489</v>
      </c>
      <c r="AS2666" s="37" t="s">
        <v>10490</v>
      </c>
      <c r="AT2666" s="37" t="s">
        <v>1751</v>
      </c>
    </row>
    <row r="2667" spans="41:46" x14ac:dyDescent="0.2">
      <c r="AO2667" s="106" t="str">
        <f t="shared" si="149"/>
        <v>RW1TROWBRIDGE COMMUNITY HOSPITAL</v>
      </c>
      <c r="AP2667" s="37" t="s">
        <v>10491</v>
      </c>
      <c r="AQ2667" s="37" t="s">
        <v>10492</v>
      </c>
      <c r="AR2667" s="37" t="s">
        <v>10491</v>
      </c>
      <c r="AS2667" s="37" t="s">
        <v>10492</v>
      </c>
      <c r="AT2667" s="37" t="s">
        <v>1751</v>
      </c>
    </row>
    <row r="2668" spans="41:46" x14ac:dyDescent="0.2">
      <c r="AO2668" s="106" t="str">
        <f t="shared" si="149"/>
        <v>RW1SOUTH WILTS CTPLD</v>
      </c>
      <c r="AP2668" s="37" t="s">
        <v>10493</v>
      </c>
      <c r="AQ2668" s="37" t="s">
        <v>10494</v>
      </c>
      <c r="AR2668" s="37" t="s">
        <v>10493</v>
      </c>
      <c r="AS2668" s="37" t="s">
        <v>10494</v>
      </c>
      <c r="AT2668" s="37" t="s">
        <v>1751</v>
      </c>
    </row>
    <row r="2669" spans="41:46" x14ac:dyDescent="0.2">
      <c r="AO2669" s="106" t="str">
        <f t="shared" si="149"/>
        <v>RW1THE RAPIDS</v>
      </c>
      <c r="AP2669" s="37" t="s">
        <v>10495</v>
      </c>
      <c r="AQ2669" s="37" t="s">
        <v>10496</v>
      </c>
      <c r="AR2669" s="37" t="s">
        <v>10495</v>
      </c>
      <c r="AS2669" s="37" t="s">
        <v>10496</v>
      </c>
      <c r="AT2669" s="37" t="s">
        <v>1751</v>
      </c>
    </row>
    <row r="2670" spans="41:46" x14ac:dyDescent="0.2">
      <c r="AO2670" s="106" t="str">
        <f t="shared" si="149"/>
        <v>RW1HALEACRE UNIT</v>
      </c>
      <c r="AP2670" s="37" t="s">
        <v>10497</v>
      </c>
      <c r="AQ2670" s="37" t="s">
        <v>13009</v>
      </c>
      <c r="AR2670" s="37" t="s">
        <v>10497</v>
      </c>
      <c r="AS2670" s="37" t="s">
        <v>13009</v>
      </c>
      <c r="AT2670" s="37" t="s">
        <v>1751</v>
      </c>
    </row>
    <row r="2671" spans="41:46" x14ac:dyDescent="0.2">
      <c r="AO2671" s="106" t="str">
        <f t="shared" si="149"/>
        <v>RW1KENNETT</v>
      </c>
      <c r="AP2671" s="37" t="s">
        <v>10498</v>
      </c>
      <c r="AQ2671" s="37" t="s">
        <v>10499</v>
      </c>
      <c r="AR2671" s="37" t="s">
        <v>10498</v>
      </c>
      <c r="AS2671" s="37" t="s">
        <v>10499</v>
      </c>
      <c r="AT2671" s="37" t="s">
        <v>1751</v>
      </c>
    </row>
    <row r="2672" spans="41:46" x14ac:dyDescent="0.2">
      <c r="AO2672" s="106" t="str">
        <f t="shared" si="149"/>
        <v>RW1HOLLYBANK</v>
      </c>
      <c r="AP2672" s="37" t="s">
        <v>10500</v>
      </c>
      <c r="AQ2672" s="37" t="s">
        <v>10415</v>
      </c>
      <c r="AR2672" s="37" t="s">
        <v>10500</v>
      </c>
      <c r="AS2672" s="37" t="s">
        <v>10415</v>
      </c>
      <c r="AT2672" s="37" t="s">
        <v>1751</v>
      </c>
    </row>
    <row r="2673" spans="41:46" x14ac:dyDescent="0.2">
      <c r="AO2673" s="106" t="str">
        <f t="shared" si="149"/>
        <v>RW1N WILTS</v>
      </c>
      <c r="AP2673" s="37" t="s">
        <v>10501</v>
      </c>
      <c r="AQ2673" s="37" t="s">
        <v>10502</v>
      </c>
      <c r="AR2673" s="37" t="s">
        <v>10501</v>
      </c>
      <c r="AS2673" s="37" t="s">
        <v>10502</v>
      </c>
      <c r="AT2673" s="37" t="s">
        <v>1751</v>
      </c>
    </row>
    <row r="2674" spans="41:46" x14ac:dyDescent="0.2">
      <c r="AO2674" s="106" t="str">
        <f t="shared" si="149"/>
        <v>RW1OLD CAT</v>
      </c>
      <c r="AP2674" s="37" t="s">
        <v>10503</v>
      </c>
      <c r="AQ2674" s="37" t="s">
        <v>10504</v>
      </c>
      <c r="AR2674" s="37" t="s">
        <v>10503</v>
      </c>
      <c r="AS2674" s="37" t="s">
        <v>10504</v>
      </c>
      <c r="AT2674" s="37" t="s">
        <v>1751</v>
      </c>
    </row>
    <row r="2675" spans="41:46" x14ac:dyDescent="0.2">
      <c r="AO2675" s="106" t="str">
        <f t="shared" si="149"/>
        <v>RW1S WILTS</v>
      </c>
      <c r="AP2675" s="37" t="s">
        <v>10505</v>
      </c>
      <c r="AQ2675" s="37" t="s">
        <v>10506</v>
      </c>
      <c r="AR2675" s="37" t="s">
        <v>10505</v>
      </c>
      <c r="AS2675" s="37" t="s">
        <v>10506</v>
      </c>
      <c r="AT2675" s="37" t="s">
        <v>1751</v>
      </c>
    </row>
    <row r="2676" spans="41:46" x14ac:dyDescent="0.2">
      <c r="AO2676" s="106" t="str">
        <f t="shared" si="149"/>
        <v>RW1ANDLERS ASH</v>
      </c>
      <c r="AP2676" s="37" t="s">
        <v>10507</v>
      </c>
      <c r="AQ2676" s="37" t="s">
        <v>10508</v>
      </c>
      <c r="AR2676" s="37" t="s">
        <v>10507</v>
      </c>
      <c r="AS2676" s="37" t="s">
        <v>10508</v>
      </c>
      <c r="AT2676" s="37" t="s">
        <v>1751</v>
      </c>
    </row>
    <row r="2677" spans="41:46" x14ac:dyDescent="0.2">
      <c r="AO2677" s="106" t="str">
        <f t="shared" si="149"/>
        <v>RW1BRIXLAVEN</v>
      </c>
      <c r="AP2677" s="37" t="s">
        <v>10509</v>
      </c>
      <c r="AQ2677" s="37" t="s">
        <v>10510</v>
      </c>
      <c r="AR2677" s="37" t="s">
        <v>10509</v>
      </c>
      <c r="AS2677" s="37" t="s">
        <v>10510</v>
      </c>
      <c r="AT2677" s="37" t="s">
        <v>1751</v>
      </c>
    </row>
    <row r="2678" spans="41:46" x14ac:dyDescent="0.2">
      <c r="AO2678" s="106" t="str">
        <f t="shared" si="149"/>
        <v>RW1CHERRYTREE</v>
      </c>
      <c r="AP2678" s="37" t="s">
        <v>10511</v>
      </c>
      <c r="AQ2678" s="37" t="s">
        <v>10512</v>
      </c>
      <c r="AR2678" s="37" t="s">
        <v>10511</v>
      </c>
      <c r="AS2678" s="37" t="s">
        <v>10512</v>
      </c>
      <c r="AT2678" s="37" t="s">
        <v>1751</v>
      </c>
    </row>
    <row r="2679" spans="41:46" x14ac:dyDescent="0.2">
      <c r="AO2679" s="106" t="str">
        <f t="shared" si="149"/>
        <v>RW1ALTON COMMUNITY HOSPITAL - ANSTEY WARD</v>
      </c>
      <c r="AP2679" s="37" t="s">
        <v>10513</v>
      </c>
      <c r="AQ2679" s="37" t="s">
        <v>10514</v>
      </c>
      <c r="AR2679" s="37" t="s">
        <v>10513</v>
      </c>
      <c r="AS2679" s="37" t="s">
        <v>10514</v>
      </c>
      <c r="AT2679" s="37" t="s">
        <v>1751</v>
      </c>
    </row>
    <row r="2680" spans="41:46" x14ac:dyDescent="0.2">
      <c r="AO2680" s="106" t="str">
        <f t="shared" si="149"/>
        <v>RW1HOME LEA</v>
      </c>
      <c r="AP2680" s="37" t="s">
        <v>10515</v>
      </c>
      <c r="AQ2680" s="37" t="s">
        <v>10516</v>
      </c>
      <c r="AR2680" s="37" t="s">
        <v>10515</v>
      </c>
      <c r="AS2680" s="37" t="s">
        <v>10516</v>
      </c>
      <c r="AT2680" s="37" t="s">
        <v>1751</v>
      </c>
    </row>
    <row r="2681" spans="41:46" x14ac:dyDescent="0.2">
      <c r="AO2681" s="106" t="str">
        <f t="shared" si="149"/>
        <v>RW1MILLVIEW</v>
      </c>
      <c r="AP2681" s="37" t="s">
        <v>10517</v>
      </c>
      <c r="AQ2681" s="37" t="s">
        <v>10518</v>
      </c>
      <c r="AR2681" s="37" t="s">
        <v>10517</v>
      </c>
      <c r="AS2681" s="37" t="s">
        <v>10518</v>
      </c>
      <c r="AT2681" s="37" t="s">
        <v>1751</v>
      </c>
    </row>
    <row r="2682" spans="41:46" x14ac:dyDescent="0.2">
      <c r="AO2682" s="106" t="str">
        <f t="shared" si="149"/>
        <v>RW1OLD TIMBERS</v>
      </c>
      <c r="AP2682" s="37" t="s">
        <v>10519</v>
      </c>
      <c r="AQ2682" s="37" t="s">
        <v>10520</v>
      </c>
      <c r="AR2682" s="37" t="s">
        <v>10519</v>
      </c>
      <c r="AS2682" s="37" t="s">
        <v>10520</v>
      </c>
      <c r="AT2682" s="37" t="s">
        <v>1751</v>
      </c>
    </row>
    <row r="2683" spans="41:46" x14ac:dyDescent="0.2">
      <c r="AO2683" s="106" t="str">
        <f t="shared" si="149"/>
        <v>RW1PEAKLANDS</v>
      </c>
      <c r="AP2683" s="37" t="s">
        <v>10521</v>
      </c>
      <c r="AQ2683" s="37" t="s">
        <v>10522</v>
      </c>
      <c r="AR2683" s="37" t="s">
        <v>10521</v>
      </c>
      <c r="AS2683" s="37" t="s">
        <v>10522</v>
      </c>
      <c r="AT2683" s="37" t="s">
        <v>1751</v>
      </c>
    </row>
    <row r="2684" spans="41:46" x14ac:dyDescent="0.2">
      <c r="AO2684" s="106" t="str">
        <f t="shared" si="149"/>
        <v>RW1PHOENIX DAY HOSPITAL</v>
      </c>
      <c r="AP2684" s="37" t="s">
        <v>10523</v>
      </c>
      <c r="AQ2684" s="37" t="s">
        <v>10524</v>
      </c>
      <c r="AR2684" s="37" t="s">
        <v>10523</v>
      </c>
      <c r="AS2684" s="37" t="s">
        <v>10524</v>
      </c>
      <c r="AT2684" s="37" t="s">
        <v>1751</v>
      </c>
    </row>
    <row r="2685" spans="41:46" x14ac:dyDescent="0.2">
      <c r="AO2685" s="106" t="str">
        <f t="shared" si="149"/>
        <v>RW1REDCLYFFE BENGALOWS</v>
      </c>
      <c r="AP2685" s="37" t="s">
        <v>10525</v>
      </c>
      <c r="AQ2685" s="37" t="s">
        <v>10526</v>
      </c>
      <c r="AR2685" s="37" t="s">
        <v>10525</v>
      </c>
      <c r="AS2685" s="37" t="s">
        <v>10526</v>
      </c>
      <c r="AT2685" s="37" t="s">
        <v>1751</v>
      </c>
    </row>
    <row r="2686" spans="41:46" x14ac:dyDescent="0.2">
      <c r="AO2686" s="106" t="str">
        <f t="shared" si="149"/>
        <v>RW1FENWICK HOSPITAL</v>
      </c>
      <c r="AP2686" s="37" t="s">
        <v>10527</v>
      </c>
      <c r="AQ2686" s="37" t="s">
        <v>8609</v>
      </c>
      <c r="AR2686" s="37" t="s">
        <v>10527</v>
      </c>
      <c r="AS2686" s="37" t="s">
        <v>8609</v>
      </c>
      <c r="AT2686" s="37" t="s">
        <v>1751</v>
      </c>
    </row>
    <row r="2687" spans="41:46" x14ac:dyDescent="0.2">
      <c r="AO2687" s="106" t="str">
        <f t="shared" si="149"/>
        <v>RW1HYTHE HOSPITAL</v>
      </c>
      <c r="AP2687" s="37" t="s">
        <v>10528</v>
      </c>
      <c r="AQ2687" s="37" t="s">
        <v>8587</v>
      </c>
      <c r="AR2687" s="37" t="s">
        <v>10528</v>
      </c>
      <c r="AS2687" s="37" t="s">
        <v>8587</v>
      </c>
      <c r="AT2687" s="37" t="s">
        <v>1751</v>
      </c>
    </row>
    <row r="2688" spans="41:46" x14ac:dyDescent="0.2">
      <c r="AO2688" s="106" t="str">
        <f t="shared" si="149"/>
        <v>RW1SYLVAN VILLA</v>
      </c>
      <c r="AP2688" s="37" t="s">
        <v>10529</v>
      </c>
      <c r="AQ2688" s="37" t="s">
        <v>10530</v>
      </c>
      <c r="AR2688" s="37" t="s">
        <v>10529</v>
      </c>
      <c r="AS2688" s="37" t="s">
        <v>10530</v>
      </c>
      <c r="AT2688" s="37" t="s">
        <v>1751</v>
      </c>
    </row>
    <row r="2689" spans="41:46" x14ac:dyDescent="0.2">
      <c r="AO2689" s="106" t="str">
        <f t="shared" si="149"/>
        <v>RW1TAMARINE</v>
      </c>
      <c r="AP2689" s="37" t="s">
        <v>10531</v>
      </c>
      <c r="AQ2689" s="37" t="s">
        <v>10532</v>
      </c>
      <c r="AR2689" s="37" t="s">
        <v>10531</v>
      </c>
      <c r="AS2689" s="37" t="s">
        <v>10532</v>
      </c>
      <c r="AT2689" s="37" t="s">
        <v>1751</v>
      </c>
    </row>
    <row r="2690" spans="41:46" x14ac:dyDescent="0.2">
      <c r="AO2690" s="106" t="str">
        <f t="shared" si="149"/>
        <v>RW1THE CONIFERS</v>
      </c>
      <c r="AP2690" s="37" t="s">
        <v>10533</v>
      </c>
      <c r="AQ2690" s="37" t="s">
        <v>10534</v>
      </c>
      <c r="AR2690" s="37" t="s">
        <v>10533</v>
      </c>
      <c r="AS2690" s="37" t="s">
        <v>10534</v>
      </c>
      <c r="AT2690" s="37" t="s">
        <v>1751</v>
      </c>
    </row>
    <row r="2691" spans="41:46" x14ac:dyDescent="0.2">
      <c r="AO2691" s="106" t="str">
        <f t="shared" si="149"/>
        <v>RW1TWO CORNERS</v>
      </c>
      <c r="AP2691" s="37" t="s">
        <v>10535</v>
      </c>
      <c r="AQ2691" s="37" t="s">
        <v>10536</v>
      </c>
      <c r="AR2691" s="37" t="s">
        <v>10535</v>
      </c>
      <c r="AS2691" s="37" t="s">
        <v>10536</v>
      </c>
      <c r="AT2691" s="37" t="s">
        <v>1751</v>
      </c>
    </row>
    <row r="2692" spans="41:46" x14ac:dyDescent="0.2">
      <c r="AO2692" s="106" t="str">
        <f t="shared" ref="AO2692:AO2755" si="150">AT2692&amp;AQ2692</f>
        <v>RW1WESTBROOK</v>
      </c>
      <c r="AP2692" s="37" t="s">
        <v>10537</v>
      </c>
      <c r="AQ2692" s="37" t="s">
        <v>10538</v>
      </c>
      <c r="AR2692" s="37" t="s">
        <v>10537</v>
      </c>
      <c r="AS2692" s="37" t="s">
        <v>10538</v>
      </c>
      <c r="AT2692" s="37" t="s">
        <v>1751</v>
      </c>
    </row>
    <row r="2693" spans="41:46" x14ac:dyDescent="0.2">
      <c r="AO2693" s="106" t="str">
        <f t="shared" si="150"/>
        <v>RW1WHITELEY WOOD</v>
      </c>
      <c r="AP2693" s="37" t="s">
        <v>10539</v>
      </c>
      <c r="AQ2693" s="37" t="s">
        <v>10540</v>
      </c>
      <c r="AR2693" s="37" t="s">
        <v>10539</v>
      </c>
      <c r="AS2693" s="37" t="s">
        <v>10540</v>
      </c>
      <c r="AT2693" s="37" t="s">
        <v>1751</v>
      </c>
    </row>
    <row r="2694" spans="41:46" x14ac:dyDescent="0.2">
      <c r="AO2694" s="106" t="str">
        <f t="shared" si="150"/>
        <v>RW1THE GRANGE</v>
      </c>
      <c r="AP2694" s="37" t="s">
        <v>10541</v>
      </c>
      <c r="AQ2694" s="37" t="s">
        <v>8059</v>
      </c>
      <c r="AR2694" s="37" t="s">
        <v>10541</v>
      </c>
      <c r="AS2694" s="37" t="s">
        <v>8059</v>
      </c>
      <c r="AT2694" s="37" t="s">
        <v>1751</v>
      </c>
    </row>
    <row r="2695" spans="41:46" x14ac:dyDescent="0.2">
      <c r="AO2695" s="106" t="str">
        <f t="shared" si="150"/>
        <v>RW1BEECH HURST</v>
      </c>
      <c r="AP2695" s="37" t="s">
        <v>10542</v>
      </c>
      <c r="AQ2695" s="37" t="s">
        <v>10543</v>
      </c>
      <c r="AR2695" s="37" t="s">
        <v>10542</v>
      </c>
      <c r="AS2695" s="37" t="s">
        <v>10543</v>
      </c>
      <c r="AT2695" s="37" t="s">
        <v>1751</v>
      </c>
    </row>
    <row r="2696" spans="41:46" x14ac:dyDescent="0.2">
      <c r="AO2696" s="106" t="str">
        <f t="shared" si="150"/>
        <v>RW1HAVANT &amp; PETERSFIELD OPMH 2</v>
      </c>
      <c r="AP2696" s="37" t="s">
        <v>10544</v>
      </c>
      <c r="AQ2696" s="37" t="s">
        <v>10545</v>
      </c>
      <c r="AR2696" s="37" t="s">
        <v>10544</v>
      </c>
      <c r="AS2696" s="37" t="s">
        <v>10545</v>
      </c>
      <c r="AT2696" s="37" t="s">
        <v>1751</v>
      </c>
    </row>
    <row r="2697" spans="41:46" x14ac:dyDescent="0.2">
      <c r="AO2697" s="106" t="str">
        <f t="shared" si="150"/>
        <v>RW1FAREHAM &amp; GOSPORT CLDT</v>
      </c>
      <c r="AP2697" s="37" t="s">
        <v>10546</v>
      </c>
      <c r="AQ2697" s="37" t="s">
        <v>10547</v>
      </c>
      <c r="AR2697" s="37" t="s">
        <v>10546</v>
      </c>
      <c r="AS2697" s="37" t="s">
        <v>10547</v>
      </c>
      <c r="AT2697" s="37" t="s">
        <v>1751</v>
      </c>
    </row>
    <row r="2698" spans="41:46" x14ac:dyDescent="0.2">
      <c r="AO2698" s="106" t="str">
        <f t="shared" si="150"/>
        <v>RW1MIDHANTS CLDT</v>
      </c>
      <c r="AP2698" s="37" t="s">
        <v>10548</v>
      </c>
      <c r="AQ2698" s="37" t="s">
        <v>10429</v>
      </c>
      <c r="AR2698" s="37" t="s">
        <v>10548</v>
      </c>
      <c r="AS2698" s="37" t="s">
        <v>10429</v>
      </c>
      <c r="AT2698" s="37" t="s">
        <v>1751</v>
      </c>
    </row>
    <row r="2699" spans="41:46" x14ac:dyDescent="0.2">
      <c r="AO2699" s="106" t="str">
        <f t="shared" si="150"/>
        <v>RW1HAVANT &amp; PETERSFIELD OPMH 2</v>
      </c>
      <c r="AP2699" s="37" t="s">
        <v>10549</v>
      </c>
      <c r="AQ2699" s="37" t="s">
        <v>10545</v>
      </c>
      <c r="AR2699" s="37" t="s">
        <v>10549</v>
      </c>
      <c r="AS2699" s="37" t="s">
        <v>10545</v>
      </c>
      <c r="AT2699" s="37" t="s">
        <v>1751</v>
      </c>
    </row>
    <row r="2700" spans="41:46" x14ac:dyDescent="0.2">
      <c r="AO2700" s="106" t="str">
        <f t="shared" si="150"/>
        <v>RW1PSYCHOTHERAPY</v>
      </c>
      <c r="AP2700" s="37" t="s">
        <v>10550</v>
      </c>
      <c r="AQ2700" s="37" t="s">
        <v>10450</v>
      </c>
      <c r="AR2700" s="37" t="s">
        <v>10550</v>
      </c>
      <c r="AS2700" s="37" t="s">
        <v>10450</v>
      </c>
      <c r="AT2700" s="37" t="s">
        <v>1751</v>
      </c>
    </row>
    <row r="2701" spans="41:46" x14ac:dyDescent="0.2">
      <c r="AO2701" s="106" t="str">
        <f t="shared" si="150"/>
        <v>RW1FAREHAM REACH</v>
      </c>
      <c r="AP2701" s="37" t="s">
        <v>10551</v>
      </c>
      <c r="AQ2701" s="37" t="s">
        <v>10552</v>
      </c>
      <c r="AR2701" s="37" t="s">
        <v>10551</v>
      </c>
      <c r="AS2701" s="37" t="s">
        <v>10552</v>
      </c>
      <c r="AT2701" s="37" t="s">
        <v>1751</v>
      </c>
    </row>
    <row r="2702" spans="41:46" x14ac:dyDescent="0.2">
      <c r="AO2702" s="106" t="str">
        <f t="shared" si="150"/>
        <v>RW1SOTON CITY CLDT</v>
      </c>
      <c r="AP2702" s="37" t="s">
        <v>10553</v>
      </c>
      <c r="AQ2702" s="37" t="s">
        <v>10554</v>
      </c>
      <c r="AR2702" s="37" t="s">
        <v>10553</v>
      </c>
      <c r="AS2702" s="37" t="s">
        <v>10554</v>
      </c>
      <c r="AT2702" s="37" t="s">
        <v>1751</v>
      </c>
    </row>
    <row r="2703" spans="41:46" x14ac:dyDescent="0.2">
      <c r="AO2703" s="106" t="str">
        <f t="shared" si="150"/>
        <v>RW1NORTH HANTS CLDT</v>
      </c>
      <c r="AP2703" s="37" t="s">
        <v>10555</v>
      </c>
      <c r="AQ2703" s="37" t="s">
        <v>10556</v>
      </c>
      <c r="AR2703" s="37" t="s">
        <v>10555</v>
      </c>
      <c r="AS2703" s="37" t="s">
        <v>10556</v>
      </c>
      <c r="AT2703" s="37" t="s">
        <v>1751</v>
      </c>
    </row>
    <row r="2704" spans="41:46" x14ac:dyDescent="0.2">
      <c r="AO2704" s="106" t="str">
        <f t="shared" si="150"/>
        <v>RW1UNIVERSITY DOP</v>
      </c>
      <c r="AP2704" s="37" t="s">
        <v>10557</v>
      </c>
      <c r="AQ2704" s="37" t="s">
        <v>10441</v>
      </c>
      <c r="AR2704" s="37" t="s">
        <v>10557</v>
      </c>
      <c r="AS2704" s="37" t="s">
        <v>10441</v>
      </c>
      <c r="AT2704" s="37" t="s">
        <v>1751</v>
      </c>
    </row>
    <row r="2705" spans="41:46" x14ac:dyDescent="0.2">
      <c r="AO2705" s="106" t="str">
        <f t="shared" si="150"/>
        <v>RW1HAVANT OPMH</v>
      </c>
      <c r="AP2705" s="37" t="s">
        <v>10558</v>
      </c>
      <c r="AQ2705" s="37" t="s">
        <v>10559</v>
      </c>
      <c r="AR2705" s="37" t="s">
        <v>10558</v>
      </c>
      <c r="AS2705" s="37" t="s">
        <v>10559</v>
      </c>
      <c r="AT2705" s="37" t="s">
        <v>1751</v>
      </c>
    </row>
    <row r="2706" spans="41:46" x14ac:dyDescent="0.2">
      <c r="AO2706" s="106" t="str">
        <f t="shared" si="150"/>
        <v>RW1NEW FOREST CLDT</v>
      </c>
      <c r="AP2706" s="37" t="s">
        <v>10560</v>
      </c>
      <c r="AQ2706" s="37" t="s">
        <v>10431</v>
      </c>
      <c r="AR2706" s="37" t="s">
        <v>10560</v>
      </c>
      <c r="AS2706" s="37" t="s">
        <v>10431</v>
      </c>
      <c r="AT2706" s="37" t="s">
        <v>1751</v>
      </c>
    </row>
    <row r="2707" spans="41:46" x14ac:dyDescent="0.2">
      <c r="AO2707" s="106" t="str">
        <f t="shared" si="150"/>
        <v>RW1UNIVERSITY DOP</v>
      </c>
      <c r="AP2707" s="37" t="s">
        <v>10561</v>
      </c>
      <c r="AQ2707" s="37" t="s">
        <v>10441</v>
      </c>
      <c r="AR2707" s="37" t="s">
        <v>10561</v>
      </c>
      <c r="AS2707" s="37" t="s">
        <v>10441</v>
      </c>
      <c r="AT2707" s="37" t="s">
        <v>1751</v>
      </c>
    </row>
    <row r="2708" spans="41:46" x14ac:dyDescent="0.2">
      <c r="AO2708" s="106" t="str">
        <f t="shared" si="150"/>
        <v>RW1MARC EMH</v>
      </c>
      <c r="AP2708" s="37" t="s">
        <v>10562</v>
      </c>
      <c r="AQ2708" s="37" t="s">
        <v>10563</v>
      </c>
      <c r="AR2708" s="37" t="s">
        <v>10562</v>
      </c>
      <c r="AS2708" s="37" t="s">
        <v>10563</v>
      </c>
      <c r="AT2708" s="37" t="s">
        <v>1751</v>
      </c>
    </row>
    <row r="2709" spans="41:46" x14ac:dyDescent="0.2">
      <c r="AO2709" s="106" t="str">
        <f t="shared" si="150"/>
        <v>RW1LYNDHURST RAVENSWOOD</v>
      </c>
      <c r="AP2709" s="37" t="s">
        <v>10564</v>
      </c>
      <c r="AQ2709" s="37" t="s">
        <v>10565</v>
      </c>
      <c r="AR2709" s="37" t="s">
        <v>10564</v>
      </c>
      <c r="AS2709" s="37" t="s">
        <v>10565</v>
      </c>
      <c r="AT2709" s="37" t="s">
        <v>1751</v>
      </c>
    </row>
    <row r="2710" spans="41:46" x14ac:dyDescent="0.2">
      <c r="AO2710" s="106" t="str">
        <f t="shared" si="150"/>
        <v>RW1HAVANT &amp; PETERSFIELD</v>
      </c>
      <c r="AP2710" s="37" t="s">
        <v>10566</v>
      </c>
      <c r="AQ2710" s="37" t="s">
        <v>10567</v>
      </c>
      <c r="AR2710" s="37" t="s">
        <v>10566</v>
      </c>
      <c r="AS2710" s="37" t="s">
        <v>10567</v>
      </c>
      <c r="AT2710" s="37" t="s">
        <v>1751</v>
      </c>
    </row>
    <row r="2711" spans="41:46" x14ac:dyDescent="0.2">
      <c r="AO2711" s="106" t="str">
        <f t="shared" si="150"/>
        <v>RW1FAREHAM &amp; GOSPORT</v>
      </c>
      <c r="AP2711" s="37" t="s">
        <v>10568</v>
      </c>
      <c r="AQ2711" s="37" t="s">
        <v>10569</v>
      </c>
      <c r="AR2711" s="37" t="s">
        <v>10568</v>
      </c>
      <c r="AS2711" s="37" t="s">
        <v>10569</v>
      </c>
      <c r="AT2711" s="37" t="s">
        <v>1751</v>
      </c>
    </row>
    <row r="2712" spans="41:46" x14ac:dyDescent="0.2">
      <c r="AO2712" s="106" t="str">
        <f t="shared" si="150"/>
        <v>RW1HAVANT &amp; PETERSFIELD EMH</v>
      </c>
      <c r="AP2712" s="37" t="s">
        <v>10570</v>
      </c>
      <c r="AQ2712" s="37" t="s">
        <v>10571</v>
      </c>
      <c r="AR2712" s="37" t="s">
        <v>10570</v>
      </c>
      <c r="AS2712" s="37" t="s">
        <v>10571</v>
      </c>
      <c r="AT2712" s="37" t="s">
        <v>1751</v>
      </c>
    </row>
    <row r="2713" spans="41:46" x14ac:dyDescent="0.2">
      <c r="AO2713" s="106" t="str">
        <f t="shared" si="150"/>
        <v>RW1LYMINGTON HOSPITAL</v>
      </c>
      <c r="AP2713" s="37" t="s">
        <v>10572</v>
      </c>
      <c r="AQ2713" s="37" t="s">
        <v>10573</v>
      </c>
      <c r="AR2713" s="37" t="s">
        <v>10572</v>
      </c>
      <c r="AS2713" s="37" t="s">
        <v>10573</v>
      </c>
      <c r="AT2713" s="37" t="s">
        <v>1751</v>
      </c>
    </row>
    <row r="2714" spans="41:46" x14ac:dyDescent="0.2">
      <c r="AO2714" s="106" t="str">
        <f t="shared" si="150"/>
        <v>RW1DEPARTMENT OF PSYCHOLOGICAL MEDICINE</v>
      </c>
      <c r="AP2714" s="37" t="s">
        <v>10574</v>
      </c>
      <c r="AQ2714" s="37" t="s">
        <v>6890</v>
      </c>
      <c r="AR2714" s="37" t="s">
        <v>10574</v>
      </c>
      <c r="AS2714" s="37" t="s">
        <v>6890</v>
      </c>
      <c r="AT2714" s="37" t="s">
        <v>1751</v>
      </c>
    </row>
    <row r="2715" spans="41:46" x14ac:dyDescent="0.2">
      <c r="AO2715" s="106" t="str">
        <f t="shared" si="150"/>
        <v>RW1WEST VIEW/HOME FARM</v>
      </c>
      <c r="AP2715" s="37" t="s">
        <v>10575</v>
      </c>
      <c r="AQ2715" s="37" t="s">
        <v>10576</v>
      </c>
      <c r="AR2715" s="37" t="s">
        <v>10575</v>
      </c>
      <c r="AS2715" s="37" t="s">
        <v>10576</v>
      </c>
      <c r="AT2715" s="37" t="s">
        <v>1751</v>
      </c>
    </row>
    <row r="2716" spans="41:46" x14ac:dyDescent="0.2">
      <c r="AO2716" s="106" t="str">
        <f t="shared" si="150"/>
        <v>RW1GOSPORT WAR MEMORIAL HOSPITAL</v>
      </c>
      <c r="AP2716" s="37" t="s">
        <v>10577</v>
      </c>
      <c r="AQ2716" s="37" t="s">
        <v>8549</v>
      </c>
      <c r="AR2716" s="37" t="s">
        <v>10577</v>
      </c>
      <c r="AS2716" s="37" t="s">
        <v>8549</v>
      </c>
      <c r="AT2716" s="37" t="s">
        <v>1751</v>
      </c>
    </row>
    <row r="2717" spans="41:46" x14ac:dyDescent="0.2">
      <c r="AO2717" s="106" t="str">
        <f t="shared" si="150"/>
        <v>RW1PSYCHOTHERAPY</v>
      </c>
      <c r="AP2717" s="37" t="s">
        <v>10578</v>
      </c>
      <c r="AQ2717" s="37" t="s">
        <v>10450</v>
      </c>
      <c r="AR2717" s="37" t="s">
        <v>10578</v>
      </c>
      <c r="AS2717" s="37" t="s">
        <v>10450</v>
      </c>
      <c r="AT2717" s="37" t="s">
        <v>1751</v>
      </c>
    </row>
    <row r="2718" spans="41:46" x14ac:dyDescent="0.2">
      <c r="AO2718" s="106" t="str">
        <f t="shared" si="150"/>
        <v>RW1EIP</v>
      </c>
      <c r="AP2718" s="37" t="s">
        <v>10579</v>
      </c>
      <c r="AQ2718" s="37" t="s">
        <v>10580</v>
      </c>
      <c r="AR2718" s="37" t="s">
        <v>10579</v>
      </c>
      <c r="AS2718" s="37" t="s">
        <v>10580</v>
      </c>
      <c r="AT2718" s="37" t="s">
        <v>1751</v>
      </c>
    </row>
    <row r="2719" spans="41:46" x14ac:dyDescent="0.2">
      <c r="AO2719" s="106" t="str">
        <f t="shared" si="150"/>
        <v>RW1ASHURST HOSPITAL</v>
      </c>
      <c r="AP2719" s="37" t="s">
        <v>10581</v>
      </c>
      <c r="AQ2719" s="37" t="s">
        <v>8500</v>
      </c>
      <c r="AR2719" s="37" t="s">
        <v>10581</v>
      </c>
      <c r="AS2719" s="37" t="s">
        <v>8500</v>
      </c>
      <c r="AT2719" s="37" t="s">
        <v>1751</v>
      </c>
    </row>
    <row r="2720" spans="41:46" x14ac:dyDescent="0.2">
      <c r="AO2720" s="106" t="str">
        <f t="shared" si="150"/>
        <v>RW1BROOKVALE</v>
      </c>
      <c r="AP2720" s="37" t="s">
        <v>10582</v>
      </c>
      <c r="AQ2720" s="37" t="s">
        <v>10583</v>
      </c>
      <c r="AR2720" s="37" t="s">
        <v>10582</v>
      </c>
      <c r="AS2720" s="37" t="s">
        <v>10583</v>
      </c>
      <c r="AT2720" s="37" t="s">
        <v>1751</v>
      </c>
    </row>
    <row r="2721" spans="41:46" x14ac:dyDescent="0.2">
      <c r="AO2721" s="106" t="str">
        <f t="shared" si="150"/>
        <v>RW1CUMBERLAND 2</v>
      </c>
      <c r="AP2721" s="37" t="s">
        <v>10584</v>
      </c>
      <c r="AQ2721" s="37" t="s">
        <v>10585</v>
      </c>
      <c r="AR2721" s="37" t="s">
        <v>10584</v>
      </c>
      <c r="AS2721" s="37" t="s">
        <v>10585</v>
      </c>
      <c r="AT2721" s="37" t="s">
        <v>1751</v>
      </c>
    </row>
    <row r="2722" spans="41:46" x14ac:dyDescent="0.2">
      <c r="AO2722" s="106" t="str">
        <f t="shared" si="150"/>
        <v>RW1LYMINGTON NEW FOREST HOSPITAL</v>
      </c>
      <c r="AP2722" s="37" t="s">
        <v>10586</v>
      </c>
      <c r="AQ2722" s="37" t="s">
        <v>8581</v>
      </c>
      <c r="AR2722" s="37" t="s">
        <v>10586</v>
      </c>
      <c r="AS2722" s="37" t="s">
        <v>8581</v>
      </c>
      <c r="AT2722" s="37" t="s">
        <v>1751</v>
      </c>
    </row>
    <row r="2723" spans="41:46" x14ac:dyDescent="0.2">
      <c r="AO2723" s="106" t="str">
        <f t="shared" si="150"/>
        <v>RW1PRINCESS ANNE HOSPITAL</v>
      </c>
      <c r="AP2723" s="37" t="s">
        <v>10587</v>
      </c>
      <c r="AQ2723" s="37" t="s">
        <v>8517</v>
      </c>
      <c r="AR2723" s="37" t="s">
        <v>10587</v>
      </c>
      <c r="AS2723" s="37" t="s">
        <v>8517</v>
      </c>
      <c r="AT2723" s="37" t="s">
        <v>1751</v>
      </c>
    </row>
    <row r="2724" spans="41:46" x14ac:dyDescent="0.2">
      <c r="AO2724" s="106" t="str">
        <f t="shared" si="150"/>
        <v>RW1ROYAL SOUTH HANTS HOSPITAL</v>
      </c>
      <c r="AP2724" s="37" t="s">
        <v>10588</v>
      </c>
      <c r="AQ2724" s="37" t="s">
        <v>10589</v>
      </c>
      <c r="AR2724" s="37" t="s">
        <v>10588</v>
      </c>
      <c r="AS2724" s="37" t="s">
        <v>10589</v>
      </c>
      <c r="AT2724" s="37" t="s">
        <v>1751</v>
      </c>
    </row>
    <row r="2725" spans="41:46" x14ac:dyDescent="0.2">
      <c r="AO2725" s="106" t="str">
        <f t="shared" si="150"/>
        <v>RW1UNIVERSITY OF SOUTHAMPTON</v>
      </c>
      <c r="AP2725" s="37" t="s">
        <v>10590</v>
      </c>
      <c r="AQ2725" s="37" t="s">
        <v>10591</v>
      </c>
      <c r="AR2725" s="37" t="s">
        <v>10590</v>
      </c>
      <c r="AS2725" s="37" t="s">
        <v>10591</v>
      </c>
      <c r="AT2725" s="37" t="s">
        <v>1751</v>
      </c>
    </row>
    <row r="2726" spans="41:46" x14ac:dyDescent="0.2">
      <c r="AO2726" s="106" t="str">
        <f t="shared" si="150"/>
        <v>RW1BOURNEMOUTH UNIVERSITY</v>
      </c>
      <c r="AP2726" s="37" t="s">
        <v>10592</v>
      </c>
      <c r="AQ2726" s="37" t="s">
        <v>10593</v>
      </c>
      <c r="AR2726" s="37" t="s">
        <v>10592</v>
      </c>
      <c r="AS2726" s="37" t="s">
        <v>10593</v>
      </c>
      <c r="AT2726" s="37" t="s">
        <v>1751</v>
      </c>
    </row>
    <row r="2727" spans="41:46" x14ac:dyDescent="0.2">
      <c r="AO2727" s="106" t="str">
        <f t="shared" si="150"/>
        <v>RW1CASS MID HANTS</v>
      </c>
      <c r="AP2727" s="37" t="s">
        <v>10594</v>
      </c>
      <c r="AQ2727" s="37" t="s">
        <v>10595</v>
      </c>
      <c r="AR2727" s="37" t="s">
        <v>10594</v>
      </c>
      <c r="AS2727" s="37" t="s">
        <v>10595</v>
      </c>
      <c r="AT2727" s="37" t="s">
        <v>1751</v>
      </c>
    </row>
    <row r="2728" spans="41:46" x14ac:dyDescent="0.2">
      <c r="AO2728" s="106" t="str">
        <f t="shared" si="150"/>
        <v>RW1POLES COPSE</v>
      </c>
      <c r="AP2728" s="37" t="s">
        <v>10596</v>
      </c>
      <c r="AQ2728" s="37" t="s">
        <v>10597</v>
      </c>
      <c r="AR2728" s="37" t="s">
        <v>10596</v>
      </c>
      <c r="AS2728" s="37" t="s">
        <v>10597</v>
      </c>
      <c r="AT2728" s="37" t="s">
        <v>1751</v>
      </c>
    </row>
    <row r="2729" spans="41:46" x14ac:dyDescent="0.2">
      <c r="AO2729" s="106" t="str">
        <f t="shared" si="150"/>
        <v>RW4RATHBONE HOSPITAL</v>
      </c>
      <c r="AP2729" s="37" t="s">
        <v>10598</v>
      </c>
      <c r="AQ2729" s="37" t="s">
        <v>10599</v>
      </c>
      <c r="AR2729" s="37" t="s">
        <v>10598</v>
      </c>
      <c r="AS2729" s="37" t="s">
        <v>10599</v>
      </c>
      <c r="AT2729" s="37" t="s">
        <v>1779</v>
      </c>
    </row>
    <row r="2730" spans="41:46" x14ac:dyDescent="0.2">
      <c r="AO2730" s="106" t="str">
        <f t="shared" si="150"/>
        <v>RW4MERSEY CARE NHS TRUST AT AINTREE HOSPITAL</v>
      </c>
      <c r="AP2730" s="37" t="s">
        <v>10600</v>
      </c>
      <c r="AQ2730" s="37" t="s">
        <v>10601</v>
      </c>
      <c r="AR2730" s="37" t="s">
        <v>10600</v>
      </c>
      <c r="AS2730" s="37" t="s">
        <v>10601</v>
      </c>
      <c r="AT2730" s="37" t="s">
        <v>1779</v>
      </c>
    </row>
    <row r="2731" spans="41:46" x14ac:dyDescent="0.2">
      <c r="AO2731" s="106" t="str">
        <f t="shared" si="150"/>
        <v>RW4ASHWORTH HOSPITAL</v>
      </c>
      <c r="AP2731" s="37" t="s">
        <v>10602</v>
      </c>
      <c r="AQ2731" s="37" t="s">
        <v>10603</v>
      </c>
      <c r="AR2731" s="37" t="s">
        <v>10602</v>
      </c>
      <c r="AS2731" s="37" t="s">
        <v>10603</v>
      </c>
      <c r="AT2731" s="37" t="s">
        <v>1779</v>
      </c>
    </row>
    <row r="2732" spans="41:46" x14ac:dyDescent="0.2">
      <c r="AO2732" s="106" t="str">
        <f t="shared" si="150"/>
        <v>RW4LIVERPOOL EMI</v>
      </c>
      <c r="AP2732" s="37" t="s">
        <v>10604</v>
      </c>
      <c r="AQ2732" s="37" t="s">
        <v>10605</v>
      </c>
      <c r="AR2732" s="37" t="s">
        <v>10604</v>
      </c>
      <c r="AS2732" s="37" t="s">
        <v>10605</v>
      </c>
      <c r="AT2732" s="37" t="s">
        <v>1779</v>
      </c>
    </row>
    <row r="2733" spans="41:46" x14ac:dyDescent="0.2">
      <c r="AO2733" s="106" t="str">
        <f t="shared" si="150"/>
        <v>RW4AINTREE EMI</v>
      </c>
      <c r="AP2733" s="37" t="s">
        <v>10606</v>
      </c>
      <c r="AQ2733" s="37" t="s">
        <v>10607</v>
      </c>
      <c r="AR2733" s="37" t="s">
        <v>10606</v>
      </c>
      <c r="AS2733" s="37" t="s">
        <v>10607</v>
      </c>
      <c r="AT2733" s="37" t="s">
        <v>1779</v>
      </c>
    </row>
    <row r="2734" spans="41:46" x14ac:dyDescent="0.2">
      <c r="AO2734" s="106" t="str">
        <f t="shared" si="150"/>
        <v>RW4SOUTHPORT EMI</v>
      </c>
      <c r="AP2734" s="37" t="s">
        <v>10608</v>
      </c>
      <c r="AQ2734" s="37" t="s">
        <v>10609</v>
      </c>
      <c r="AR2734" s="37" t="s">
        <v>10608</v>
      </c>
      <c r="AS2734" s="37" t="s">
        <v>10609</v>
      </c>
      <c r="AT2734" s="37" t="s">
        <v>1779</v>
      </c>
    </row>
    <row r="2735" spans="41:46" x14ac:dyDescent="0.2">
      <c r="AO2735" s="106" t="str">
        <f t="shared" si="150"/>
        <v>RW4LIVERPOOL CDT</v>
      </c>
      <c r="AP2735" s="37" t="s">
        <v>10610</v>
      </c>
      <c r="AQ2735" s="37" t="s">
        <v>10611</v>
      </c>
      <c r="AR2735" s="37" t="s">
        <v>10610</v>
      </c>
      <c r="AS2735" s="37" t="s">
        <v>10611</v>
      </c>
      <c r="AT2735" s="37" t="s">
        <v>1779</v>
      </c>
    </row>
    <row r="2736" spans="41:46" x14ac:dyDescent="0.2">
      <c r="AO2736" s="106" t="str">
        <f t="shared" si="150"/>
        <v>RW4NORTH LIVERPOOL CDT</v>
      </c>
      <c r="AP2736" s="37" t="s">
        <v>10612</v>
      </c>
      <c r="AQ2736" s="37" t="s">
        <v>10613</v>
      </c>
      <c r="AR2736" s="37" t="s">
        <v>10612</v>
      </c>
      <c r="AS2736" s="37" t="s">
        <v>10613</v>
      </c>
      <c r="AT2736" s="37" t="s">
        <v>1779</v>
      </c>
    </row>
    <row r="2737" spans="41:46" x14ac:dyDescent="0.2">
      <c r="AO2737" s="106" t="str">
        <f t="shared" si="150"/>
        <v>RW4SOUTH SEFTON CDT</v>
      </c>
      <c r="AP2737" s="37" t="s">
        <v>10614</v>
      </c>
      <c r="AQ2737" s="37" t="s">
        <v>10615</v>
      </c>
      <c r="AR2737" s="37" t="s">
        <v>10614</v>
      </c>
      <c r="AS2737" s="37" t="s">
        <v>10615</v>
      </c>
      <c r="AT2737" s="37" t="s">
        <v>1779</v>
      </c>
    </row>
    <row r="2738" spans="41:46" x14ac:dyDescent="0.2">
      <c r="AO2738" s="106" t="str">
        <f t="shared" si="150"/>
        <v>RW4SOUTHPORT CDT</v>
      </c>
      <c r="AP2738" s="37" t="s">
        <v>10616</v>
      </c>
      <c r="AQ2738" s="37" t="s">
        <v>10617</v>
      </c>
      <c r="AR2738" s="37" t="s">
        <v>10616</v>
      </c>
      <c r="AS2738" s="37" t="s">
        <v>10617</v>
      </c>
      <c r="AT2738" s="37" t="s">
        <v>1779</v>
      </c>
    </row>
    <row r="2739" spans="41:46" x14ac:dyDescent="0.2">
      <c r="AO2739" s="106" t="str">
        <f t="shared" si="150"/>
        <v>RW4LIVERPOOL AMI</v>
      </c>
      <c r="AP2739" s="37" t="s">
        <v>10618</v>
      </c>
      <c r="AQ2739" s="37" t="s">
        <v>10619</v>
      </c>
      <c r="AR2739" s="37" t="s">
        <v>10618</v>
      </c>
      <c r="AS2739" s="37" t="s">
        <v>10619</v>
      </c>
      <c r="AT2739" s="37" t="s">
        <v>1779</v>
      </c>
    </row>
    <row r="2740" spans="41:46" x14ac:dyDescent="0.2">
      <c r="AO2740" s="106" t="str">
        <f t="shared" si="150"/>
        <v>RW4AINTREE AMI</v>
      </c>
      <c r="AP2740" s="37" t="s">
        <v>10620</v>
      </c>
      <c r="AQ2740" s="37" t="s">
        <v>10621</v>
      </c>
      <c r="AR2740" s="37" t="s">
        <v>10620</v>
      </c>
      <c r="AS2740" s="37" t="s">
        <v>10621</v>
      </c>
      <c r="AT2740" s="37" t="s">
        <v>1779</v>
      </c>
    </row>
    <row r="2741" spans="41:46" x14ac:dyDescent="0.2">
      <c r="AO2741" s="106" t="str">
        <f t="shared" si="150"/>
        <v>RW4SOUTHPORT AMI</v>
      </c>
      <c r="AP2741" s="37" t="s">
        <v>10622</v>
      </c>
      <c r="AQ2741" s="37" t="s">
        <v>10623</v>
      </c>
      <c r="AR2741" s="37" t="s">
        <v>10622</v>
      </c>
      <c r="AS2741" s="37" t="s">
        <v>10623</v>
      </c>
      <c r="AT2741" s="37" t="s">
        <v>1779</v>
      </c>
    </row>
    <row r="2742" spans="41:46" x14ac:dyDescent="0.2">
      <c r="AO2742" s="106" t="str">
        <f t="shared" si="150"/>
        <v>RW4SOUTH SEFTON PILOT SCHEME</v>
      </c>
      <c r="AP2742" s="37" t="s">
        <v>10624</v>
      </c>
      <c r="AQ2742" s="37" t="s">
        <v>10625</v>
      </c>
      <c r="AR2742" s="37" t="s">
        <v>10624</v>
      </c>
      <c r="AS2742" s="37" t="s">
        <v>10625</v>
      </c>
      <c r="AT2742" s="37" t="s">
        <v>1779</v>
      </c>
    </row>
    <row r="2743" spans="41:46" x14ac:dyDescent="0.2">
      <c r="AO2743" s="106" t="str">
        <f t="shared" si="150"/>
        <v>RW4RESETTLE</v>
      </c>
      <c r="AP2743" s="37" t="s">
        <v>10626</v>
      </c>
      <c r="AQ2743" s="37" t="s">
        <v>10627</v>
      </c>
      <c r="AR2743" s="37" t="s">
        <v>10626</v>
      </c>
      <c r="AS2743" s="37" t="s">
        <v>10627</v>
      </c>
      <c r="AT2743" s="37" t="s">
        <v>1779</v>
      </c>
    </row>
    <row r="2744" spans="41:46" x14ac:dyDescent="0.2">
      <c r="AO2744" s="106" t="str">
        <f t="shared" si="150"/>
        <v>RW4LSU</v>
      </c>
      <c r="AP2744" s="37" t="s">
        <v>10628</v>
      </c>
      <c r="AQ2744" s="37" t="s">
        <v>10629</v>
      </c>
      <c r="AR2744" s="37" t="s">
        <v>10628</v>
      </c>
      <c r="AS2744" s="37" t="s">
        <v>10629</v>
      </c>
      <c r="AT2744" s="37" t="s">
        <v>1779</v>
      </c>
    </row>
    <row r="2745" spans="41:46" x14ac:dyDescent="0.2">
      <c r="AO2745" s="106" t="str">
        <f t="shared" si="150"/>
        <v>RW4CHERRY TREE - MERSEY CARE AT AINTREE UNIVERSITY HOSPITAL SITE</v>
      </c>
      <c r="AP2745" s="37" t="s">
        <v>10630</v>
      </c>
      <c r="AQ2745" s="37" t="s">
        <v>10631</v>
      </c>
      <c r="AR2745" s="37" t="s">
        <v>10630</v>
      </c>
      <c r="AS2745" s="37" t="s">
        <v>10631</v>
      </c>
      <c r="AT2745" s="37" t="s">
        <v>1779</v>
      </c>
    </row>
    <row r="2746" spans="41:46" x14ac:dyDescent="0.2">
      <c r="AO2746" s="106" t="str">
        <f t="shared" si="150"/>
        <v>RW4ELM WARD - MERSEY CARE AT AINTREE UNIVERSITY HOSPITAL SITE</v>
      </c>
      <c r="AP2746" s="37" t="s">
        <v>10632</v>
      </c>
      <c r="AQ2746" s="37" t="s">
        <v>10633</v>
      </c>
      <c r="AR2746" s="37" t="s">
        <v>10632</v>
      </c>
      <c r="AS2746" s="37" t="s">
        <v>10633</v>
      </c>
      <c r="AT2746" s="37" t="s">
        <v>1779</v>
      </c>
    </row>
    <row r="2747" spans="41:46" x14ac:dyDescent="0.2">
      <c r="AO2747" s="106" t="str">
        <f t="shared" si="150"/>
        <v>RW4MAGNOLIA WARD - MERSEY CARE AT AINTREE UNIVERSITY HOSPITAL SITE</v>
      </c>
      <c r="AP2747" s="37" t="s">
        <v>10634</v>
      </c>
      <c r="AQ2747" s="37" t="s">
        <v>10635</v>
      </c>
      <c r="AR2747" s="37" t="s">
        <v>10634</v>
      </c>
      <c r="AS2747" s="37" t="s">
        <v>10635</v>
      </c>
      <c r="AT2747" s="37" t="s">
        <v>1779</v>
      </c>
    </row>
    <row r="2748" spans="41:46" x14ac:dyDescent="0.2">
      <c r="AO2748" s="106" t="str">
        <f t="shared" si="150"/>
        <v>RW4FERNDALE UNIT - MERSEY CARE AT AINTREE UNIVERSITY HOSPITAL SITE</v>
      </c>
      <c r="AP2748" s="37" t="s">
        <v>10636</v>
      </c>
      <c r="AQ2748" s="37" t="s">
        <v>10637</v>
      </c>
      <c r="AR2748" s="37" t="s">
        <v>10636</v>
      </c>
      <c r="AS2748" s="37" t="s">
        <v>10637</v>
      </c>
      <c r="AT2748" s="37" t="s">
        <v>1779</v>
      </c>
    </row>
    <row r="2749" spans="41:46" x14ac:dyDescent="0.2">
      <c r="AO2749" s="106" t="str">
        <f t="shared" si="150"/>
        <v>RW4PRINT UNIT - MERSEY CARE AT AINTREE UNIVERSITY HOSPITAL SITE</v>
      </c>
      <c r="AP2749" s="37" t="s">
        <v>10638</v>
      </c>
      <c r="AQ2749" s="37" t="s">
        <v>10639</v>
      </c>
      <c r="AR2749" s="37" t="s">
        <v>10638</v>
      </c>
      <c r="AS2749" s="37" t="s">
        <v>10639</v>
      </c>
      <c r="AT2749" s="37" t="s">
        <v>1779</v>
      </c>
    </row>
    <row r="2750" spans="41:46" x14ac:dyDescent="0.2">
      <c r="AO2750" s="106" t="str">
        <f t="shared" si="150"/>
        <v>RW4CRECHE - MERSEY CARE AT AINTREE UNIVERSITY HOSPITAL SITE</v>
      </c>
      <c r="AP2750" s="37" t="s">
        <v>10640</v>
      </c>
      <c r="AQ2750" s="37" t="s">
        <v>10641</v>
      </c>
      <c r="AR2750" s="37" t="s">
        <v>10640</v>
      </c>
      <c r="AS2750" s="37" t="s">
        <v>10641</v>
      </c>
      <c r="AT2750" s="37" t="s">
        <v>1779</v>
      </c>
    </row>
    <row r="2751" spans="41:46" x14ac:dyDescent="0.2">
      <c r="AO2751" s="106" t="str">
        <f t="shared" si="150"/>
        <v>RW4MOSSLEY HILL HOSPITAL</v>
      </c>
      <c r="AP2751" s="37" t="s">
        <v>10642</v>
      </c>
      <c r="AQ2751" s="37" t="s">
        <v>10643</v>
      </c>
      <c r="AR2751" s="37" t="s">
        <v>10642</v>
      </c>
      <c r="AS2751" s="37" t="s">
        <v>10643</v>
      </c>
      <c r="AT2751" s="37" t="s">
        <v>1779</v>
      </c>
    </row>
    <row r="2752" spans="41:46" x14ac:dyDescent="0.2">
      <c r="AO2752" s="106" t="str">
        <f t="shared" si="150"/>
        <v>RW4PARK VIEW DAY HOSPITAL</v>
      </c>
      <c r="AP2752" s="37" t="s">
        <v>10644</v>
      </c>
      <c r="AQ2752" s="37" t="s">
        <v>10645</v>
      </c>
      <c r="AR2752" s="37" t="s">
        <v>10644</v>
      </c>
      <c r="AS2752" s="37" t="s">
        <v>10645</v>
      </c>
      <c r="AT2752" s="37" t="s">
        <v>1779</v>
      </c>
    </row>
    <row r="2753" spans="41:46" x14ac:dyDescent="0.2">
      <c r="AO2753" s="106" t="str">
        <f t="shared" si="150"/>
        <v>RW4LAKESIDE</v>
      </c>
      <c r="AP2753" s="37" t="s">
        <v>10646</v>
      </c>
      <c r="AQ2753" s="37" t="s">
        <v>10647</v>
      </c>
      <c r="AR2753" s="37" t="s">
        <v>10646</v>
      </c>
      <c r="AS2753" s="37" t="s">
        <v>10647</v>
      </c>
      <c r="AT2753" s="37" t="s">
        <v>1779</v>
      </c>
    </row>
    <row r="2754" spans="41:46" x14ac:dyDescent="0.2">
      <c r="AO2754" s="106" t="str">
        <f t="shared" si="150"/>
        <v>RW4POST GRADUATE BUILDING</v>
      </c>
      <c r="AP2754" s="37" t="s">
        <v>10648</v>
      </c>
      <c r="AQ2754" s="37" t="s">
        <v>10649</v>
      </c>
      <c r="AR2754" s="37" t="s">
        <v>10648</v>
      </c>
      <c r="AS2754" s="37" t="s">
        <v>10649</v>
      </c>
      <c r="AT2754" s="37" t="s">
        <v>1779</v>
      </c>
    </row>
    <row r="2755" spans="41:46" x14ac:dyDescent="0.2">
      <c r="AO2755" s="106" t="str">
        <f t="shared" si="150"/>
        <v>RW4KEVIN WHITE UNIT</v>
      </c>
      <c r="AP2755" s="37" t="s">
        <v>10650</v>
      </c>
      <c r="AQ2755" s="37" t="s">
        <v>10651</v>
      </c>
      <c r="AR2755" s="37" t="s">
        <v>10650</v>
      </c>
      <c r="AS2755" s="37" t="s">
        <v>10651</v>
      </c>
      <c r="AT2755" s="37" t="s">
        <v>1779</v>
      </c>
    </row>
    <row r="2756" spans="41:46" x14ac:dyDescent="0.2">
      <c r="AO2756" s="106" t="str">
        <f t="shared" ref="AO2756:AO2819" si="151">AT2756&amp;AQ2756</f>
        <v>RW4BOB MARTIN WARD</v>
      </c>
      <c r="AP2756" s="37" t="s">
        <v>10652</v>
      </c>
      <c r="AQ2756" s="37" t="s">
        <v>10653</v>
      </c>
      <c r="AR2756" s="37" t="s">
        <v>10652</v>
      </c>
      <c r="AS2756" s="37" t="s">
        <v>10653</v>
      </c>
      <c r="AT2756" s="37" t="s">
        <v>1779</v>
      </c>
    </row>
    <row r="2757" spans="41:46" x14ac:dyDescent="0.2">
      <c r="AO2757" s="106" t="str">
        <f t="shared" si="151"/>
        <v>RW4BOOTHROYD WARD</v>
      </c>
      <c r="AP2757" s="37" t="s">
        <v>10654</v>
      </c>
      <c r="AQ2757" s="37" t="s">
        <v>10655</v>
      </c>
      <c r="AR2757" s="37" t="s">
        <v>10654</v>
      </c>
      <c r="AS2757" s="37" t="s">
        <v>10655</v>
      </c>
      <c r="AT2757" s="37" t="s">
        <v>1779</v>
      </c>
    </row>
    <row r="2758" spans="41:46" x14ac:dyDescent="0.2">
      <c r="AO2758" s="106" t="str">
        <f t="shared" si="151"/>
        <v>RW4WATERLOO DAY HOSPITAL</v>
      </c>
      <c r="AP2758" s="37" t="s">
        <v>10656</v>
      </c>
      <c r="AQ2758" s="37" t="s">
        <v>10657</v>
      </c>
      <c r="AR2758" s="37" t="s">
        <v>10656</v>
      </c>
      <c r="AS2758" s="37" t="s">
        <v>10657</v>
      </c>
      <c r="AT2758" s="37" t="s">
        <v>1779</v>
      </c>
    </row>
    <row r="2759" spans="41:46" x14ac:dyDescent="0.2">
      <c r="AO2759" s="106" t="str">
        <f t="shared" si="151"/>
        <v>RW4COTTAGE 11</v>
      </c>
      <c r="AP2759" s="37" t="s">
        <v>10658</v>
      </c>
      <c r="AQ2759" s="37" t="s">
        <v>10659</v>
      </c>
      <c r="AR2759" s="37" t="s">
        <v>10658</v>
      </c>
      <c r="AS2759" s="37" t="s">
        <v>10659</v>
      </c>
      <c r="AT2759" s="37" t="s">
        <v>1779</v>
      </c>
    </row>
    <row r="2760" spans="41:46" x14ac:dyDescent="0.2">
      <c r="AO2760" s="106" t="str">
        <f t="shared" si="151"/>
        <v>RW4BRAIN INJURY UNIT</v>
      </c>
      <c r="AP2760" s="37" t="s">
        <v>10660</v>
      </c>
      <c r="AQ2760" s="37" t="s">
        <v>10661</v>
      </c>
      <c r="AR2760" s="37" t="s">
        <v>10660</v>
      </c>
      <c r="AS2760" s="37" t="s">
        <v>10661</v>
      </c>
      <c r="AT2760" s="37" t="s">
        <v>1779</v>
      </c>
    </row>
    <row r="2761" spans="41:46" x14ac:dyDescent="0.2">
      <c r="AO2761" s="106" t="str">
        <f t="shared" si="151"/>
        <v>RW4AVALON UNIT</v>
      </c>
      <c r="AP2761" s="37" t="s">
        <v>10662</v>
      </c>
      <c r="AQ2761" s="37" t="s">
        <v>10663</v>
      </c>
      <c r="AR2761" s="37" t="s">
        <v>10662</v>
      </c>
      <c r="AS2761" s="37" t="s">
        <v>10663</v>
      </c>
      <c r="AT2761" s="37" t="s">
        <v>1779</v>
      </c>
    </row>
    <row r="2762" spans="41:46" x14ac:dyDescent="0.2">
      <c r="AO2762" s="106" t="str">
        <f t="shared" si="151"/>
        <v>RW4VAUHALL &amp; ANFIELD CHMT</v>
      </c>
      <c r="AP2762" s="37" t="s">
        <v>10664</v>
      </c>
      <c r="AQ2762" s="37" t="s">
        <v>10665</v>
      </c>
      <c r="AR2762" s="37" t="s">
        <v>10664</v>
      </c>
      <c r="AS2762" s="37" t="s">
        <v>10665</v>
      </c>
      <c r="AT2762" s="37" t="s">
        <v>1779</v>
      </c>
    </row>
    <row r="2763" spans="41:46" x14ac:dyDescent="0.2">
      <c r="AO2763" s="106" t="str">
        <f t="shared" si="151"/>
        <v>RW4LIVERPOOL EIT</v>
      </c>
      <c r="AP2763" s="37" t="s">
        <v>10666</v>
      </c>
      <c r="AQ2763" s="37" t="s">
        <v>10667</v>
      </c>
      <c r="AR2763" s="37" t="s">
        <v>10666</v>
      </c>
      <c r="AS2763" s="37" t="s">
        <v>10667</v>
      </c>
      <c r="AT2763" s="37" t="s">
        <v>1779</v>
      </c>
    </row>
    <row r="2764" spans="41:46" x14ac:dyDescent="0.2">
      <c r="AO2764" s="106" t="str">
        <f t="shared" si="151"/>
        <v>RW4REHAB RES1</v>
      </c>
      <c r="AP2764" s="37" t="s">
        <v>10668</v>
      </c>
      <c r="AQ2764" s="37" t="s">
        <v>10669</v>
      </c>
      <c r="AR2764" s="37" t="s">
        <v>10668</v>
      </c>
      <c r="AS2764" s="37" t="s">
        <v>10669</v>
      </c>
      <c r="AT2764" s="37" t="s">
        <v>1779</v>
      </c>
    </row>
    <row r="2765" spans="41:46" x14ac:dyDescent="0.2">
      <c r="AO2765" s="106" t="str">
        <f t="shared" si="151"/>
        <v>RW4REHAB RES 2</v>
      </c>
      <c r="AP2765" s="37" t="s">
        <v>10670</v>
      </c>
      <c r="AQ2765" s="37" t="s">
        <v>10671</v>
      </c>
      <c r="AR2765" s="37" t="s">
        <v>10670</v>
      </c>
      <c r="AS2765" s="37" t="s">
        <v>10671</v>
      </c>
      <c r="AT2765" s="37" t="s">
        <v>1779</v>
      </c>
    </row>
    <row r="2766" spans="41:46" x14ac:dyDescent="0.2">
      <c r="AO2766" s="106" t="str">
        <f t="shared" si="151"/>
        <v>RW4SEFTON HEALTH RESOURCE PARK</v>
      </c>
      <c r="AP2766" s="37" t="s">
        <v>10672</v>
      </c>
      <c r="AQ2766" s="37" t="s">
        <v>10673</v>
      </c>
      <c r="AR2766" s="37" t="s">
        <v>10672</v>
      </c>
      <c r="AS2766" s="37" t="s">
        <v>10673</v>
      </c>
      <c r="AT2766" s="37" t="s">
        <v>1779</v>
      </c>
    </row>
    <row r="2767" spans="41:46" x14ac:dyDescent="0.2">
      <c r="AO2767" s="106" t="str">
        <f t="shared" si="151"/>
        <v>RW4PARK SITE</v>
      </c>
      <c r="AP2767" s="37" t="s">
        <v>10674</v>
      </c>
      <c r="AQ2767" s="37" t="s">
        <v>10675</v>
      </c>
      <c r="AR2767" s="37" t="s">
        <v>10674</v>
      </c>
      <c r="AS2767" s="37" t="s">
        <v>10675</v>
      </c>
      <c r="AT2767" s="37" t="s">
        <v>1779</v>
      </c>
    </row>
    <row r="2768" spans="41:46" x14ac:dyDescent="0.2">
      <c r="AO2768" s="106" t="str">
        <f t="shared" si="151"/>
        <v>RW4LIVERPOOL CDT</v>
      </c>
      <c r="AP2768" s="37" t="s">
        <v>10676</v>
      </c>
      <c r="AQ2768" s="37" t="s">
        <v>10611</v>
      </c>
      <c r="AR2768" s="37" t="s">
        <v>10676</v>
      </c>
      <c r="AS2768" s="37" t="s">
        <v>10611</v>
      </c>
      <c r="AT2768" s="37" t="s">
        <v>1779</v>
      </c>
    </row>
    <row r="2769" spans="41:46" x14ac:dyDescent="0.2">
      <c r="AO2769" s="106" t="str">
        <f t="shared" si="151"/>
        <v>RW4NORTH LIVERPOOL CDT</v>
      </c>
      <c r="AP2769" s="37" t="s">
        <v>10677</v>
      </c>
      <c r="AQ2769" s="37" t="s">
        <v>10613</v>
      </c>
      <c r="AR2769" s="37" t="s">
        <v>10677</v>
      </c>
      <c r="AS2769" s="37" t="s">
        <v>10613</v>
      </c>
      <c r="AT2769" s="37" t="s">
        <v>1779</v>
      </c>
    </row>
    <row r="2770" spans="41:46" x14ac:dyDescent="0.2">
      <c r="AO2770" s="106" t="str">
        <f t="shared" si="151"/>
        <v>RW4LSU</v>
      </c>
      <c r="AP2770" s="37" t="s">
        <v>10678</v>
      </c>
      <c r="AQ2770" s="37" t="s">
        <v>10629</v>
      </c>
      <c r="AR2770" s="37" t="s">
        <v>10678</v>
      </c>
      <c r="AS2770" s="37" t="s">
        <v>10629</v>
      </c>
      <c r="AT2770" s="37" t="s">
        <v>1779</v>
      </c>
    </row>
    <row r="2771" spans="41:46" x14ac:dyDescent="0.2">
      <c r="AO2771" s="106" t="str">
        <f t="shared" si="151"/>
        <v>RW5ROYAL BLACKBURN HOSPITAL</v>
      </c>
      <c r="AP2771" s="37" t="s">
        <v>10679</v>
      </c>
      <c r="AQ2771" s="37" t="s">
        <v>10680</v>
      </c>
      <c r="AR2771" s="37" t="s">
        <v>10679</v>
      </c>
      <c r="AS2771" s="37" t="s">
        <v>10680</v>
      </c>
      <c r="AT2771" s="37" t="s">
        <v>1737</v>
      </c>
    </row>
    <row r="2772" spans="41:46" x14ac:dyDescent="0.2">
      <c r="AO2772" s="106" t="str">
        <f t="shared" si="151"/>
        <v>RW5THE MOUNT (ACCRINGTON)</v>
      </c>
      <c r="AP2772" s="37" t="s">
        <v>10681</v>
      </c>
      <c r="AQ2772" s="37" t="s">
        <v>10682</v>
      </c>
      <c r="AR2772" s="37" t="s">
        <v>10681</v>
      </c>
      <c r="AS2772" s="37" t="s">
        <v>10682</v>
      </c>
      <c r="AT2772" s="37" t="s">
        <v>1737</v>
      </c>
    </row>
    <row r="2773" spans="41:46" x14ac:dyDescent="0.2">
      <c r="AO2773" s="106" t="str">
        <f t="shared" si="151"/>
        <v>RW5STRAWBERRY BANK</v>
      </c>
      <c r="AP2773" s="37" t="s">
        <v>10683</v>
      </c>
      <c r="AQ2773" s="37" t="s">
        <v>10684</v>
      </c>
      <c r="AR2773" s="37" t="s">
        <v>10683</v>
      </c>
      <c r="AS2773" s="37" t="s">
        <v>10684</v>
      </c>
      <c r="AT2773" s="37" t="s">
        <v>1737</v>
      </c>
    </row>
    <row r="2774" spans="41:46" x14ac:dyDescent="0.2">
      <c r="AO2774" s="106" t="str">
        <f t="shared" si="151"/>
        <v>RW5THE MISSION</v>
      </c>
      <c r="AP2774" s="37" t="s">
        <v>10685</v>
      </c>
      <c r="AQ2774" s="37" t="s">
        <v>10686</v>
      </c>
      <c r="AR2774" s="37" t="s">
        <v>10685</v>
      </c>
      <c r="AS2774" s="37" t="s">
        <v>10686</v>
      </c>
      <c r="AT2774" s="37" t="s">
        <v>1737</v>
      </c>
    </row>
    <row r="2775" spans="41:46" x14ac:dyDescent="0.2">
      <c r="AO2775" s="106" t="str">
        <f t="shared" si="151"/>
        <v>RW5LONGRIDGE COMMUNITY HOSPITAL</v>
      </c>
      <c r="AP2775" s="37" t="s">
        <v>10687</v>
      </c>
      <c r="AQ2775" s="37" t="s">
        <v>10688</v>
      </c>
      <c r="AR2775" s="37" t="s">
        <v>10687</v>
      </c>
      <c r="AS2775" s="37" t="s">
        <v>10688</v>
      </c>
      <c r="AT2775" s="37" t="s">
        <v>1737</v>
      </c>
    </row>
    <row r="2776" spans="41:46" x14ac:dyDescent="0.2">
      <c r="AO2776" s="106" t="str">
        <f t="shared" si="151"/>
        <v>RW5THORNLEIGH</v>
      </c>
      <c r="AP2776" s="37" t="s">
        <v>10689</v>
      </c>
      <c r="AQ2776" s="37" t="s">
        <v>10690</v>
      </c>
      <c r="AR2776" s="37" t="s">
        <v>10689</v>
      </c>
      <c r="AS2776" s="37" t="s">
        <v>10690</v>
      </c>
      <c r="AT2776" s="37" t="s">
        <v>1737</v>
      </c>
    </row>
    <row r="2777" spans="41:46" x14ac:dyDescent="0.2">
      <c r="AO2777" s="106" t="str">
        <f t="shared" si="151"/>
        <v>RW5WESTLEIGH</v>
      </c>
      <c r="AP2777" s="37" t="s">
        <v>10691</v>
      </c>
      <c r="AQ2777" s="37" t="s">
        <v>10692</v>
      </c>
      <c r="AR2777" s="37" t="s">
        <v>10691</v>
      </c>
      <c r="AS2777" s="37" t="s">
        <v>10692</v>
      </c>
      <c r="AT2777" s="37" t="s">
        <v>1737</v>
      </c>
    </row>
    <row r="2778" spans="41:46" x14ac:dyDescent="0.2">
      <c r="AO2778" s="106" t="str">
        <f t="shared" si="151"/>
        <v>RW5ACCRINGTON VICTORIA HOSPITAL</v>
      </c>
      <c r="AP2778" s="37" t="s">
        <v>10693</v>
      </c>
      <c r="AQ2778" s="37" t="s">
        <v>10694</v>
      </c>
      <c r="AR2778" s="37" t="s">
        <v>10693</v>
      </c>
      <c r="AS2778" s="37" t="s">
        <v>10694</v>
      </c>
      <c r="AT2778" s="37" t="s">
        <v>1737</v>
      </c>
    </row>
    <row r="2779" spans="41:46" x14ac:dyDescent="0.2">
      <c r="AO2779" s="106" t="str">
        <f t="shared" si="151"/>
        <v>RW5BURNLEY GENERAL HOSPITAL</v>
      </c>
      <c r="AP2779" s="37" t="s">
        <v>10695</v>
      </c>
      <c r="AQ2779" s="37" t="s">
        <v>10696</v>
      </c>
      <c r="AR2779" s="37" t="s">
        <v>10695</v>
      </c>
      <c r="AS2779" s="37" t="s">
        <v>10696</v>
      </c>
      <c r="AT2779" s="37" t="s">
        <v>1737</v>
      </c>
    </row>
    <row r="2780" spans="41:46" x14ac:dyDescent="0.2">
      <c r="AO2780" s="106" t="str">
        <f t="shared" si="151"/>
        <v>RW5WESTGATE</v>
      </c>
      <c r="AP2780" s="37" t="s">
        <v>10697</v>
      </c>
      <c r="AQ2780" s="37" t="s">
        <v>12774</v>
      </c>
      <c r="AR2780" s="37" t="s">
        <v>10697</v>
      </c>
      <c r="AS2780" s="37" t="s">
        <v>12774</v>
      </c>
      <c r="AT2780" s="37" t="s">
        <v>1737</v>
      </c>
    </row>
    <row r="2781" spans="41:46" x14ac:dyDescent="0.2">
      <c r="AO2781" s="106" t="str">
        <f t="shared" si="151"/>
        <v>RW5BRIER CRESCENT</v>
      </c>
      <c r="AP2781" s="37" t="s">
        <v>10698</v>
      </c>
      <c r="AQ2781" s="37" t="s">
        <v>10699</v>
      </c>
      <c r="AR2781" s="37" t="s">
        <v>10698</v>
      </c>
      <c r="AS2781" s="37" t="s">
        <v>10699</v>
      </c>
      <c r="AT2781" s="37" t="s">
        <v>1737</v>
      </c>
    </row>
    <row r="2782" spans="41:46" x14ac:dyDescent="0.2">
      <c r="AO2782" s="106" t="str">
        <f t="shared" si="151"/>
        <v>RW5ROSSENDALE HOSPITAL</v>
      </c>
      <c r="AP2782" s="37" t="s">
        <v>10700</v>
      </c>
      <c r="AQ2782" s="37" t="s">
        <v>10701</v>
      </c>
      <c r="AR2782" s="37" t="s">
        <v>10700</v>
      </c>
      <c r="AS2782" s="37" t="s">
        <v>10701</v>
      </c>
      <c r="AT2782" s="37" t="s">
        <v>1737</v>
      </c>
    </row>
    <row r="2783" spans="41:46" x14ac:dyDescent="0.2">
      <c r="AO2783" s="106" t="str">
        <f t="shared" si="151"/>
        <v>RW5BURNLEY WOOD</v>
      </c>
      <c r="AP2783" s="37" t="s">
        <v>10702</v>
      </c>
      <c r="AQ2783" s="37" t="s">
        <v>10703</v>
      </c>
      <c r="AR2783" s="37" t="s">
        <v>10702</v>
      </c>
      <c r="AS2783" s="37" t="s">
        <v>10703</v>
      </c>
      <c r="AT2783" s="37" t="s">
        <v>1737</v>
      </c>
    </row>
    <row r="2784" spans="41:46" x14ac:dyDescent="0.2">
      <c r="AO2784" s="106" t="str">
        <f t="shared" si="151"/>
        <v>RW5CHORLEY AND SOUTH RIBBLE HOSPITAL</v>
      </c>
      <c r="AP2784" s="37" t="s">
        <v>10704</v>
      </c>
      <c r="AQ2784" s="37" t="s">
        <v>10705</v>
      </c>
      <c r="AR2784" s="37" t="s">
        <v>10704</v>
      </c>
      <c r="AS2784" s="37" t="s">
        <v>10705</v>
      </c>
      <c r="AT2784" s="37" t="s">
        <v>1737</v>
      </c>
    </row>
    <row r="2785" spans="41:46" x14ac:dyDescent="0.2">
      <c r="AO2785" s="106" t="str">
        <f t="shared" si="151"/>
        <v>RW5MEADOWBANK NURSING AND RESIDENTIAL HOME</v>
      </c>
      <c r="AP2785" s="37" t="s">
        <v>10706</v>
      </c>
      <c r="AQ2785" s="37" t="s">
        <v>10707</v>
      </c>
      <c r="AR2785" s="37" t="s">
        <v>10706</v>
      </c>
      <c r="AS2785" s="37" t="s">
        <v>10707</v>
      </c>
      <c r="AT2785" s="37" t="s">
        <v>1737</v>
      </c>
    </row>
    <row r="2786" spans="41:46" x14ac:dyDescent="0.2">
      <c r="AO2786" s="106" t="str">
        <f t="shared" si="151"/>
        <v>RW5NICKY NOOK</v>
      </c>
      <c r="AP2786" s="37" t="s">
        <v>10708</v>
      </c>
      <c r="AQ2786" s="37" t="s">
        <v>10709</v>
      </c>
      <c r="AR2786" s="37" t="s">
        <v>10708</v>
      </c>
      <c r="AS2786" s="37" t="s">
        <v>10709</v>
      </c>
      <c r="AT2786" s="37" t="s">
        <v>1737</v>
      </c>
    </row>
    <row r="2787" spans="41:46" x14ac:dyDescent="0.2">
      <c r="AO2787" s="106" t="str">
        <f t="shared" si="151"/>
        <v>RW5BROOKSIDE RETIREMENT VILLAGE</v>
      </c>
      <c r="AP2787" s="37" t="s">
        <v>10710</v>
      </c>
      <c r="AQ2787" s="37" t="s">
        <v>10711</v>
      </c>
      <c r="AR2787" s="37" t="s">
        <v>10710</v>
      </c>
      <c r="AS2787" s="37" t="s">
        <v>10711</v>
      </c>
      <c r="AT2787" s="37" t="s">
        <v>1737</v>
      </c>
    </row>
    <row r="2788" spans="41:46" x14ac:dyDescent="0.2">
      <c r="AO2788" s="106" t="str">
        <f t="shared" si="151"/>
        <v>RW5AVONDALE UNIT</v>
      </c>
      <c r="AP2788" s="37" t="s">
        <v>10712</v>
      </c>
      <c r="AQ2788" s="37" t="s">
        <v>10713</v>
      </c>
      <c r="AR2788" s="37" t="s">
        <v>10712</v>
      </c>
      <c r="AS2788" s="37" t="s">
        <v>10713</v>
      </c>
      <c r="AT2788" s="37" t="s">
        <v>1737</v>
      </c>
    </row>
    <row r="2789" spans="41:46" x14ac:dyDescent="0.2">
      <c r="AO2789" s="106" t="str">
        <f t="shared" si="151"/>
        <v>RW5ROYAL PRESTON HOSPITAL</v>
      </c>
      <c r="AP2789" s="37" t="s">
        <v>10714</v>
      </c>
      <c r="AQ2789" s="37" t="s">
        <v>10715</v>
      </c>
      <c r="AR2789" s="37" t="s">
        <v>10714</v>
      </c>
      <c r="AS2789" s="37" t="s">
        <v>10715</v>
      </c>
      <c r="AT2789" s="37" t="s">
        <v>1737</v>
      </c>
    </row>
    <row r="2790" spans="41:46" x14ac:dyDescent="0.2">
      <c r="AO2790" s="106" t="str">
        <f t="shared" si="151"/>
        <v>RW5RIBBLETON HOSPITAL</v>
      </c>
      <c r="AP2790" s="37" t="s">
        <v>10716</v>
      </c>
      <c r="AQ2790" s="37" t="s">
        <v>10717</v>
      </c>
      <c r="AR2790" s="37" t="s">
        <v>10716</v>
      </c>
      <c r="AS2790" s="37" t="s">
        <v>10717</v>
      </c>
      <c r="AT2790" s="37" t="s">
        <v>1737</v>
      </c>
    </row>
    <row r="2791" spans="41:46" x14ac:dyDescent="0.2">
      <c r="AO2791" s="106" t="str">
        <f t="shared" si="151"/>
        <v>RW5CAMDEN PLACE</v>
      </c>
      <c r="AP2791" s="37" t="s">
        <v>10718</v>
      </c>
      <c r="AQ2791" s="37" t="s">
        <v>10719</v>
      </c>
      <c r="AR2791" s="37" t="s">
        <v>10718</v>
      </c>
      <c r="AS2791" s="37" t="s">
        <v>10719</v>
      </c>
      <c r="AT2791" s="37" t="s">
        <v>1737</v>
      </c>
    </row>
    <row r="2792" spans="41:46" x14ac:dyDescent="0.2">
      <c r="AO2792" s="106" t="str">
        <f t="shared" si="151"/>
        <v>RW5AVENHAM HEALTH CARE</v>
      </c>
      <c r="AP2792" s="37" t="s">
        <v>10720</v>
      </c>
      <c r="AQ2792" s="37" t="s">
        <v>10721</v>
      </c>
      <c r="AR2792" s="37" t="s">
        <v>10720</v>
      </c>
      <c r="AS2792" s="37" t="s">
        <v>10721</v>
      </c>
      <c r="AT2792" s="37" t="s">
        <v>1737</v>
      </c>
    </row>
    <row r="2793" spans="41:46" x14ac:dyDescent="0.2">
      <c r="AO2793" s="106" t="str">
        <f t="shared" si="151"/>
        <v>RW5THE COTTAGES</v>
      </c>
      <c r="AP2793" s="37" t="s">
        <v>10722</v>
      </c>
      <c r="AQ2793" s="37" t="s">
        <v>10723</v>
      </c>
      <c r="AR2793" s="37" t="s">
        <v>10722</v>
      </c>
      <c r="AS2793" s="37" t="s">
        <v>10723</v>
      </c>
      <c r="AT2793" s="37" t="s">
        <v>1737</v>
      </c>
    </row>
    <row r="2794" spans="41:46" x14ac:dyDescent="0.2">
      <c r="AO2794" s="106" t="str">
        <f t="shared" si="151"/>
        <v>RW5GUILD PARK</v>
      </c>
      <c r="AP2794" s="37" t="s">
        <v>10724</v>
      </c>
      <c r="AQ2794" s="37" t="s">
        <v>10725</v>
      </c>
      <c r="AR2794" s="37" t="s">
        <v>10724</v>
      </c>
      <c r="AS2794" s="37" t="s">
        <v>10725</v>
      </c>
      <c r="AT2794" s="37" t="s">
        <v>1737</v>
      </c>
    </row>
    <row r="2795" spans="41:46" x14ac:dyDescent="0.2">
      <c r="AO2795" s="106" t="str">
        <f t="shared" si="151"/>
        <v>RW5ORMSKIRK AND DISTRICT GENERAL HOSPITAL</v>
      </c>
      <c r="AP2795" s="37" t="s">
        <v>10726</v>
      </c>
      <c r="AQ2795" s="37" t="s">
        <v>10727</v>
      </c>
      <c r="AR2795" s="37" t="s">
        <v>10726</v>
      </c>
      <c r="AS2795" s="37" t="s">
        <v>10727</v>
      </c>
      <c r="AT2795" s="37" t="s">
        <v>1737</v>
      </c>
    </row>
    <row r="2796" spans="41:46" x14ac:dyDescent="0.2">
      <c r="AO2796" s="106" t="str">
        <f t="shared" si="151"/>
        <v>RW5DOB BRIDGE COTTAGE</v>
      </c>
      <c r="AP2796" s="37" t="s">
        <v>10728</v>
      </c>
      <c r="AQ2796" s="37" t="s">
        <v>10729</v>
      </c>
      <c r="AR2796" s="37" t="s">
        <v>10728</v>
      </c>
      <c r="AS2796" s="37" t="s">
        <v>10729</v>
      </c>
      <c r="AT2796" s="37" t="s">
        <v>1737</v>
      </c>
    </row>
    <row r="2797" spans="41:46" x14ac:dyDescent="0.2">
      <c r="AO2797" s="106" t="str">
        <f t="shared" si="151"/>
        <v>RW5WESTGATE</v>
      </c>
      <c r="AP2797" s="37" t="s">
        <v>10730</v>
      </c>
      <c r="AQ2797" s="37" t="s">
        <v>12774</v>
      </c>
      <c r="AR2797" s="37" t="s">
        <v>10730</v>
      </c>
      <c r="AS2797" s="37" t="s">
        <v>12774</v>
      </c>
      <c r="AT2797" s="37" t="s">
        <v>1737</v>
      </c>
    </row>
    <row r="2798" spans="41:46" x14ac:dyDescent="0.2">
      <c r="AO2798" s="106" t="str">
        <f t="shared" si="151"/>
        <v>RW5PARKWOOD HOSPITAL</v>
      </c>
      <c r="AP2798" s="37" t="s">
        <v>10731</v>
      </c>
      <c r="AQ2798" s="37" t="s">
        <v>10732</v>
      </c>
      <c r="AR2798" s="37" t="s">
        <v>10731</v>
      </c>
      <c r="AS2798" s="37" t="s">
        <v>10732</v>
      </c>
      <c r="AT2798" s="37" t="s">
        <v>1737</v>
      </c>
    </row>
    <row r="2799" spans="41:46" x14ac:dyDescent="0.2">
      <c r="AO2799" s="106" t="str">
        <f t="shared" si="151"/>
        <v>RW5FLEETWOOD HOSPITAL</v>
      </c>
      <c r="AP2799" s="37" t="s">
        <v>10733</v>
      </c>
      <c r="AQ2799" s="37" t="s">
        <v>10734</v>
      </c>
      <c r="AR2799" s="37" t="s">
        <v>10733</v>
      </c>
      <c r="AS2799" s="37" t="s">
        <v>10734</v>
      </c>
      <c r="AT2799" s="37" t="s">
        <v>1737</v>
      </c>
    </row>
    <row r="2800" spans="41:46" x14ac:dyDescent="0.2">
      <c r="AO2800" s="106" t="str">
        <f t="shared" si="151"/>
        <v>RW5LYTHAM HOSPITAL</v>
      </c>
      <c r="AP2800" s="37" t="s">
        <v>10735</v>
      </c>
      <c r="AQ2800" s="37" t="s">
        <v>10736</v>
      </c>
      <c r="AR2800" s="37" t="s">
        <v>10735</v>
      </c>
      <c r="AS2800" s="37" t="s">
        <v>10736</v>
      </c>
      <c r="AT2800" s="37" t="s">
        <v>1737</v>
      </c>
    </row>
    <row r="2801" spans="41:46" x14ac:dyDescent="0.2">
      <c r="AO2801" s="106" t="str">
        <f t="shared" si="151"/>
        <v>RW5BLACKPOOL VICTORIA HOSPITAL</v>
      </c>
      <c r="AP2801" s="37" t="s">
        <v>10737</v>
      </c>
      <c r="AQ2801" s="37" t="s">
        <v>10738</v>
      </c>
      <c r="AR2801" s="37" t="s">
        <v>10737</v>
      </c>
      <c r="AS2801" s="37" t="s">
        <v>10738</v>
      </c>
      <c r="AT2801" s="37" t="s">
        <v>1737</v>
      </c>
    </row>
    <row r="2802" spans="41:46" x14ac:dyDescent="0.2">
      <c r="AO2802" s="106" t="str">
        <f t="shared" si="151"/>
        <v>RW5GREY GABLES COTTAGE</v>
      </c>
      <c r="AP2802" s="37" t="s">
        <v>10739</v>
      </c>
      <c r="AQ2802" s="37" t="s">
        <v>10740</v>
      </c>
      <c r="AR2802" s="37" t="s">
        <v>10739</v>
      </c>
      <c r="AS2802" s="37" t="s">
        <v>10740</v>
      </c>
      <c r="AT2802" s="37" t="s">
        <v>1737</v>
      </c>
    </row>
    <row r="2803" spans="41:46" x14ac:dyDescent="0.2">
      <c r="AO2803" s="106" t="str">
        <f t="shared" si="151"/>
        <v>RW5LEARNING DIFFICULTIES (CHORLEY &amp; SOUTH RIBBLE DISTRICT GENERAL HOSPITAL)</v>
      </c>
      <c r="AP2803" s="37" t="s">
        <v>10741</v>
      </c>
      <c r="AQ2803" s="37" t="s">
        <v>10742</v>
      </c>
      <c r="AR2803" s="37" t="s">
        <v>10741</v>
      </c>
      <c r="AS2803" s="37" t="s">
        <v>10742</v>
      </c>
      <c r="AT2803" s="37" t="s">
        <v>1737</v>
      </c>
    </row>
    <row r="2804" spans="41:46" x14ac:dyDescent="0.2">
      <c r="AO2804" s="106" t="str">
        <f t="shared" si="151"/>
        <v>RW5THE BRIDGE</v>
      </c>
      <c r="AP2804" s="37" t="s">
        <v>10743</v>
      </c>
      <c r="AQ2804" s="37" t="s">
        <v>9060</v>
      </c>
      <c r="AR2804" s="37" t="s">
        <v>10743</v>
      </c>
      <c r="AS2804" s="37" t="s">
        <v>9060</v>
      </c>
      <c r="AT2804" s="37" t="s">
        <v>1737</v>
      </c>
    </row>
    <row r="2805" spans="41:46" x14ac:dyDescent="0.2">
      <c r="AO2805" s="106" t="str">
        <f t="shared" si="151"/>
        <v>RW5OXFORD ANNEXE</v>
      </c>
      <c r="AP2805" s="37" t="s">
        <v>10744</v>
      </c>
      <c r="AQ2805" s="37" t="s">
        <v>10745</v>
      </c>
      <c r="AR2805" s="37" t="s">
        <v>10744</v>
      </c>
      <c r="AS2805" s="37" t="s">
        <v>10745</v>
      </c>
      <c r="AT2805" s="37" t="s">
        <v>1737</v>
      </c>
    </row>
    <row r="2806" spans="41:46" x14ac:dyDescent="0.2">
      <c r="AO2806" s="106" t="str">
        <f t="shared" si="151"/>
        <v>RW5PRESTON HEALTHPORT</v>
      </c>
      <c r="AP2806" s="37" t="s">
        <v>10746</v>
      </c>
      <c r="AQ2806" s="37" t="s">
        <v>10747</v>
      </c>
      <c r="AR2806" s="37" t="s">
        <v>10746</v>
      </c>
      <c r="AS2806" s="37" t="s">
        <v>10747</v>
      </c>
      <c r="AT2806" s="37" t="s">
        <v>1737</v>
      </c>
    </row>
    <row r="2807" spans="41:46" x14ac:dyDescent="0.2">
      <c r="AO2807" s="106" t="str">
        <f t="shared" si="151"/>
        <v>RW5CANAL WALK</v>
      </c>
      <c r="AP2807" s="37" t="s">
        <v>10748</v>
      </c>
      <c r="AQ2807" s="37" t="s">
        <v>10749</v>
      </c>
      <c r="AR2807" s="37" t="s">
        <v>10748</v>
      </c>
      <c r="AS2807" s="37" t="s">
        <v>10749</v>
      </c>
      <c r="AT2807" s="37" t="s">
        <v>1737</v>
      </c>
    </row>
    <row r="2808" spans="41:46" x14ac:dyDescent="0.2">
      <c r="AO2808" s="106" t="str">
        <f t="shared" si="151"/>
        <v>RW5WESHAM PARK HOSPITAL</v>
      </c>
      <c r="AP2808" s="37" t="s">
        <v>10750</v>
      </c>
      <c r="AQ2808" s="37" t="s">
        <v>10751</v>
      </c>
      <c r="AR2808" s="37" t="s">
        <v>10750</v>
      </c>
      <c r="AS2808" s="37" t="s">
        <v>10751</v>
      </c>
      <c r="AT2808" s="37" t="s">
        <v>1737</v>
      </c>
    </row>
    <row r="2809" spans="41:46" x14ac:dyDescent="0.2">
      <c r="AO2809" s="106" t="str">
        <f t="shared" si="151"/>
        <v>RW5UNIT 13</v>
      </c>
      <c r="AP2809" s="37" t="s">
        <v>10752</v>
      </c>
      <c r="AQ2809" s="37" t="s">
        <v>10753</v>
      </c>
      <c r="AR2809" s="37" t="s">
        <v>10752</v>
      </c>
      <c r="AS2809" s="37" t="s">
        <v>10753</v>
      </c>
      <c r="AT2809" s="37" t="s">
        <v>1737</v>
      </c>
    </row>
    <row r="2810" spans="41:46" x14ac:dyDescent="0.2">
      <c r="AO2810" s="106" t="str">
        <f t="shared" si="151"/>
        <v>RW5WYRE ADS</v>
      </c>
      <c r="AP2810" s="37" t="s">
        <v>10754</v>
      </c>
      <c r="AQ2810" s="37" t="s">
        <v>10755</v>
      </c>
      <c r="AR2810" s="37" t="s">
        <v>10754</v>
      </c>
      <c r="AS2810" s="37" t="s">
        <v>10755</v>
      </c>
      <c r="AT2810" s="37" t="s">
        <v>1737</v>
      </c>
    </row>
    <row r="2811" spans="41:46" x14ac:dyDescent="0.2">
      <c r="AO2811" s="106" t="str">
        <f t="shared" si="151"/>
        <v>RW5NHS BLACKPOOL</v>
      </c>
      <c r="AP2811" s="37" t="s">
        <v>10756</v>
      </c>
      <c r="AQ2811" s="37" t="s">
        <v>10757</v>
      </c>
      <c r="AR2811" s="37" t="s">
        <v>10756</v>
      </c>
      <c r="AS2811" s="37" t="s">
        <v>10757</v>
      </c>
      <c r="AT2811" s="37" t="s">
        <v>1737</v>
      </c>
    </row>
    <row r="2812" spans="41:46" x14ac:dyDescent="0.2">
      <c r="AO2812" s="106" t="str">
        <f t="shared" si="151"/>
        <v>RW5RIDGE LEA HOSPITAL</v>
      </c>
      <c r="AP2812" s="37" t="s">
        <v>10758</v>
      </c>
      <c r="AQ2812" s="37" t="s">
        <v>10759</v>
      </c>
      <c r="AR2812" s="37" t="s">
        <v>10758</v>
      </c>
      <c r="AS2812" s="37" t="s">
        <v>10759</v>
      </c>
      <c r="AT2812" s="37" t="s">
        <v>1737</v>
      </c>
    </row>
    <row r="2813" spans="41:46" x14ac:dyDescent="0.2">
      <c r="AO2813" s="106" t="str">
        <f t="shared" si="151"/>
        <v>RW5QUEEN VICTORIA HOSPITAL</v>
      </c>
      <c r="AP2813" s="37" t="s">
        <v>10760</v>
      </c>
      <c r="AQ2813" s="37" t="s">
        <v>12001</v>
      </c>
      <c r="AR2813" s="37" t="s">
        <v>10760</v>
      </c>
      <c r="AS2813" s="37" t="s">
        <v>12001</v>
      </c>
      <c r="AT2813" s="37" t="s">
        <v>1737</v>
      </c>
    </row>
    <row r="2814" spans="41:46" x14ac:dyDescent="0.2">
      <c r="AO2814" s="106" t="str">
        <f t="shared" si="151"/>
        <v>RW5CHILDREN'S UNIT</v>
      </c>
      <c r="AP2814" s="37" t="s">
        <v>10761</v>
      </c>
      <c r="AQ2814" s="37" t="s">
        <v>10762</v>
      </c>
      <c r="AR2814" s="37" t="s">
        <v>10761</v>
      </c>
      <c r="AS2814" s="37" t="s">
        <v>10762</v>
      </c>
      <c r="AT2814" s="37" t="s">
        <v>1737</v>
      </c>
    </row>
    <row r="2815" spans="41:46" x14ac:dyDescent="0.2">
      <c r="AO2815" s="106" t="str">
        <f t="shared" si="151"/>
        <v>RW5DEANSGATE</v>
      </c>
      <c r="AP2815" s="37" t="s">
        <v>10763</v>
      </c>
      <c r="AQ2815" s="37" t="s">
        <v>10764</v>
      </c>
      <c r="AR2815" s="37" t="s">
        <v>10763</v>
      </c>
      <c r="AS2815" s="37" t="s">
        <v>10764</v>
      </c>
      <c r="AT2815" s="37" t="s">
        <v>1737</v>
      </c>
    </row>
    <row r="2816" spans="41:46" x14ac:dyDescent="0.2">
      <c r="AO2816" s="106" t="str">
        <f t="shared" si="151"/>
        <v>RW5LOWER PRIORY HALL DAY HOSPITAL</v>
      </c>
      <c r="AP2816" s="37" t="s">
        <v>10765</v>
      </c>
      <c r="AQ2816" s="37" t="s">
        <v>10766</v>
      </c>
      <c r="AR2816" s="37" t="s">
        <v>10765</v>
      </c>
      <c r="AS2816" s="37" t="s">
        <v>10766</v>
      </c>
      <c r="AT2816" s="37" t="s">
        <v>1737</v>
      </c>
    </row>
    <row r="2817" spans="41:46" x14ac:dyDescent="0.2">
      <c r="AO2817" s="106" t="str">
        <f t="shared" si="151"/>
        <v>RW5MAKING SPACE</v>
      </c>
      <c r="AP2817" s="37" t="s">
        <v>10767</v>
      </c>
      <c r="AQ2817" s="37" t="s">
        <v>10768</v>
      </c>
      <c r="AR2817" s="37" t="s">
        <v>10767</v>
      </c>
      <c r="AS2817" s="37" t="s">
        <v>10768</v>
      </c>
      <c r="AT2817" s="37" t="s">
        <v>1737</v>
      </c>
    </row>
    <row r="2818" spans="41:46" x14ac:dyDescent="0.2">
      <c r="AO2818" s="106" t="str">
        <f t="shared" si="151"/>
        <v>RW5ROYAL LANCASTER INFIRMARY</v>
      </c>
      <c r="AP2818" s="37" t="s">
        <v>10769</v>
      </c>
      <c r="AQ2818" s="37" t="s">
        <v>14541</v>
      </c>
      <c r="AR2818" s="37" t="s">
        <v>10769</v>
      </c>
      <c r="AS2818" s="37" t="s">
        <v>14541</v>
      </c>
      <c r="AT2818" s="37" t="s">
        <v>1737</v>
      </c>
    </row>
    <row r="2819" spans="41:46" x14ac:dyDescent="0.2">
      <c r="AO2819" s="106" t="str">
        <f t="shared" si="151"/>
        <v>RW5EAST BARN</v>
      </c>
      <c r="AP2819" s="37" t="s">
        <v>14542</v>
      </c>
      <c r="AQ2819" s="37" t="s">
        <v>14543</v>
      </c>
      <c r="AR2819" s="37" t="s">
        <v>14542</v>
      </c>
      <c r="AS2819" s="37" t="s">
        <v>14543</v>
      </c>
      <c r="AT2819" s="37" t="s">
        <v>1737</v>
      </c>
    </row>
    <row r="2820" spans="41:46" x14ac:dyDescent="0.2">
      <c r="AO2820" s="106" t="str">
        <f t="shared" ref="AO2820:AO2883" si="152">AT2820&amp;AQ2820</f>
        <v>RW5NORTH BARN</v>
      </c>
      <c r="AP2820" s="37" t="s">
        <v>14544</v>
      </c>
      <c r="AQ2820" s="37" t="s">
        <v>14545</v>
      </c>
      <c r="AR2820" s="37" t="s">
        <v>14544</v>
      </c>
      <c r="AS2820" s="37" t="s">
        <v>14545</v>
      </c>
      <c r="AT2820" s="37" t="s">
        <v>1737</v>
      </c>
    </row>
    <row r="2821" spans="41:46" x14ac:dyDescent="0.2">
      <c r="AO2821" s="106" t="str">
        <f t="shared" si="152"/>
        <v>RW5ALTHAM MEADOWS</v>
      </c>
      <c r="AP2821" s="37" t="s">
        <v>14546</v>
      </c>
      <c r="AQ2821" s="37" t="s">
        <v>14547</v>
      </c>
      <c r="AR2821" s="37" t="s">
        <v>14546</v>
      </c>
      <c r="AS2821" s="37" t="s">
        <v>14547</v>
      </c>
      <c r="AT2821" s="37" t="s">
        <v>1737</v>
      </c>
    </row>
    <row r="2822" spans="41:46" x14ac:dyDescent="0.2">
      <c r="AO2822" s="106" t="str">
        <f t="shared" si="152"/>
        <v>RW5MOSS VIEW CONTINUING CARE UNIT</v>
      </c>
      <c r="AP2822" s="37" t="s">
        <v>14548</v>
      </c>
      <c r="AQ2822" s="37" t="s">
        <v>14549</v>
      </c>
      <c r="AR2822" s="37" t="s">
        <v>14548</v>
      </c>
      <c r="AS2822" s="37" t="s">
        <v>14549</v>
      </c>
      <c r="AT2822" s="37" t="s">
        <v>1737</v>
      </c>
    </row>
    <row r="2823" spans="41:46" x14ac:dyDescent="0.2">
      <c r="AO2823" s="106" t="str">
        <f t="shared" si="152"/>
        <v>RW5OAKLANDS</v>
      </c>
      <c r="AP2823" s="37" t="s">
        <v>14550</v>
      </c>
      <c r="AQ2823" s="37" t="s">
        <v>11102</v>
      </c>
      <c r="AR2823" s="37" t="s">
        <v>14550</v>
      </c>
      <c r="AS2823" s="37" t="s">
        <v>11102</v>
      </c>
      <c r="AT2823" s="37" t="s">
        <v>1737</v>
      </c>
    </row>
    <row r="2824" spans="41:46" x14ac:dyDescent="0.2">
      <c r="AO2824" s="106" t="str">
        <f t="shared" si="152"/>
        <v>RW5ALBERT VIEW</v>
      </c>
      <c r="AP2824" s="37" t="s">
        <v>14551</v>
      </c>
      <c r="AQ2824" s="37" t="s">
        <v>14552</v>
      </c>
      <c r="AR2824" s="37" t="s">
        <v>14551</v>
      </c>
      <c r="AS2824" s="37" t="s">
        <v>14552</v>
      </c>
      <c r="AT2824" s="37" t="s">
        <v>1737</v>
      </c>
    </row>
    <row r="2825" spans="41:46" x14ac:dyDescent="0.2">
      <c r="AO2825" s="106" t="str">
        <f t="shared" si="152"/>
        <v>RW5STANDEN ENTERPRISES</v>
      </c>
      <c r="AP2825" s="37" t="s">
        <v>14553</v>
      </c>
      <c r="AQ2825" s="37" t="s">
        <v>14554</v>
      </c>
      <c r="AR2825" s="37" t="s">
        <v>14553</v>
      </c>
      <c r="AS2825" s="37" t="s">
        <v>14554</v>
      </c>
      <c r="AT2825" s="37" t="s">
        <v>1737</v>
      </c>
    </row>
    <row r="2826" spans="41:46" x14ac:dyDescent="0.2">
      <c r="AO2826" s="106" t="str">
        <f t="shared" si="152"/>
        <v>RW5THE REEDS</v>
      </c>
      <c r="AP2826" s="37" t="s">
        <v>14555</v>
      </c>
      <c r="AQ2826" s="37" t="s">
        <v>14556</v>
      </c>
      <c r="AR2826" s="37" t="s">
        <v>14555</v>
      </c>
      <c r="AS2826" s="37" t="s">
        <v>14556</v>
      </c>
      <c r="AT2826" s="37" t="s">
        <v>1737</v>
      </c>
    </row>
    <row r="2827" spans="41:46" x14ac:dyDescent="0.2">
      <c r="AO2827" s="106" t="str">
        <f t="shared" si="152"/>
        <v>RW5REGATTA PLACE</v>
      </c>
      <c r="AP2827" s="37" t="s">
        <v>14557</v>
      </c>
      <c r="AQ2827" s="37" t="s">
        <v>14558</v>
      </c>
      <c r="AR2827" s="37" t="s">
        <v>14557</v>
      </c>
      <c r="AS2827" s="37" t="s">
        <v>14558</v>
      </c>
      <c r="AT2827" s="37" t="s">
        <v>1737</v>
      </c>
    </row>
    <row r="2828" spans="41:46" x14ac:dyDescent="0.2">
      <c r="AO2828" s="106" t="str">
        <f t="shared" si="152"/>
        <v>RW5QUAYSIDE</v>
      </c>
      <c r="AP2828" s="37" t="s">
        <v>14559</v>
      </c>
      <c r="AQ2828" s="37" t="s">
        <v>14560</v>
      </c>
      <c r="AR2828" s="37" t="s">
        <v>14559</v>
      </c>
      <c r="AS2828" s="37" t="s">
        <v>14560</v>
      </c>
      <c r="AT2828" s="37" t="s">
        <v>1737</v>
      </c>
    </row>
    <row r="2829" spans="41:46" x14ac:dyDescent="0.2">
      <c r="AO2829" s="106" t="str">
        <f t="shared" si="152"/>
        <v>RW5CHARNLEY FOLD</v>
      </c>
      <c r="AP2829" s="37" t="s">
        <v>14561</v>
      </c>
      <c r="AQ2829" s="37" t="s">
        <v>14562</v>
      </c>
      <c r="AR2829" s="37" t="s">
        <v>14561</v>
      </c>
      <c r="AS2829" s="37" t="s">
        <v>14562</v>
      </c>
      <c r="AT2829" s="37" t="s">
        <v>1737</v>
      </c>
    </row>
    <row r="2830" spans="41:46" x14ac:dyDescent="0.2">
      <c r="AO2830" s="106" t="str">
        <f t="shared" si="152"/>
        <v>RW5CMP BUILDING</v>
      </c>
      <c r="AP2830" s="37" t="s">
        <v>14563</v>
      </c>
      <c r="AQ2830" s="37" t="s">
        <v>14564</v>
      </c>
      <c r="AR2830" s="37" t="s">
        <v>14563</v>
      </c>
      <c r="AS2830" s="37" t="s">
        <v>14564</v>
      </c>
      <c r="AT2830" s="37" t="s">
        <v>1737</v>
      </c>
    </row>
    <row r="2831" spans="41:46" x14ac:dyDescent="0.2">
      <c r="AO2831" s="106" t="str">
        <f t="shared" si="152"/>
        <v>RW5EAST LANCS SPOA</v>
      </c>
      <c r="AP2831" s="37" t="s">
        <v>14565</v>
      </c>
      <c r="AQ2831" s="37" t="s">
        <v>14566</v>
      </c>
      <c r="AR2831" s="37" t="s">
        <v>14565</v>
      </c>
      <c r="AS2831" s="37" t="s">
        <v>14566</v>
      </c>
      <c r="AT2831" s="37" t="s">
        <v>1737</v>
      </c>
    </row>
    <row r="2832" spans="41:46" x14ac:dyDescent="0.2">
      <c r="AO2832" s="106" t="str">
        <f t="shared" si="152"/>
        <v>RW5CENTRAL LANCS MAS</v>
      </c>
      <c r="AP2832" s="37" t="s">
        <v>14567</v>
      </c>
      <c r="AQ2832" s="37" t="s">
        <v>14568</v>
      </c>
      <c r="AR2832" s="37" t="s">
        <v>14567</v>
      </c>
      <c r="AS2832" s="37" t="s">
        <v>14568</v>
      </c>
      <c r="AT2832" s="37" t="s">
        <v>1737</v>
      </c>
    </row>
    <row r="2833" spans="41:46" x14ac:dyDescent="0.2">
      <c r="AO2833" s="106" t="str">
        <f t="shared" si="152"/>
        <v>RW5ORMSKIRK CCTT</v>
      </c>
      <c r="AP2833" s="37" t="s">
        <v>14569</v>
      </c>
      <c r="AQ2833" s="37" t="s">
        <v>14570</v>
      </c>
      <c r="AR2833" s="37" t="s">
        <v>14569</v>
      </c>
      <c r="AS2833" s="37" t="s">
        <v>14570</v>
      </c>
      <c r="AT2833" s="37" t="s">
        <v>1737</v>
      </c>
    </row>
    <row r="2834" spans="41:46" x14ac:dyDescent="0.2">
      <c r="AO2834" s="106" t="str">
        <f t="shared" si="152"/>
        <v>RW5CHORLEY &amp; SOUTH RIBBLE CCTT</v>
      </c>
      <c r="AP2834" s="37" t="s">
        <v>14571</v>
      </c>
      <c r="AQ2834" s="37" t="s">
        <v>14572</v>
      </c>
      <c r="AR2834" s="37" t="s">
        <v>14571</v>
      </c>
      <c r="AS2834" s="37" t="s">
        <v>14572</v>
      </c>
      <c r="AT2834" s="37" t="s">
        <v>1737</v>
      </c>
    </row>
    <row r="2835" spans="41:46" x14ac:dyDescent="0.2">
      <c r="AO2835" s="106" t="str">
        <f t="shared" si="152"/>
        <v>RW5CHORLEY &amp; SOUTH RIBBLE CCTT</v>
      </c>
      <c r="AP2835" s="37" t="s">
        <v>14573</v>
      </c>
      <c r="AQ2835" s="37" t="s">
        <v>14572</v>
      </c>
      <c r="AR2835" s="37" t="s">
        <v>14573</v>
      </c>
      <c r="AS2835" s="37" t="s">
        <v>14572</v>
      </c>
      <c r="AT2835" s="37" t="s">
        <v>1737</v>
      </c>
    </row>
    <row r="2836" spans="41:46" x14ac:dyDescent="0.2">
      <c r="AO2836" s="106" t="str">
        <f t="shared" si="152"/>
        <v>RW5EAST LANCS EDS</v>
      </c>
      <c r="AP2836" s="37" t="s">
        <v>14574</v>
      </c>
      <c r="AQ2836" s="37" t="s">
        <v>14575</v>
      </c>
      <c r="AR2836" s="37" t="s">
        <v>14574</v>
      </c>
      <c r="AS2836" s="37" t="s">
        <v>14575</v>
      </c>
      <c r="AT2836" s="37" t="s">
        <v>1737</v>
      </c>
    </row>
    <row r="2837" spans="41:46" x14ac:dyDescent="0.2">
      <c r="AO2837" s="106" t="str">
        <f t="shared" si="152"/>
        <v>RWFSheppey Community Hospital - RWF15</v>
      </c>
      <c r="AP2837" s="37" t="s">
        <v>1324</v>
      </c>
      <c r="AQ2837" s="37" t="s">
        <v>1325</v>
      </c>
      <c r="AR2837" s="37" t="s">
        <v>1324</v>
      </c>
      <c r="AS2837" s="37" t="s">
        <v>2620</v>
      </c>
      <c r="AT2837" s="37" t="s">
        <v>2596</v>
      </c>
    </row>
    <row r="2838" spans="41:46" x14ac:dyDescent="0.2">
      <c r="AO2838" s="106" t="str">
        <f t="shared" si="152"/>
        <v>RWFSittingbourne Memorial Hospital - RWF16</v>
      </c>
      <c r="AP2838" s="37" t="s">
        <v>1326</v>
      </c>
      <c r="AQ2838" s="37" t="s">
        <v>1327</v>
      </c>
      <c r="AR2838" s="37" t="s">
        <v>1326</v>
      </c>
      <c r="AS2838" s="37" t="s">
        <v>2621</v>
      </c>
      <c r="AT2838" s="37" t="s">
        <v>2596</v>
      </c>
    </row>
    <row r="2839" spans="41:46" x14ac:dyDescent="0.2">
      <c r="AO2839" s="106" t="str">
        <f t="shared" si="152"/>
        <v>RWFStone House Hospital - RWF35</v>
      </c>
      <c r="AP2839" s="37" t="s">
        <v>1328</v>
      </c>
      <c r="AQ2839" s="37" t="s">
        <v>1329</v>
      </c>
      <c r="AR2839" s="37" t="s">
        <v>1328</v>
      </c>
      <c r="AS2839" s="37" t="s">
        <v>1330</v>
      </c>
      <c r="AT2839" s="37" t="s">
        <v>2596</v>
      </c>
    </row>
    <row r="2840" spans="41:46" x14ac:dyDescent="0.2">
      <c r="AO2840" s="106" t="str">
        <f t="shared" si="152"/>
        <v>RWFThe Tunbridge Wells Hospital - RWFTW</v>
      </c>
      <c r="AP2840" s="37" t="s">
        <v>1675</v>
      </c>
      <c r="AQ2840" s="37" t="s">
        <v>1676</v>
      </c>
      <c r="AR2840" s="37" t="s">
        <v>1675</v>
      </c>
      <c r="AS2840" s="37" t="s">
        <v>1677</v>
      </c>
      <c r="AT2840" s="37" t="s">
        <v>2596</v>
      </c>
    </row>
    <row r="2841" spans="41:46" x14ac:dyDescent="0.2">
      <c r="AO2841" s="106" t="str">
        <f t="shared" si="152"/>
        <v>RWFTonbridge Cottage Hospital - RWF10</v>
      </c>
      <c r="AP2841" s="37" t="s">
        <v>1331</v>
      </c>
      <c r="AQ2841" s="37" t="s">
        <v>1332</v>
      </c>
      <c r="AR2841" s="37" t="s">
        <v>1331</v>
      </c>
      <c r="AS2841" s="37" t="s">
        <v>2535</v>
      </c>
      <c r="AT2841" s="37" t="s">
        <v>2596</v>
      </c>
    </row>
    <row r="2842" spans="41:46" x14ac:dyDescent="0.2">
      <c r="AO2842" s="106" t="str">
        <f t="shared" si="152"/>
        <v>RWFVictoria Hospital - RWF17</v>
      </c>
      <c r="AP2842" s="37" t="s">
        <v>1333</v>
      </c>
      <c r="AQ2842" s="37" t="s">
        <v>1334</v>
      </c>
      <c r="AR2842" s="37" t="s">
        <v>1333</v>
      </c>
      <c r="AS2842" s="37" t="s">
        <v>2537</v>
      </c>
      <c r="AT2842" s="37" t="s">
        <v>2596</v>
      </c>
    </row>
    <row r="2843" spans="41:46" x14ac:dyDescent="0.2">
      <c r="AO2843" s="106" t="str">
        <f t="shared" si="152"/>
        <v>RWFWhitstable and Tankerton Hospital - RWF18</v>
      </c>
      <c r="AP2843" s="37" t="s">
        <v>1335</v>
      </c>
      <c r="AQ2843" s="37" t="s">
        <v>1336</v>
      </c>
      <c r="AR2843" s="37" t="s">
        <v>1335</v>
      </c>
      <c r="AS2843" s="37" t="s">
        <v>2545</v>
      </c>
      <c r="AT2843" s="37" t="s">
        <v>2596</v>
      </c>
    </row>
    <row r="2844" spans="41:46" x14ac:dyDescent="0.2">
      <c r="AO2844" s="106" t="str">
        <f t="shared" si="152"/>
        <v>RWFWilliam Harvey Hospital - RWF37</v>
      </c>
      <c r="AP2844" s="37" t="s">
        <v>1337</v>
      </c>
      <c r="AQ2844" s="37" t="s">
        <v>1338</v>
      </c>
      <c r="AR2844" s="37" t="s">
        <v>1337</v>
      </c>
      <c r="AS2844" s="37" t="s">
        <v>2546</v>
      </c>
      <c r="AT2844" s="37" t="s">
        <v>2596</v>
      </c>
    </row>
    <row r="2845" spans="41:46" x14ac:dyDescent="0.2">
      <c r="AO2845" s="106" t="str">
        <f t="shared" si="152"/>
        <v>RWGHarpenden Memorial Hospital - RWG05</v>
      </c>
      <c r="AP2845" s="37" t="s">
        <v>1339</v>
      </c>
      <c r="AQ2845" s="37" t="s">
        <v>1340</v>
      </c>
      <c r="AR2845" s="37" t="s">
        <v>1339</v>
      </c>
      <c r="AS2845" s="37" t="s">
        <v>1843</v>
      </c>
      <c r="AT2845" s="37" t="s">
        <v>2597</v>
      </c>
    </row>
    <row r="2846" spans="41:46" x14ac:dyDescent="0.2">
      <c r="AO2846" s="106" t="str">
        <f t="shared" si="152"/>
        <v>RWGHemel Hempstead Hospital - RWG08</v>
      </c>
      <c r="AP2846" s="37" t="s">
        <v>1341</v>
      </c>
      <c r="AQ2846" s="37" t="s">
        <v>1342</v>
      </c>
      <c r="AR2846" s="37" t="s">
        <v>1341</v>
      </c>
      <c r="AS2846" s="37" t="s">
        <v>1343</v>
      </c>
      <c r="AT2846" s="37" t="s">
        <v>2597</v>
      </c>
    </row>
    <row r="2847" spans="41:46" x14ac:dyDescent="0.2">
      <c r="AO2847" s="106" t="str">
        <f t="shared" si="152"/>
        <v>RWGMount Vernon Hospital - RWG01</v>
      </c>
      <c r="AP2847" s="37" t="s">
        <v>1344</v>
      </c>
      <c r="AQ2847" s="37" t="s">
        <v>1345</v>
      </c>
      <c r="AR2847" s="37" t="s">
        <v>1344</v>
      </c>
      <c r="AS2847" s="37" t="s">
        <v>2607</v>
      </c>
      <c r="AT2847" s="37" t="s">
        <v>2597</v>
      </c>
    </row>
    <row r="2848" spans="41:46" x14ac:dyDescent="0.2">
      <c r="AO2848" s="106" t="str">
        <f t="shared" si="152"/>
        <v>RWGSt Albans City Hospital - RWG03</v>
      </c>
      <c r="AP2848" s="37" t="s">
        <v>1346</v>
      </c>
      <c r="AQ2848" s="37" t="s">
        <v>1347</v>
      </c>
      <c r="AR2848" s="37" t="s">
        <v>1346</v>
      </c>
      <c r="AS2848" s="37" t="s">
        <v>1348</v>
      </c>
      <c r="AT2848" s="37" t="s">
        <v>2597</v>
      </c>
    </row>
    <row r="2849" spans="41:46" x14ac:dyDescent="0.2">
      <c r="AO2849" s="106" t="str">
        <f t="shared" si="152"/>
        <v>RWGWatford General Hospital - RWG02</v>
      </c>
      <c r="AP2849" s="37" t="s">
        <v>1349</v>
      </c>
      <c r="AQ2849" s="37" t="s">
        <v>1350</v>
      </c>
      <c r="AR2849" s="37" t="s">
        <v>1349</v>
      </c>
      <c r="AS2849" s="37" t="s">
        <v>1860</v>
      </c>
      <c r="AT2849" s="37" t="s">
        <v>2597</v>
      </c>
    </row>
    <row r="2850" spans="41:46" x14ac:dyDescent="0.2">
      <c r="AO2850" s="106" t="str">
        <f t="shared" si="152"/>
        <v>RWHHertford County Hospital - RWH23</v>
      </c>
      <c r="AP2850" s="37" t="s">
        <v>1351</v>
      </c>
      <c r="AQ2850" s="37" t="s">
        <v>1352</v>
      </c>
      <c r="AR2850" s="37" t="s">
        <v>1351</v>
      </c>
      <c r="AS2850" s="37" t="s">
        <v>1353</v>
      </c>
      <c r="AT2850" s="37" t="s">
        <v>2598</v>
      </c>
    </row>
    <row r="2851" spans="41:46" x14ac:dyDescent="0.2">
      <c r="AO2851" s="106" t="str">
        <f t="shared" si="152"/>
        <v>RWHLister Hospital - RWH01</v>
      </c>
      <c r="AP2851" s="37" t="s">
        <v>1354</v>
      </c>
      <c r="AQ2851" s="37" t="s">
        <v>1355</v>
      </c>
      <c r="AR2851" s="37" t="s">
        <v>1354</v>
      </c>
      <c r="AS2851" s="37" t="s">
        <v>1356</v>
      </c>
      <c r="AT2851" s="37" t="s">
        <v>2598</v>
      </c>
    </row>
    <row r="2852" spans="41:46" x14ac:dyDescent="0.2">
      <c r="AO2852" s="106" t="str">
        <f t="shared" si="152"/>
        <v>RWHMount Vernon Cancer Centre - RWH04</v>
      </c>
      <c r="AP2852" s="37" t="s">
        <v>1357</v>
      </c>
      <c r="AQ2852" s="37" t="s">
        <v>1358</v>
      </c>
      <c r="AR2852" s="37" t="s">
        <v>1357</v>
      </c>
      <c r="AS2852" s="37" t="s">
        <v>1359</v>
      </c>
      <c r="AT2852" s="37" t="s">
        <v>2598</v>
      </c>
    </row>
    <row r="2853" spans="41:46" x14ac:dyDescent="0.2">
      <c r="AO2853" s="106" t="str">
        <f t="shared" si="152"/>
        <v>RWHQueen Elizabeth I I Hospital - RWH20</v>
      </c>
      <c r="AP2853" s="37" t="s">
        <v>1360</v>
      </c>
      <c r="AQ2853" s="37" t="s">
        <v>1361</v>
      </c>
      <c r="AR2853" s="37" t="s">
        <v>1360</v>
      </c>
      <c r="AS2853" s="37" t="s">
        <v>1362</v>
      </c>
      <c r="AT2853" s="37" t="s">
        <v>2598</v>
      </c>
    </row>
    <row r="2854" spans="41:46" x14ac:dyDescent="0.2">
      <c r="AO2854" s="106" t="str">
        <f t="shared" si="152"/>
        <v>RWJBuxton Cottage Hospital - RWJ83</v>
      </c>
      <c r="AP2854" s="37" t="s">
        <v>1363</v>
      </c>
      <c r="AQ2854" s="37" t="s">
        <v>1364</v>
      </c>
      <c r="AR2854" s="37" t="s">
        <v>1363</v>
      </c>
      <c r="AS2854" s="37" t="s">
        <v>1365</v>
      </c>
      <c r="AT2854" s="37" t="s">
        <v>2599</v>
      </c>
    </row>
    <row r="2855" spans="41:46" x14ac:dyDescent="0.2">
      <c r="AO2855" s="106" t="str">
        <f t="shared" si="152"/>
        <v>RWJCheadle Royal Hospital - RWJ89</v>
      </c>
      <c r="AP2855" s="37" t="s">
        <v>1366</v>
      </c>
      <c r="AQ2855" s="37" t="s">
        <v>1367</v>
      </c>
      <c r="AR2855" s="37" t="s">
        <v>1366</v>
      </c>
      <c r="AS2855" s="37" t="s">
        <v>1368</v>
      </c>
      <c r="AT2855" s="37" t="s">
        <v>2599</v>
      </c>
    </row>
    <row r="2856" spans="41:46" x14ac:dyDescent="0.2">
      <c r="AO2856" s="106" t="str">
        <f t="shared" si="152"/>
        <v>RWJCherry Tree Hospital - RWJ03</v>
      </c>
      <c r="AP2856" s="37" t="s">
        <v>1369</v>
      </c>
      <c r="AQ2856" s="37" t="s">
        <v>1370</v>
      </c>
      <c r="AR2856" s="37" t="s">
        <v>1369</v>
      </c>
      <c r="AS2856" s="37" t="s">
        <v>1371</v>
      </c>
      <c r="AT2856" s="37" t="s">
        <v>2599</v>
      </c>
    </row>
    <row r="2857" spans="41:46" x14ac:dyDescent="0.2">
      <c r="AO2857" s="106" t="str">
        <f t="shared" si="152"/>
        <v>RWJSt Thomas Hospital - RWJ04</v>
      </c>
      <c r="AP2857" s="37" t="s">
        <v>1372</v>
      </c>
      <c r="AQ2857" s="37" t="s">
        <v>1373</v>
      </c>
      <c r="AR2857" s="37" t="s">
        <v>1372</v>
      </c>
      <c r="AS2857" s="37" t="s">
        <v>1374</v>
      </c>
      <c r="AT2857" s="37" t="s">
        <v>2599</v>
      </c>
    </row>
    <row r="2858" spans="41:46" x14ac:dyDescent="0.2">
      <c r="AO2858" s="106" t="str">
        <f t="shared" si="152"/>
        <v>RWJStepping Hill Hospital - RWJ09</v>
      </c>
      <c r="AP2858" s="37" t="s">
        <v>1375</v>
      </c>
      <c r="AQ2858" s="37" t="s">
        <v>1376</v>
      </c>
      <c r="AR2858" s="37" t="s">
        <v>1375</v>
      </c>
      <c r="AS2858" s="37" t="s">
        <v>1377</v>
      </c>
      <c r="AT2858" s="37" t="s">
        <v>2599</v>
      </c>
    </row>
    <row r="2859" spans="41:46" x14ac:dyDescent="0.2">
      <c r="AO2859" s="106" t="str">
        <f t="shared" si="152"/>
        <v>RWJThe Meadows - RWJ88</v>
      </c>
      <c r="AP2859" s="37" t="s">
        <v>1378</v>
      </c>
      <c r="AQ2859" s="37" t="s">
        <v>1379</v>
      </c>
      <c r="AR2859" s="37" t="s">
        <v>1378</v>
      </c>
      <c r="AS2859" s="37" t="s">
        <v>1380</v>
      </c>
      <c r="AT2859" s="37" t="s">
        <v>2599</v>
      </c>
    </row>
    <row r="2860" spans="41:46" x14ac:dyDescent="0.2">
      <c r="AO2860" s="106" t="str">
        <f t="shared" si="152"/>
        <v>RWNBEDFORD SSMS [HEALTHLINK]</v>
      </c>
      <c r="AP2860" s="37" t="s">
        <v>14576</v>
      </c>
      <c r="AQ2860" s="37" t="s">
        <v>14577</v>
      </c>
      <c r="AR2860" s="37" t="s">
        <v>14576</v>
      </c>
      <c r="AS2860" s="37" t="s">
        <v>14577</v>
      </c>
      <c r="AT2860" s="37" t="s">
        <v>1729</v>
      </c>
    </row>
    <row r="2861" spans="41:46" x14ac:dyDescent="0.2">
      <c r="AO2861" s="106" t="str">
        <f t="shared" si="152"/>
        <v>RWNDRR BEDFORD</v>
      </c>
      <c r="AP2861" s="37" t="s">
        <v>14578</v>
      </c>
      <c r="AQ2861" s="37" t="s">
        <v>14579</v>
      </c>
      <c r="AR2861" s="37" t="s">
        <v>14578</v>
      </c>
      <c r="AS2861" s="37" t="s">
        <v>14579</v>
      </c>
      <c r="AT2861" s="37" t="s">
        <v>1729</v>
      </c>
    </row>
    <row r="2862" spans="41:46" x14ac:dyDescent="0.2">
      <c r="AO2862" s="106" t="str">
        <f t="shared" si="152"/>
        <v>RWNROCHFORD COMMUNITY HOSPITAL</v>
      </c>
      <c r="AP2862" s="37" t="s">
        <v>14580</v>
      </c>
      <c r="AQ2862" s="37" t="s">
        <v>14581</v>
      </c>
      <c r="AR2862" s="37" t="s">
        <v>14580</v>
      </c>
      <c r="AS2862" s="37" t="s">
        <v>14581</v>
      </c>
      <c r="AT2862" s="37" t="s">
        <v>1729</v>
      </c>
    </row>
    <row r="2863" spans="41:46" x14ac:dyDescent="0.2">
      <c r="AO2863" s="106" t="str">
        <f t="shared" si="152"/>
        <v>RWNLUTON SSMS [LDASS]</v>
      </c>
      <c r="AP2863" s="37" t="s">
        <v>14582</v>
      </c>
      <c r="AQ2863" s="37" t="s">
        <v>14583</v>
      </c>
      <c r="AR2863" s="37" t="s">
        <v>14582</v>
      </c>
      <c r="AS2863" s="37" t="s">
        <v>14583</v>
      </c>
      <c r="AT2863" s="37" t="s">
        <v>1729</v>
      </c>
    </row>
    <row r="2864" spans="41:46" x14ac:dyDescent="0.2">
      <c r="AO2864" s="106" t="str">
        <f t="shared" si="152"/>
        <v>RWNDRR LUTON</v>
      </c>
      <c r="AP2864" s="37" t="s">
        <v>14584</v>
      </c>
      <c r="AQ2864" s="37" t="s">
        <v>14585</v>
      </c>
      <c r="AR2864" s="37" t="s">
        <v>14584</v>
      </c>
      <c r="AS2864" s="37" t="s">
        <v>14585</v>
      </c>
      <c r="AT2864" s="37" t="s">
        <v>1729</v>
      </c>
    </row>
    <row r="2865" spans="41:46" x14ac:dyDescent="0.2">
      <c r="AO2865" s="106" t="str">
        <f t="shared" si="152"/>
        <v>RWNRUNWELL HOSPITAL</v>
      </c>
      <c r="AP2865" s="37" t="s">
        <v>14586</v>
      </c>
      <c r="AQ2865" s="37" t="s">
        <v>14587</v>
      </c>
      <c r="AR2865" s="37" t="s">
        <v>14586</v>
      </c>
      <c r="AS2865" s="37" t="s">
        <v>14587</v>
      </c>
      <c r="AT2865" s="37" t="s">
        <v>1729</v>
      </c>
    </row>
    <row r="2866" spans="41:46" x14ac:dyDescent="0.2">
      <c r="AO2866" s="106" t="str">
        <f t="shared" si="152"/>
        <v>RWNOPMH IVEL VALLEY</v>
      </c>
      <c r="AP2866" s="37" t="s">
        <v>14588</v>
      </c>
      <c r="AQ2866" s="37" t="s">
        <v>14589</v>
      </c>
      <c r="AR2866" s="37" t="s">
        <v>14588</v>
      </c>
      <c r="AS2866" s="37" t="s">
        <v>14589</v>
      </c>
      <c r="AT2866" s="37" t="s">
        <v>1729</v>
      </c>
    </row>
    <row r="2867" spans="41:46" x14ac:dyDescent="0.2">
      <c r="AO2867" s="106" t="str">
        <f t="shared" si="152"/>
        <v>RWNOPMH SOUTH BEDS</v>
      </c>
      <c r="AP2867" s="37" t="s">
        <v>14590</v>
      </c>
      <c r="AQ2867" s="37" t="s">
        <v>14591</v>
      </c>
      <c r="AR2867" s="37" t="s">
        <v>14590</v>
      </c>
      <c r="AS2867" s="37" t="s">
        <v>14591</v>
      </c>
      <c r="AT2867" s="37" t="s">
        <v>1729</v>
      </c>
    </row>
    <row r="2868" spans="41:46" x14ac:dyDescent="0.2">
      <c r="AO2868" s="106" t="str">
        <f t="shared" si="152"/>
        <v>RWNROBIN PINTO UNIT</v>
      </c>
      <c r="AP2868" s="37" t="s">
        <v>14592</v>
      </c>
      <c r="AQ2868" s="37" t="s">
        <v>14593</v>
      </c>
      <c r="AR2868" s="37" t="s">
        <v>14592</v>
      </c>
      <c r="AS2868" s="37" t="s">
        <v>14593</v>
      </c>
      <c r="AT2868" s="37" t="s">
        <v>1729</v>
      </c>
    </row>
    <row r="2869" spans="41:46" x14ac:dyDescent="0.2">
      <c r="AO2869" s="106" t="str">
        <f t="shared" si="152"/>
        <v>RWNOPMH BEDFORD/W &amp; MID BEDS</v>
      </c>
      <c r="AP2869" s="37" t="s">
        <v>14594</v>
      </c>
      <c r="AQ2869" s="37" t="s">
        <v>14595</v>
      </c>
      <c r="AR2869" s="37" t="s">
        <v>14594</v>
      </c>
      <c r="AS2869" s="37" t="s">
        <v>14595</v>
      </c>
      <c r="AT2869" s="37" t="s">
        <v>1729</v>
      </c>
    </row>
    <row r="2870" spans="41:46" x14ac:dyDescent="0.2">
      <c r="AO2870" s="106" t="str">
        <f t="shared" si="152"/>
        <v>RWNOPMH BEDFORD/E &amp; MID BEDS</v>
      </c>
      <c r="AP2870" s="37" t="s">
        <v>14596</v>
      </c>
      <c r="AQ2870" s="37" t="s">
        <v>14597</v>
      </c>
      <c r="AR2870" s="37" t="s">
        <v>14596</v>
      </c>
      <c r="AS2870" s="37" t="s">
        <v>14597</v>
      </c>
      <c r="AT2870" s="37" t="s">
        <v>1729</v>
      </c>
    </row>
    <row r="2871" spans="41:46" x14ac:dyDescent="0.2">
      <c r="AO2871" s="106" t="str">
        <f t="shared" si="152"/>
        <v>RWNOPMH LUTON</v>
      </c>
      <c r="AP2871" s="37" t="s">
        <v>14598</v>
      </c>
      <c r="AQ2871" s="37" t="s">
        <v>14599</v>
      </c>
      <c r="AR2871" s="37" t="s">
        <v>14598</v>
      </c>
      <c r="AS2871" s="37" t="s">
        <v>14599</v>
      </c>
      <c r="AT2871" s="37" t="s">
        <v>1729</v>
      </c>
    </row>
    <row r="2872" spans="41:46" x14ac:dyDescent="0.2">
      <c r="AO2872" s="106" t="str">
        <f t="shared" si="152"/>
        <v>RWNMENTAL HEALTH UNIT (BASILDON)</v>
      </c>
      <c r="AP2872" s="37" t="s">
        <v>14600</v>
      </c>
      <c r="AQ2872" s="37" t="s">
        <v>14601</v>
      </c>
      <c r="AR2872" s="37" t="s">
        <v>14600</v>
      </c>
      <c r="AS2872" s="37" t="s">
        <v>14601</v>
      </c>
      <c r="AT2872" s="37" t="s">
        <v>1729</v>
      </c>
    </row>
    <row r="2873" spans="41:46" x14ac:dyDescent="0.2">
      <c r="AO2873" s="106" t="str">
        <f t="shared" si="152"/>
        <v>RWNTHURROCK COMMUNITY HOSPITAL</v>
      </c>
      <c r="AP2873" s="37" t="s">
        <v>14602</v>
      </c>
      <c r="AQ2873" s="37" t="s">
        <v>14603</v>
      </c>
      <c r="AR2873" s="37" t="s">
        <v>14602</v>
      </c>
      <c r="AS2873" s="37" t="s">
        <v>14603</v>
      </c>
      <c r="AT2873" s="37" t="s">
        <v>1729</v>
      </c>
    </row>
    <row r="2874" spans="41:46" x14ac:dyDescent="0.2">
      <c r="AO2874" s="106" t="str">
        <f t="shared" si="152"/>
        <v>RWNWEST SUFFOLK HOSPITAL</v>
      </c>
      <c r="AP2874" s="37" t="s">
        <v>14604</v>
      </c>
      <c r="AQ2874" s="37" t="s">
        <v>14605</v>
      </c>
      <c r="AR2874" s="37" t="s">
        <v>14604</v>
      </c>
      <c r="AS2874" s="37" t="s">
        <v>14605</v>
      </c>
      <c r="AT2874" s="37" t="s">
        <v>1729</v>
      </c>
    </row>
    <row r="2875" spans="41:46" x14ac:dyDescent="0.2">
      <c r="AO2875" s="106" t="str">
        <f t="shared" si="152"/>
        <v>RWNIPSWICH HOSPITAL</v>
      </c>
      <c r="AP2875" s="37" t="s">
        <v>14606</v>
      </c>
      <c r="AQ2875" s="37" t="s">
        <v>14607</v>
      </c>
      <c r="AR2875" s="37" t="s">
        <v>14606</v>
      </c>
      <c r="AS2875" s="37" t="s">
        <v>14607</v>
      </c>
      <c r="AT2875" s="37" t="s">
        <v>1729</v>
      </c>
    </row>
    <row r="2876" spans="41:46" x14ac:dyDescent="0.2">
      <c r="AO2876" s="106" t="str">
        <f t="shared" si="152"/>
        <v>RWNFELIXSTOWE COMMUNITY HOSPITAL</v>
      </c>
      <c r="AP2876" s="37" t="s">
        <v>14608</v>
      </c>
      <c r="AQ2876" s="37" t="s">
        <v>14609</v>
      </c>
      <c r="AR2876" s="37" t="s">
        <v>14608</v>
      </c>
      <c r="AS2876" s="37" t="s">
        <v>14609</v>
      </c>
      <c r="AT2876" s="37" t="s">
        <v>1729</v>
      </c>
    </row>
    <row r="2877" spans="41:46" x14ac:dyDescent="0.2">
      <c r="AO2877" s="106" t="str">
        <f t="shared" si="152"/>
        <v>RWNWEYMARKS</v>
      </c>
      <c r="AP2877" s="37" t="s">
        <v>14610</v>
      </c>
      <c r="AQ2877" s="37" t="s">
        <v>14611</v>
      </c>
      <c r="AR2877" s="37" t="s">
        <v>14610</v>
      </c>
      <c r="AS2877" s="37" t="s">
        <v>14611</v>
      </c>
      <c r="AT2877" s="37" t="s">
        <v>1729</v>
      </c>
    </row>
    <row r="2878" spans="41:46" x14ac:dyDescent="0.2">
      <c r="AO2878" s="106" t="str">
        <f t="shared" si="152"/>
        <v>RWNPRINCESS ALEXANDRA HOSPITAL</v>
      </c>
      <c r="AP2878" s="37" t="s">
        <v>14612</v>
      </c>
      <c r="AQ2878" s="37" t="s">
        <v>14613</v>
      </c>
      <c r="AR2878" s="37" t="s">
        <v>14612</v>
      </c>
      <c r="AS2878" s="37" t="s">
        <v>14613</v>
      </c>
      <c r="AT2878" s="37" t="s">
        <v>1729</v>
      </c>
    </row>
    <row r="2879" spans="41:46" x14ac:dyDescent="0.2">
      <c r="AO2879" s="106" t="str">
        <f t="shared" si="152"/>
        <v>RWNTHE OLD MILL</v>
      </c>
      <c r="AP2879" s="37" t="s">
        <v>14614</v>
      </c>
      <c r="AQ2879" s="37" t="s">
        <v>14615</v>
      </c>
      <c r="AR2879" s="37" t="s">
        <v>14614</v>
      </c>
      <c r="AS2879" s="37" t="s">
        <v>14615</v>
      </c>
      <c r="AT2879" s="37" t="s">
        <v>1729</v>
      </c>
    </row>
    <row r="2880" spans="41:46" x14ac:dyDescent="0.2">
      <c r="AO2880" s="106" t="str">
        <f t="shared" si="152"/>
        <v>RWNBIGGLESWADE HOSPITAL</v>
      </c>
      <c r="AP2880" s="37" t="s">
        <v>14616</v>
      </c>
      <c r="AQ2880" s="37" t="s">
        <v>14617</v>
      </c>
      <c r="AR2880" s="37" t="s">
        <v>14616</v>
      </c>
      <c r="AS2880" s="37" t="s">
        <v>14617</v>
      </c>
      <c r="AT2880" s="37" t="s">
        <v>1729</v>
      </c>
    </row>
    <row r="2881" spans="41:46" x14ac:dyDescent="0.2">
      <c r="AO2881" s="106" t="str">
        <f t="shared" si="152"/>
        <v>RWNARCHER UNIT</v>
      </c>
      <c r="AP2881" s="37" t="s">
        <v>14618</v>
      </c>
      <c r="AQ2881" s="37" t="s">
        <v>14619</v>
      </c>
      <c r="AR2881" s="37" t="s">
        <v>14618</v>
      </c>
      <c r="AS2881" s="37" t="s">
        <v>14619</v>
      </c>
      <c r="AT2881" s="37" t="s">
        <v>1729</v>
      </c>
    </row>
    <row r="2882" spans="41:46" x14ac:dyDescent="0.2">
      <c r="AO2882" s="106" t="str">
        <f t="shared" si="152"/>
        <v>RWNSOUTHEND CDAS</v>
      </c>
      <c r="AP2882" s="37" t="s">
        <v>14620</v>
      </c>
      <c r="AQ2882" s="37" t="s">
        <v>14621</v>
      </c>
      <c r="AR2882" s="37" t="s">
        <v>14620</v>
      </c>
      <c r="AS2882" s="37" t="s">
        <v>14621</v>
      </c>
      <c r="AT2882" s="37" t="s">
        <v>1729</v>
      </c>
    </row>
    <row r="2883" spans="41:46" x14ac:dyDescent="0.2">
      <c r="AO2883" s="106" t="str">
        <f t="shared" si="152"/>
        <v>RWNSOUTHEND RESOUCE THERAPY</v>
      </c>
      <c r="AP2883" s="37" t="s">
        <v>14622</v>
      </c>
      <c r="AQ2883" s="37" t="s">
        <v>14623</v>
      </c>
      <c r="AR2883" s="37" t="s">
        <v>14622</v>
      </c>
      <c r="AS2883" s="37" t="s">
        <v>14623</v>
      </c>
      <c r="AT2883" s="37" t="s">
        <v>1729</v>
      </c>
    </row>
    <row r="2884" spans="41:46" x14ac:dyDescent="0.2">
      <c r="AO2884" s="106" t="str">
        <f t="shared" ref="AO2884:AO2947" si="153">AT2884&amp;AQ2884</f>
        <v>RWNBULLWOOD HALL</v>
      </c>
      <c r="AP2884" s="37" t="s">
        <v>14624</v>
      </c>
      <c r="AQ2884" s="37" t="s">
        <v>14625</v>
      </c>
      <c r="AR2884" s="37" t="s">
        <v>14624</v>
      </c>
      <c r="AS2884" s="37" t="s">
        <v>14625</v>
      </c>
      <c r="AT2884" s="37" t="s">
        <v>1729</v>
      </c>
    </row>
    <row r="2885" spans="41:46" x14ac:dyDescent="0.2">
      <c r="AO2885" s="106" t="str">
        <f t="shared" si="153"/>
        <v>RWNGRAYS HALL</v>
      </c>
      <c r="AP2885" s="37" t="s">
        <v>14626</v>
      </c>
      <c r="AQ2885" s="37" t="s">
        <v>14627</v>
      </c>
      <c r="AR2885" s="37" t="s">
        <v>14626</v>
      </c>
      <c r="AS2885" s="37" t="s">
        <v>14627</v>
      </c>
      <c r="AT2885" s="37" t="s">
        <v>1729</v>
      </c>
    </row>
    <row r="2886" spans="41:46" x14ac:dyDescent="0.2">
      <c r="AO2886" s="106" t="str">
        <f t="shared" si="153"/>
        <v>RWNLITTLE ACORNS</v>
      </c>
      <c r="AP2886" s="37" t="s">
        <v>14628</v>
      </c>
      <c r="AQ2886" s="37" t="s">
        <v>14629</v>
      </c>
      <c r="AR2886" s="37" t="s">
        <v>14628</v>
      </c>
      <c r="AS2886" s="37" t="s">
        <v>14629</v>
      </c>
      <c r="AT2886" s="37" t="s">
        <v>1729</v>
      </c>
    </row>
    <row r="2887" spans="41:46" x14ac:dyDescent="0.2">
      <c r="AO2887" s="106" t="str">
        <f t="shared" si="153"/>
        <v>RWNMEADOWSIDE</v>
      </c>
      <c r="AP2887" s="37" t="s">
        <v>14630</v>
      </c>
      <c r="AQ2887" s="37" t="s">
        <v>14631</v>
      </c>
      <c r="AR2887" s="37" t="s">
        <v>14630</v>
      </c>
      <c r="AS2887" s="37" t="s">
        <v>14631</v>
      </c>
      <c r="AT2887" s="37" t="s">
        <v>1729</v>
      </c>
    </row>
    <row r="2888" spans="41:46" x14ac:dyDescent="0.2">
      <c r="AO2888" s="106" t="str">
        <f t="shared" si="153"/>
        <v>RWNRAYLEIGH CRIMINAL JUSTICE</v>
      </c>
      <c r="AP2888" s="37" t="s">
        <v>14632</v>
      </c>
      <c r="AQ2888" s="37" t="s">
        <v>14633</v>
      </c>
      <c r="AR2888" s="37" t="s">
        <v>14632</v>
      </c>
      <c r="AS2888" s="37" t="s">
        <v>14633</v>
      </c>
      <c r="AT2888" s="37" t="s">
        <v>1729</v>
      </c>
    </row>
    <row r="2889" spans="41:46" x14ac:dyDescent="0.2">
      <c r="AO2889" s="106" t="str">
        <f t="shared" si="153"/>
        <v>RWNWARLEY HOSPITAL</v>
      </c>
      <c r="AP2889" s="37" t="s">
        <v>14634</v>
      </c>
      <c r="AQ2889" s="37" t="s">
        <v>14635</v>
      </c>
      <c r="AR2889" s="37" t="s">
        <v>14634</v>
      </c>
      <c r="AS2889" s="37" t="s">
        <v>14635</v>
      </c>
      <c r="AT2889" s="37" t="s">
        <v>1729</v>
      </c>
    </row>
    <row r="2890" spans="41:46" x14ac:dyDescent="0.2">
      <c r="AO2890" s="106" t="str">
        <f t="shared" si="153"/>
        <v>RWNLEVERTON HALL</v>
      </c>
      <c r="AP2890" s="37" t="s">
        <v>14636</v>
      </c>
      <c r="AQ2890" s="37" t="s">
        <v>14637</v>
      </c>
      <c r="AR2890" s="37" t="s">
        <v>14636</v>
      </c>
      <c r="AS2890" s="37" t="s">
        <v>14637</v>
      </c>
      <c r="AT2890" s="37" t="s">
        <v>1729</v>
      </c>
    </row>
    <row r="2891" spans="41:46" x14ac:dyDescent="0.2">
      <c r="AO2891" s="106" t="str">
        <f t="shared" si="153"/>
        <v>RWNHOURSWORTH</v>
      </c>
      <c r="AP2891" s="37" t="s">
        <v>14638</v>
      </c>
      <c r="AQ2891" s="37" t="s">
        <v>14639</v>
      </c>
      <c r="AR2891" s="37" t="s">
        <v>14638</v>
      </c>
      <c r="AS2891" s="37" t="s">
        <v>14639</v>
      </c>
      <c r="AT2891" s="37" t="s">
        <v>1729</v>
      </c>
    </row>
    <row r="2892" spans="41:46" x14ac:dyDescent="0.2">
      <c r="AO2892" s="106" t="str">
        <f t="shared" si="153"/>
        <v>RWNMENTAL HEALTH AND SOCIAL CARE</v>
      </c>
      <c r="AP2892" s="37" t="s">
        <v>14640</v>
      </c>
      <c r="AQ2892" s="37" t="s">
        <v>14641</v>
      </c>
      <c r="AR2892" s="37" t="s">
        <v>14640</v>
      </c>
      <c r="AS2892" s="37" t="s">
        <v>14641</v>
      </c>
      <c r="AT2892" s="37" t="s">
        <v>1729</v>
      </c>
    </row>
    <row r="2893" spans="41:46" x14ac:dyDescent="0.2">
      <c r="AO2893" s="106" t="str">
        <f t="shared" si="153"/>
        <v>RWNLUTON INTERMEDIATE ASSESSMENT UNIT</v>
      </c>
      <c r="AP2893" s="37" t="s">
        <v>14642</v>
      </c>
      <c r="AQ2893" s="37" t="s">
        <v>14643</v>
      </c>
      <c r="AR2893" s="37" t="s">
        <v>14642</v>
      </c>
      <c r="AS2893" s="37" t="s">
        <v>14643</v>
      </c>
      <c r="AT2893" s="37" t="s">
        <v>1729</v>
      </c>
    </row>
    <row r="2894" spans="41:46" x14ac:dyDescent="0.2">
      <c r="AO2894" s="106" t="str">
        <f t="shared" si="153"/>
        <v>RWNOTHER COMMUNITY PREMISES</v>
      </c>
      <c r="AP2894" s="37" t="s">
        <v>14644</v>
      </c>
      <c r="AQ2894" s="37" t="s">
        <v>14645</v>
      </c>
      <c r="AR2894" s="37" t="s">
        <v>14644</v>
      </c>
      <c r="AS2894" s="37" t="s">
        <v>14645</v>
      </c>
      <c r="AT2894" s="37" t="s">
        <v>1729</v>
      </c>
    </row>
    <row r="2895" spans="41:46" x14ac:dyDescent="0.2">
      <c r="AO2895" s="106" t="str">
        <f t="shared" si="153"/>
        <v>RWNBEDFORD HEIGHTS</v>
      </c>
      <c r="AP2895" s="37" t="s">
        <v>14646</v>
      </c>
      <c r="AQ2895" s="37" t="s">
        <v>14647</v>
      </c>
      <c r="AR2895" s="37" t="s">
        <v>14646</v>
      </c>
      <c r="AS2895" s="37" t="s">
        <v>14647</v>
      </c>
      <c r="AT2895" s="37" t="s">
        <v>1729</v>
      </c>
    </row>
    <row r="2896" spans="41:46" x14ac:dyDescent="0.2">
      <c r="AO2896" s="106" t="str">
        <f t="shared" si="153"/>
        <v>RWNBEDFORD HOSPITAL SOUTH</v>
      </c>
      <c r="AP2896" s="37" t="s">
        <v>14648</v>
      </c>
      <c r="AQ2896" s="37" t="s">
        <v>14649</v>
      </c>
      <c r="AR2896" s="37" t="s">
        <v>14648</v>
      </c>
      <c r="AS2896" s="37" t="s">
        <v>14649</v>
      </c>
      <c r="AT2896" s="37" t="s">
        <v>1729</v>
      </c>
    </row>
    <row r="2897" spans="41:46" x14ac:dyDescent="0.2">
      <c r="AO2897" s="106" t="str">
        <f t="shared" si="153"/>
        <v>RWNROBIN PINTO UNIT</v>
      </c>
      <c r="AP2897" s="37" t="s">
        <v>14650</v>
      </c>
      <c r="AQ2897" s="37" t="s">
        <v>14593</v>
      </c>
      <c r="AR2897" s="37" t="s">
        <v>14650</v>
      </c>
      <c r="AS2897" s="37" t="s">
        <v>14593</v>
      </c>
      <c r="AT2897" s="37" t="s">
        <v>1729</v>
      </c>
    </row>
    <row r="2898" spans="41:46" x14ac:dyDescent="0.2">
      <c r="AO2898" s="106" t="str">
        <f t="shared" si="153"/>
        <v>RWNPOPLARS</v>
      </c>
      <c r="AP2898" s="37" t="s">
        <v>14651</v>
      </c>
      <c r="AQ2898" s="37" t="s">
        <v>14652</v>
      </c>
      <c r="AR2898" s="37" t="s">
        <v>14651</v>
      </c>
      <c r="AS2898" s="37" t="s">
        <v>14652</v>
      </c>
      <c r="AT2898" s="37" t="s">
        <v>1729</v>
      </c>
    </row>
    <row r="2899" spans="41:46" x14ac:dyDescent="0.2">
      <c r="AO2899" s="106" t="str">
        <f t="shared" si="153"/>
        <v>RWNASHANTI</v>
      </c>
      <c r="AP2899" s="37" t="s">
        <v>14653</v>
      </c>
      <c r="AQ2899" s="37" t="s">
        <v>14654</v>
      </c>
      <c r="AR2899" s="37" t="s">
        <v>14653</v>
      </c>
      <c r="AS2899" s="37" t="s">
        <v>14654</v>
      </c>
      <c r="AT2899" s="37" t="s">
        <v>1729</v>
      </c>
    </row>
    <row r="2900" spans="41:46" x14ac:dyDescent="0.2">
      <c r="AO2900" s="106" t="str">
        <f t="shared" si="153"/>
        <v>RWNSOBEDAS (SUBSTANCE ABUSE)</v>
      </c>
      <c r="AP2900" s="37" t="s">
        <v>14655</v>
      </c>
      <c r="AQ2900" s="37" t="s">
        <v>14656</v>
      </c>
      <c r="AR2900" s="37" t="s">
        <v>14655</v>
      </c>
      <c r="AS2900" s="37" t="s">
        <v>14656</v>
      </c>
      <c r="AT2900" s="37" t="s">
        <v>1729</v>
      </c>
    </row>
    <row r="2901" spans="41:46" x14ac:dyDescent="0.2">
      <c r="AO2901" s="106" t="str">
        <f t="shared" si="153"/>
        <v>RWNHEALTH LINK (DRUG &amp; ALCOHOL ADVISORY)</v>
      </c>
      <c r="AP2901" s="37" t="s">
        <v>14657</v>
      </c>
      <c r="AQ2901" s="37" t="s">
        <v>14658</v>
      </c>
      <c r="AR2901" s="37" t="s">
        <v>14657</v>
      </c>
      <c r="AS2901" s="37" t="s">
        <v>14658</v>
      </c>
      <c r="AT2901" s="37" t="s">
        <v>1729</v>
      </c>
    </row>
    <row r="2902" spans="41:46" x14ac:dyDescent="0.2">
      <c r="AO2902" s="106" t="str">
        <f t="shared" si="153"/>
        <v>RWNCDC KEMPSTON</v>
      </c>
      <c r="AP2902" s="37" t="s">
        <v>14659</v>
      </c>
      <c r="AQ2902" s="37" t="s">
        <v>14660</v>
      </c>
      <c r="AR2902" s="37" t="s">
        <v>14659</v>
      </c>
      <c r="AS2902" s="37" t="s">
        <v>14660</v>
      </c>
      <c r="AT2902" s="37" t="s">
        <v>1729</v>
      </c>
    </row>
    <row r="2903" spans="41:46" x14ac:dyDescent="0.2">
      <c r="AO2903" s="106" t="str">
        <f t="shared" si="153"/>
        <v>RWNDOOLITTLE MILL</v>
      </c>
      <c r="AP2903" s="37" t="s">
        <v>14661</v>
      </c>
      <c r="AQ2903" s="37" t="s">
        <v>14662</v>
      </c>
      <c r="AR2903" s="37" t="s">
        <v>14661</v>
      </c>
      <c r="AS2903" s="37" t="s">
        <v>14662</v>
      </c>
      <c r="AT2903" s="37" t="s">
        <v>1729</v>
      </c>
    </row>
    <row r="2904" spans="41:46" x14ac:dyDescent="0.2">
      <c r="AO2904" s="106" t="str">
        <f t="shared" si="153"/>
        <v>RWNGAMLINGAY</v>
      </c>
      <c r="AP2904" s="37" t="s">
        <v>14663</v>
      </c>
      <c r="AQ2904" s="37" t="s">
        <v>14664</v>
      </c>
      <c r="AR2904" s="37" t="s">
        <v>14663</v>
      </c>
      <c r="AS2904" s="37" t="s">
        <v>14664</v>
      </c>
      <c r="AT2904" s="37" t="s">
        <v>1729</v>
      </c>
    </row>
    <row r="2905" spans="41:46" x14ac:dyDescent="0.2">
      <c r="AO2905" s="106" t="str">
        <f t="shared" si="153"/>
        <v>RWNST MARGARET'S HOSPITAL</v>
      </c>
      <c r="AP2905" s="37" t="s">
        <v>14665</v>
      </c>
      <c r="AQ2905" s="37" t="s">
        <v>11071</v>
      </c>
      <c r="AR2905" s="37" t="s">
        <v>14665</v>
      </c>
      <c r="AS2905" s="37" t="s">
        <v>11071</v>
      </c>
      <c r="AT2905" s="37" t="s">
        <v>1729</v>
      </c>
    </row>
    <row r="2906" spans="41:46" x14ac:dyDescent="0.2">
      <c r="AO2906" s="106" t="str">
        <f t="shared" si="153"/>
        <v>RWNHERTS AND ESSEX HOSPITAL</v>
      </c>
      <c r="AP2906" s="37" t="s">
        <v>14666</v>
      </c>
      <c r="AQ2906" s="37" t="s">
        <v>11005</v>
      </c>
      <c r="AR2906" s="37" t="s">
        <v>14666</v>
      </c>
      <c r="AS2906" s="37" t="s">
        <v>11005</v>
      </c>
      <c r="AT2906" s="37" t="s">
        <v>1729</v>
      </c>
    </row>
    <row r="2907" spans="41:46" x14ac:dyDescent="0.2">
      <c r="AO2907" s="106" t="str">
        <f t="shared" si="153"/>
        <v>RWNSAFFRON WALDEN COMMUNITY HOSPITAL</v>
      </c>
      <c r="AP2907" s="37" t="s">
        <v>14667</v>
      </c>
      <c r="AQ2907" s="37" t="s">
        <v>14668</v>
      </c>
      <c r="AR2907" s="37" t="s">
        <v>14667</v>
      </c>
      <c r="AS2907" s="37" t="s">
        <v>14668</v>
      </c>
      <c r="AT2907" s="37" t="s">
        <v>1729</v>
      </c>
    </row>
    <row r="2908" spans="41:46" x14ac:dyDescent="0.2">
      <c r="AO2908" s="106" t="str">
        <f t="shared" si="153"/>
        <v>RWNLUTON &amp; DUNSTABLE HOSPITAL</v>
      </c>
      <c r="AP2908" s="37" t="s">
        <v>14669</v>
      </c>
      <c r="AQ2908" s="37" t="s">
        <v>14670</v>
      </c>
      <c r="AR2908" s="37" t="s">
        <v>14669</v>
      </c>
      <c r="AS2908" s="37" t="s">
        <v>14670</v>
      </c>
      <c r="AT2908" s="37" t="s">
        <v>1729</v>
      </c>
    </row>
    <row r="2909" spans="41:46" x14ac:dyDescent="0.2">
      <c r="AO2909" s="106" t="str">
        <f t="shared" si="153"/>
        <v>RWNINREACH &amp; SHARED CARE</v>
      </c>
      <c r="AP2909" s="37" t="s">
        <v>14671</v>
      </c>
      <c r="AQ2909" s="37" t="s">
        <v>14672</v>
      </c>
      <c r="AR2909" s="37" t="s">
        <v>14671</v>
      </c>
      <c r="AS2909" s="37" t="s">
        <v>14672</v>
      </c>
      <c r="AT2909" s="37" t="s">
        <v>1729</v>
      </c>
    </row>
    <row r="2910" spans="41:46" x14ac:dyDescent="0.2">
      <c r="AO2910" s="106" t="str">
        <f t="shared" si="153"/>
        <v>RWPAlexandra Hospital - RWP01</v>
      </c>
      <c r="AP2910" s="37" t="s">
        <v>1381</v>
      </c>
      <c r="AQ2910" s="37" t="s">
        <v>335</v>
      </c>
      <c r="AR2910" s="37" t="s">
        <v>1381</v>
      </c>
      <c r="AS2910" s="37" t="s">
        <v>2612</v>
      </c>
      <c r="AT2910" s="37" t="s">
        <v>2600</v>
      </c>
    </row>
    <row r="2911" spans="41:46" x14ac:dyDescent="0.2">
      <c r="AO2911" s="106" t="str">
        <f t="shared" si="153"/>
        <v>RWPKidderminster Hospital - RWP31</v>
      </c>
      <c r="AP2911" s="37" t="s">
        <v>336</v>
      </c>
      <c r="AQ2911" s="37" t="s">
        <v>337</v>
      </c>
      <c r="AR2911" s="37" t="s">
        <v>336</v>
      </c>
      <c r="AS2911" s="37" t="s">
        <v>338</v>
      </c>
      <c r="AT2911" s="37" t="s">
        <v>2600</v>
      </c>
    </row>
    <row r="2912" spans="41:46" x14ac:dyDescent="0.2">
      <c r="AO2912" s="106" t="str">
        <f t="shared" si="153"/>
        <v>RWPKidderminster Treatment Centre - RWPTC</v>
      </c>
      <c r="AP2912" s="37" t="s">
        <v>339</v>
      </c>
      <c r="AQ2912" s="37" t="s">
        <v>2504</v>
      </c>
      <c r="AR2912" s="37" t="s">
        <v>339</v>
      </c>
      <c r="AS2912" s="37" t="s">
        <v>2538</v>
      </c>
      <c r="AT2912" s="37" t="s">
        <v>2600</v>
      </c>
    </row>
    <row r="2913" spans="41:46" x14ac:dyDescent="0.2">
      <c r="AO2913" s="106" t="str">
        <f t="shared" si="153"/>
        <v>RWPWorcestershire Royal Hospital - RWP50</v>
      </c>
      <c r="AP2913" s="37" t="s">
        <v>2505</v>
      </c>
      <c r="AQ2913" s="37" t="s">
        <v>2506</v>
      </c>
      <c r="AR2913" s="37" t="s">
        <v>2505</v>
      </c>
      <c r="AS2913" s="37" t="s">
        <v>2507</v>
      </c>
      <c r="AT2913" s="37" t="s">
        <v>2600</v>
      </c>
    </row>
    <row r="2914" spans="41:46" x14ac:dyDescent="0.2">
      <c r="AO2914" s="106" t="str">
        <f t="shared" si="153"/>
        <v>RWRABBEY &amp; DEACON UNITS</v>
      </c>
      <c r="AP2914" s="37" t="s">
        <v>10996</v>
      </c>
      <c r="AQ2914" s="37" t="s">
        <v>10997</v>
      </c>
      <c r="AR2914" s="37" t="s">
        <v>10996</v>
      </c>
      <c r="AS2914" s="37" t="s">
        <v>10997</v>
      </c>
      <c r="AT2914" s="37" t="s">
        <v>1724</v>
      </c>
    </row>
    <row r="2915" spans="41:46" x14ac:dyDescent="0.2">
      <c r="AO2915" s="106" t="str">
        <f t="shared" si="153"/>
        <v>RWRAPPLETREES &amp; CHERRYTREES</v>
      </c>
      <c r="AP2915" s="37" t="s">
        <v>10998</v>
      </c>
      <c r="AQ2915" s="37" t="s">
        <v>10999</v>
      </c>
      <c r="AR2915" s="37" t="s">
        <v>10998</v>
      </c>
      <c r="AS2915" s="37" t="s">
        <v>10999</v>
      </c>
      <c r="AT2915" s="37" t="s">
        <v>1724</v>
      </c>
    </row>
    <row r="2916" spans="41:46" x14ac:dyDescent="0.2">
      <c r="AO2916" s="106" t="str">
        <f t="shared" si="153"/>
        <v>RWRCOMMUNITY SUPPORT UNIT (WATFORD)</v>
      </c>
      <c r="AP2916" s="37" t="s">
        <v>11000</v>
      </c>
      <c r="AQ2916" s="37" t="s">
        <v>11001</v>
      </c>
      <c r="AR2916" s="37" t="s">
        <v>11000</v>
      </c>
      <c r="AS2916" s="37" t="s">
        <v>11001</v>
      </c>
      <c r="AT2916" s="37" t="s">
        <v>1724</v>
      </c>
    </row>
    <row r="2917" spans="41:46" x14ac:dyDescent="0.2">
      <c r="AO2917" s="106" t="str">
        <f t="shared" si="153"/>
        <v>RWRERIC SHEPHERD ADMINISTRATION</v>
      </c>
      <c r="AP2917" s="37" t="s">
        <v>11002</v>
      </c>
      <c r="AQ2917" s="37" t="s">
        <v>11003</v>
      </c>
      <c r="AR2917" s="37" t="s">
        <v>11002</v>
      </c>
      <c r="AS2917" s="37" t="s">
        <v>11003</v>
      </c>
      <c r="AT2917" s="37" t="s">
        <v>1724</v>
      </c>
    </row>
    <row r="2918" spans="41:46" x14ac:dyDescent="0.2">
      <c r="AO2918" s="106" t="str">
        <f t="shared" si="153"/>
        <v>RWRHERTS AND ESSEX HOSPITAL</v>
      </c>
      <c r="AP2918" s="37" t="s">
        <v>11004</v>
      </c>
      <c r="AQ2918" s="37" t="s">
        <v>11005</v>
      </c>
      <c r="AR2918" s="37" t="s">
        <v>11004</v>
      </c>
      <c r="AS2918" s="37" t="s">
        <v>11005</v>
      </c>
      <c r="AT2918" s="37" t="s">
        <v>1724</v>
      </c>
    </row>
    <row r="2919" spans="41:46" x14ac:dyDescent="0.2">
      <c r="AO2919" s="106" t="str">
        <f t="shared" si="153"/>
        <v>RWRHORNETS WARD</v>
      </c>
      <c r="AP2919" s="37" t="s">
        <v>11006</v>
      </c>
      <c r="AQ2919" s="37" t="s">
        <v>11007</v>
      </c>
      <c r="AR2919" s="37" t="s">
        <v>11006</v>
      </c>
      <c r="AS2919" s="37" t="s">
        <v>11007</v>
      </c>
      <c r="AT2919" s="37" t="s">
        <v>1724</v>
      </c>
    </row>
    <row r="2920" spans="41:46" x14ac:dyDescent="0.2">
      <c r="AO2920" s="106" t="str">
        <f t="shared" si="153"/>
        <v>RWRLOGANDENE EMI UNIT</v>
      </c>
      <c r="AP2920" s="37" t="s">
        <v>11008</v>
      </c>
      <c r="AQ2920" s="37" t="s">
        <v>11009</v>
      </c>
      <c r="AR2920" s="37" t="s">
        <v>11008</v>
      </c>
      <c r="AS2920" s="37" t="s">
        <v>11009</v>
      </c>
      <c r="AT2920" s="37" t="s">
        <v>1724</v>
      </c>
    </row>
    <row r="2921" spans="41:46" x14ac:dyDescent="0.2">
      <c r="AO2921" s="106" t="str">
        <f t="shared" si="153"/>
        <v>RWRNASCOT LAWN</v>
      </c>
      <c r="AP2921" s="37" t="s">
        <v>11010</v>
      </c>
      <c r="AQ2921" s="37" t="s">
        <v>11011</v>
      </c>
      <c r="AR2921" s="37" t="s">
        <v>11010</v>
      </c>
      <c r="AS2921" s="37" t="s">
        <v>11011</v>
      </c>
      <c r="AT2921" s="37" t="s">
        <v>1724</v>
      </c>
    </row>
    <row r="2922" spans="41:46" x14ac:dyDescent="0.2">
      <c r="AO2922" s="106" t="str">
        <f t="shared" si="153"/>
        <v>RWRSPECIAL CARE BABY UNIT (HEMEL HEMPSTEAD GENERAL HOSPITAL)</v>
      </c>
      <c r="AP2922" s="37" t="s">
        <v>11012</v>
      </c>
      <c r="AQ2922" s="37" t="s">
        <v>11013</v>
      </c>
      <c r="AR2922" s="37" t="s">
        <v>11012</v>
      </c>
      <c r="AS2922" s="37" t="s">
        <v>11013</v>
      </c>
      <c r="AT2922" s="37" t="s">
        <v>1724</v>
      </c>
    </row>
    <row r="2923" spans="41:46" x14ac:dyDescent="0.2">
      <c r="AO2923" s="106" t="str">
        <f t="shared" si="153"/>
        <v>RWRSPECIAL CARE BABY UNIT (WATFORD GENERAL HOSPITAL)</v>
      </c>
      <c r="AP2923" s="37" t="s">
        <v>11014</v>
      </c>
      <c r="AQ2923" s="37" t="s">
        <v>11015</v>
      </c>
      <c r="AR2923" s="37" t="s">
        <v>11014</v>
      </c>
      <c r="AS2923" s="37" t="s">
        <v>11015</v>
      </c>
      <c r="AT2923" s="37" t="s">
        <v>1724</v>
      </c>
    </row>
    <row r="2924" spans="41:46" x14ac:dyDescent="0.2">
      <c r="AO2924" s="106" t="str">
        <f t="shared" si="153"/>
        <v>RWRST ALBANS CDC</v>
      </c>
      <c r="AP2924" s="37" t="s">
        <v>11016</v>
      </c>
      <c r="AQ2924" s="37" t="s">
        <v>11017</v>
      </c>
      <c r="AR2924" s="37" t="s">
        <v>11016</v>
      </c>
      <c r="AS2924" s="37" t="s">
        <v>11017</v>
      </c>
      <c r="AT2924" s="37" t="s">
        <v>1724</v>
      </c>
    </row>
    <row r="2925" spans="41:46" x14ac:dyDescent="0.2">
      <c r="AO2925" s="106" t="str">
        <f t="shared" si="153"/>
        <v>RWRST CLAIRES</v>
      </c>
      <c r="AP2925" s="37" t="s">
        <v>11018</v>
      </c>
      <c r="AQ2925" s="37" t="s">
        <v>11019</v>
      </c>
      <c r="AR2925" s="37" t="s">
        <v>11018</v>
      </c>
      <c r="AS2925" s="37" t="s">
        <v>11019</v>
      </c>
      <c r="AT2925" s="37" t="s">
        <v>1724</v>
      </c>
    </row>
    <row r="2926" spans="41:46" x14ac:dyDescent="0.2">
      <c r="AO2926" s="106" t="str">
        <f t="shared" si="153"/>
        <v>RWRST JULIANS</v>
      </c>
      <c r="AP2926" s="37" t="s">
        <v>11020</v>
      </c>
      <c r="AQ2926" s="37" t="s">
        <v>11021</v>
      </c>
      <c r="AR2926" s="37" t="s">
        <v>11020</v>
      </c>
      <c r="AS2926" s="37" t="s">
        <v>11021</v>
      </c>
      <c r="AT2926" s="37" t="s">
        <v>1724</v>
      </c>
    </row>
    <row r="2927" spans="41:46" x14ac:dyDescent="0.2">
      <c r="AO2927" s="106" t="str">
        <f t="shared" si="153"/>
        <v>RWRST NICHOLAS WARD</v>
      </c>
      <c r="AP2927" s="37" t="s">
        <v>11022</v>
      </c>
      <c r="AQ2927" s="37" t="s">
        <v>11023</v>
      </c>
      <c r="AR2927" s="37" t="s">
        <v>11022</v>
      </c>
      <c r="AS2927" s="37" t="s">
        <v>11023</v>
      </c>
      <c r="AT2927" s="37" t="s">
        <v>1724</v>
      </c>
    </row>
    <row r="2928" spans="41:46" x14ac:dyDescent="0.2">
      <c r="AO2928" s="106" t="str">
        <f t="shared" si="153"/>
        <v>RWRST PAULS (HEMEL HEMPSTEAD)</v>
      </c>
      <c r="AP2928" s="37" t="s">
        <v>11024</v>
      </c>
      <c r="AQ2928" s="37" t="s">
        <v>11025</v>
      </c>
      <c r="AR2928" s="37" t="s">
        <v>11024</v>
      </c>
      <c r="AS2928" s="37" t="s">
        <v>11025</v>
      </c>
      <c r="AT2928" s="37" t="s">
        <v>1724</v>
      </c>
    </row>
    <row r="2929" spans="41:46" x14ac:dyDescent="0.2">
      <c r="AO2929" s="106" t="str">
        <f t="shared" si="153"/>
        <v>RWRSTEVENAGE CMHC</v>
      </c>
      <c r="AP2929" s="37" t="s">
        <v>11026</v>
      </c>
      <c r="AQ2929" s="37" t="s">
        <v>11027</v>
      </c>
      <c r="AR2929" s="37" t="s">
        <v>11026</v>
      </c>
      <c r="AS2929" s="37" t="s">
        <v>11027</v>
      </c>
      <c r="AT2929" s="37" t="s">
        <v>1724</v>
      </c>
    </row>
    <row r="2930" spans="41:46" x14ac:dyDescent="0.2">
      <c r="AO2930" s="106" t="str">
        <f t="shared" si="153"/>
        <v>RWRTHE ORCHARDS</v>
      </c>
      <c r="AP2930" s="37" t="s">
        <v>11028</v>
      </c>
      <c r="AQ2930" s="37" t="s">
        <v>11029</v>
      </c>
      <c r="AR2930" s="37" t="s">
        <v>11028</v>
      </c>
      <c r="AS2930" s="37" t="s">
        <v>11029</v>
      </c>
      <c r="AT2930" s="37" t="s">
        <v>1724</v>
      </c>
    </row>
    <row r="2931" spans="41:46" x14ac:dyDescent="0.2">
      <c r="AO2931" s="106" t="str">
        <f t="shared" si="153"/>
        <v>RWRTHE STEWARTS</v>
      </c>
      <c r="AP2931" s="37" t="s">
        <v>11030</v>
      </c>
      <c r="AQ2931" s="37" t="s">
        <v>11031</v>
      </c>
      <c r="AR2931" s="37" t="s">
        <v>11030</v>
      </c>
      <c r="AS2931" s="37" t="s">
        <v>11031</v>
      </c>
      <c r="AT2931" s="37" t="s">
        <v>1724</v>
      </c>
    </row>
    <row r="2932" spans="41:46" x14ac:dyDescent="0.2">
      <c r="AO2932" s="106" t="str">
        <f t="shared" si="153"/>
        <v>RWRTHE KESTRELS</v>
      </c>
      <c r="AP2932" s="37" t="s">
        <v>11032</v>
      </c>
      <c r="AQ2932" s="37" t="s">
        <v>11033</v>
      </c>
      <c r="AR2932" s="37" t="s">
        <v>11032</v>
      </c>
      <c r="AS2932" s="37" t="s">
        <v>11033</v>
      </c>
      <c r="AT2932" s="37" t="s">
        <v>1724</v>
      </c>
    </row>
    <row r="2933" spans="41:46" x14ac:dyDescent="0.2">
      <c r="AO2933" s="106" t="str">
        <f t="shared" si="153"/>
        <v>RWRCOMMUNITY DRUG AND ALCOHOL UNIT (STATION RD)</v>
      </c>
      <c r="AP2933" s="37" t="s">
        <v>11034</v>
      </c>
      <c r="AQ2933" s="37" t="s">
        <v>11035</v>
      </c>
      <c r="AR2933" s="37" t="s">
        <v>11034</v>
      </c>
      <c r="AS2933" s="37" t="s">
        <v>11035</v>
      </c>
      <c r="AT2933" s="37" t="s">
        <v>1724</v>
      </c>
    </row>
    <row r="2934" spans="41:46" x14ac:dyDescent="0.2">
      <c r="AO2934" s="106" t="str">
        <f t="shared" si="153"/>
        <v>RWRSHRODELLS UNIT</v>
      </c>
      <c r="AP2934" s="37" t="s">
        <v>11036</v>
      </c>
      <c r="AQ2934" s="37" t="s">
        <v>11037</v>
      </c>
      <c r="AR2934" s="37" t="s">
        <v>11036</v>
      </c>
      <c r="AS2934" s="37" t="s">
        <v>11037</v>
      </c>
      <c r="AT2934" s="37" t="s">
        <v>1724</v>
      </c>
    </row>
    <row r="2935" spans="41:46" x14ac:dyDescent="0.2">
      <c r="AO2935" s="106" t="str">
        <f t="shared" si="153"/>
        <v>RWRHARPERBURY HOSPITAL</v>
      </c>
      <c r="AP2935" s="37" t="s">
        <v>11038</v>
      </c>
      <c r="AQ2935" s="37" t="s">
        <v>11039</v>
      </c>
      <c r="AR2935" s="37" t="s">
        <v>11038</v>
      </c>
      <c r="AS2935" s="37" t="s">
        <v>11039</v>
      </c>
      <c r="AT2935" s="37" t="s">
        <v>1724</v>
      </c>
    </row>
    <row r="2936" spans="41:46" x14ac:dyDescent="0.2">
      <c r="AO2936" s="106" t="str">
        <f t="shared" si="153"/>
        <v>RWRLISTER HOSPITAL</v>
      </c>
      <c r="AP2936" s="37" t="s">
        <v>11040</v>
      </c>
      <c r="AQ2936" s="37" t="s">
        <v>11041</v>
      </c>
      <c r="AR2936" s="37" t="s">
        <v>11040</v>
      </c>
      <c r="AS2936" s="37" t="s">
        <v>11041</v>
      </c>
      <c r="AT2936" s="37" t="s">
        <v>1724</v>
      </c>
    </row>
    <row r="2937" spans="41:46" x14ac:dyDescent="0.2">
      <c r="AO2937" s="106" t="str">
        <f t="shared" si="153"/>
        <v>RWRHEMEL HEMPSTEAD GENERAL HOSPITAL</v>
      </c>
      <c r="AP2937" s="37" t="s">
        <v>11042</v>
      </c>
      <c r="AQ2937" s="37" t="s">
        <v>11043</v>
      </c>
      <c r="AR2937" s="37" t="s">
        <v>11042</v>
      </c>
      <c r="AS2937" s="37" t="s">
        <v>11043</v>
      </c>
      <c r="AT2937" s="37" t="s">
        <v>1724</v>
      </c>
    </row>
    <row r="2938" spans="41:46" x14ac:dyDescent="0.2">
      <c r="AO2938" s="106" t="str">
        <f t="shared" si="153"/>
        <v>RWRMHU SHRODELLS (ADULT ESSEX WARD)</v>
      </c>
      <c r="AP2938" s="37" t="s">
        <v>11044</v>
      </c>
      <c r="AQ2938" s="37" t="s">
        <v>11045</v>
      </c>
      <c r="AR2938" s="37" t="s">
        <v>11044</v>
      </c>
      <c r="AS2938" s="37" t="s">
        <v>11045</v>
      </c>
      <c r="AT2938" s="37" t="s">
        <v>1724</v>
      </c>
    </row>
    <row r="2939" spans="41:46" x14ac:dyDescent="0.2">
      <c r="AO2939" s="106" t="str">
        <f t="shared" si="153"/>
        <v>RWRMHU SHRODELLS (ADULT MALDEN WARD)</v>
      </c>
      <c r="AP2939" s="37" t="s">
        <v>11046</v>
      </c>
      <c r="AQ2939" s="37" t="s">
        <v>11047</v>
      </c>
      <c r="AR2939" s="37" t="s">
        <v>11046</v>
      </c>
      <c r="AS2939" s="37" t="s">
        <v>11047</v>
      </c>
      <c r="AT2939" s="37" t="s">
        <v>1724</v>
      </c>
    </row>
    <row r="2940" spans="41:46" x14ac:dyDescent="0.2">
      <c r="AO2940" s="106" t="str">
        <f t="shared" si="153"/>
        <v>RWRLISTER ADULT ASTON WARD MENTAL HEALTH UNIT</v>
      </c>
      <c r="AP2940" s="37" t="s">
        <v>11048</v>
      </c>
      <c r="AQ2940" s="37" t="s">
        <v>11049</v>
      </c>
      <c r="AR2940" s="37" t="s">
        <v>11048</v>
      </c>
      <c r="AS2940" s="37" t="s">
        <v>11049</v>
      </c>
      <c r="AT2940" s="37" t="s">
        <v>1724</v>
      </c>
    </row>
    <row r="2941" spans="41:46" x14ac:dyDescent="0.2">
      <c r="AO2941" s="106" t="str">
        <f t="shared" si="153"/>
        <v>RWRLISTER ADULT WILBURY WARD MHU</v>
      </c>
      <c r="AP2941" s="37" t="s">
        <v>11050</v>
      </c>
      <c r="AQ2941" s="37" t="s">
        <v>11051</v>
      </c>
      <c r="AR2941" s="37" t="s">
        <v>11050</v>
      </c>
      <c r="AS2941" s="37" t="s">
        <v>11051</v>
      </c>
      <c r="AT2941" s="37" t="s">
        <v>1724</v>
      </c>
    </row>
    <row r="2942" spans="41:46" x14ac:dyDescent="0.2">
      <c r="AO2942" s="106" t="str">
        <f t="shared" si="153"/>
        <v>RWRLISTER ELDERLY EDENBROOK WARD MENTAL HEALTH UNIT</v>
      </c>
      <c r="AP2942" s="37" t="s">
        <v>11052</v>
      </c>
      <c r="AQ2942" s="37" t="s">
        <v>11053</v>
      </c>
      <c r="AR2942" s="37" t="s">
        <v>11052</v>
      </c>
      <c r="AS2942" s="37" t="s">
        <v>11053</v>
      </c>
      <c r="AT2942" s="37" t="s">
        <v>1724</v>
      </c>
    </row>
    <row r="2943" spans="41:46" x14ac:dyDescent="0.2">
      <c r="AO2943" s="106" t="str">
        <f t="shared" si="153"/>
        <v>RWRLISTER ELDERLY FAIRLANDS WARD MENTAL HEALTH UNIT</v>
      </c>
      <c r="AP2943" s="37" t="s">
        <v>11054</v>
      </c>
      <c r="AQ2943" s="37" t="s">
        <v>11055</v>
      </c>
      <c r="AR2943" s="37" t="s">
        <v>11054</v>
      </c>
      <c r="AS2943" s="37" t="s">
        <v>11055</v>
      </c>
      <c r="AT2943" s="37" t="s">
        <v>1724</v>
      </c>
    </row>
    <row r="2944" spans="41:46" x14ac:dyDescent="0.2">
      <c r="AO2944" s="106" t="str">
        <f t="shared" si="153"/>
        <v>RWRQE2 ADULT WELWYN WARD MENTAL HEALTH UNIT</v>
      </c>
      <c r="AP2944" s="37" t="s">
        <v>11056</v>
      </c>
      <c r="AQ2944" s="37" t="s">
        <v>11057</v>
      </c>
      <c r="AR2944" s="37" t="s">
        <v>11056</v>
      </c>
      <c r="AS2944" s="37" t="s">
        <v>11057</v>
      </c>
      <c r="AT2944" s="37" t="s">
        <v>1724</v>
      </c>
    </row>
    <row r="2945" spans="41:46" x14ac:dyDescent="0.2">
      <c r="AO2945" s="106" t="str">
        <f t="shared" si="153"/>
        <v>RWRQE2 ADULT MYMMS WARD MENTAL HEALTH UNIT</v>
      </c>
      <c r="AP2945" s="37" t="s">
        <v>11058</v>
      </c>
      <c r="AQ2945" s="37" t="s">
        <v>11059</v>
      </c>
      <c r="AR2945" s="37" t="s">
        <v>11058</v>
      </c>
      <c r="AS2945" s="37" t="s">
        <v>11059</v>
      </c>
      <c r="AT2945" s="37" t="s">
        <v>1724</v>
      </c>
    </row>
    <row r="2946" spans="41:46" x14ac:dyDescent="0.2">
      <c r="AO2946" s="106" t="str">
        <f t="shared" si="153"/>
        <v>RWRQE2 MOTHER &amp; BABY THUMBSWOOD UNIT MENTAL HEALTH UNIT</v>
      </c>
      <c r="AP2946" s="37" t="s">
        <v>11060</v>
      </c>
      <c r="AQ2946" s="37" t="s">
        <v>11061</v>
      </c>
      <c r="AR2946" s="37" t="s">
        <v>11060</v>
      </c>
      <c r="AS2946" s="37" t="s">
        <v>11061</v>
      </c>
      <c r="AT2946" s="37" t="s">
        <v>1724</v>
      </c>
    </row>
    <row r="2947" spans="41:46" x14ac:dyDescent="0.2">
      <c r="AO2947" s="106" t="str">
        <f t="shared" si="153"/>
        <v>RWRSOUTH WEST HERTS COMMUNITY DRUG ALCOHOL UNIT (CDAT)</v>
      </c>
      <c r="AP2947" s="37" t="s">
        <v>11062</v>
      </c>
      <c r="AQ2947" s="37" t="s">
        <v>11063</v>
      </c>
      <c r="AR2947" s="37" t="s">
        <v>11062</v>
      </c>
      <c r="AS2947" s="37" t="s">
        <v>11063</v>
      </c>
      <c r="AT2947" s="37" t="s">
        <v>1724</v>
      </c>
    </row>
    <row r="2948" spans="41:46" x14ac:dyDescent="0.2">
      <c r="AO2948" s="106" t="str">
        <f t="shared" ref="AO2948:AO3011" si="154">AT2948&amp;AQ2948</f>
        <v>RWRLITTLE PLUMSTEAD HOSPITAL</v>
      </c>
      <c r="AP2948" s="37" t="s">
        <v>11064</v>
      </c>
      <c r="AQ2948" s="37" t="s">
        <v>11065</v>
      </c>
      <c r="AR2948" s="37" t="s">
        <v>11064</v>
      </c>
      <c r="AS2948" s="37" t="s">
        <v>11065</v>
      </c>
      <c r="AT2948" s="37" t="s">
        <v>1724</v>
      </c>
    </row>
    <row r="2949" spans="41:46" x14ac:dyDescent="0.2">
      <c r="AO2949" s="106" t="str">
        <f t="shared" si="154"/>
        <v>RWRDAY HOSPITAL</v>
      </c>
      <c r="AP2949" s="37" t="s">
        <v>11066</v>
      </c>
      <c r="AQ2949" s="37" t="s">
        <v>11067</v>
      </c>
      <c r="AR2949" s="37" t="s">
        <v>11066</v>
      </c>
      <c r="AS2949" s="37" t="s">
        <v>11067</v>
      </c>
      <c r="AT2949" s="37" t="s">
        <v>1724</v>
      </c>
    </row>
    <row r="2950" spans="41:46" x14ac:dyDescent="0.2">
      <c r="AO2950" s="106" t="str">
        <f t="shared" si="154"/>
        <v>RWRSAFFRON GROUND</v>
      </c>
      <c r="AP2950" s="37" t="s">
        <v>11068</v>
      </c>
      <c r="AQ2950" s="37" t="s">
        <v>11069</v>
      </c>
      <c r="AR2950" s="37" t="s">
        <v>11068</v>
      </c>
      <c r="AS2950" s="37" t="s">
        <v>11069</v>
      </c>
      <c r="AT2950" s="37" t="s">
        <v>1724</v>
      </c>
    </row>
    <row r="2951" spans="41:46" x14ac:dyDescent="0.2">
      <c r="AO2951" s="106" t="str">
        <f t="shared" si="154"/>
        <v>RWRST MARGARET'S HOSPITAL</v>
      </c>
      <c r="AP2951" s="37" t="s">
        <v>11070</v>
      </c>
      <c r="AQ2951" s="37" t="s">
        <v>11071</v>
      </c>
      <c r="AR2951" s="37" t="s">
        <v>11070</v>
      </c>
      <c r="AS2951" s="37" t="s">
        <v>11071</v>
      </c>
      <c r="AT2951" s="37" t="s">
        <v>1724</v>
      </c>
    </row>
    <row r="2952" spans="41:46" x14ac:dyDescent="0.2">
      <c r="AO2952" s="106" t="str">
        <f t="shared" si="154"/>
        <v>RWRLEXDEN SITE</v>
      </c>
      <c r="AP2952" s="37" t="s">
        <v>11072</v>
      </c>
      <c r="AQ2952" s="37" t="s">
        <v>11073</v>
      </c>
      <c r="AR2952" s="37" t="s">
        <v>11072</v>
      </c>
      <c r="AS2952" s="37" t="s">
        <v>11073</v>
      </c>
      <c r="AT2952" s="37" t="s">
        <v>1724</v>
      </c>
    </row>
    <row r="2953" spans="41:46" x14ac:dyDescent="0.2">
      <c r="AO2953" s="106" t="str">
        <f t="shared" si="154"/>
        <v>RWRSAFFRON GROUND</v>
      </c>
      <c r="AP2953" s="37" t="s">
        <v>11074</v>
      </c>
      <c r="AQ2953" s="37" t="s">
        <v>11069</v>
      </c>
      <c r="AR2953" s="37" t="s">
        <v>11074</v>
      </c>
      <c r="AS2953" s="37" t="s">
        <v>11069</v>
      </c>
      <c r="AT2953" s="37" t="s">
        <v>1724</v>
      </c>
    </row>
    <row r="2954" spans="41:46" x14ac:dyDescent="0.2">
      <c r="AO2954" s="106" t="str">
        <f t="shared" si="154"/>
        <v>RWRTHE BEACON</v>
      </c>
      <c r="AP2954" s="37" t="s">
        <v>11075</v>
      </c>
      <c r="AQ2954" s="37" t="s">
        <v>11076</v>
      </c>
      <c r="AR2954" s="37" t="s">
        <v>11075</v>
      </c>
      <c r="AS2954" s="37" t="s">
        <v>11076</v>
      </c>
      <c r="AT2954" s="37" t="s">
        <v>1724</v>
      </c>
    </row>
    <row r="2955" spans="41:46" x14ac:dyDescent="0.2">
      <c r="AO2955" s="106" t="str">
        <f t="shared" si="154"/>
        <v>RWRLOGANDENE</v>
      </c>
      <c r="AP2955" s="37" t="s">
        <v>11077</v>
      </c>
      <c r="AQ2955" s="37" t="s">
        <v>11078</v>
      </c>
      <c r="AR2955" s="37" t="s">
        <v>11077</v>
      </c>
      <c r="AS2955" s="37" t="s">
        <v>11078</v>
      </c>
      <c r="AT2955" s="37" t="s">
        <v>1724</v>
      </c>
    </row>
    <row r="2956" spans="41:46" x14ac:dyDescent="0.2">
      <c r="AO2956" s="106" t="str">
        <f t="shared" si="154"/>
        <v>RWRSTEVENAGE CDAT</v>
      </c>
      <c r="AP2956" s="37" t="s">
        <v>11079</v>
      </c>
      <c r="AQ2956" s="37" t="s">
        <v>11080</v>
      </c>
      <c r="AR2956" s="37" t="s">
        <v>11079</v>
      </c>
      <c r="AS2956" s="37" t="s">
        <v>11080</v>
      </c>
      <c r="AT2956" s="37" t="s">
        <v>1724</v>
      </c>
    </row>
    <row r="2957" spans="41:46" x14ac:dyDescent="0.2">
      <c r="AO2957" s="106" t="str">
        <f t="shared" si="154"/>
        <v>RWRADTU (SHRODELLS)</v>
      </c>
      <c r="AP2957" s="37" t="s">
        <v>11081</v>
      </c>
      <c r="AQ2957" s="37" t="s">
        <v>11082</v>
      </c>
      <c r="AR2957" s="37" t="s">
        <v>11081</v>
      </c>
      <c r="AS2957" s="37" t="s">
        <v>11082</v>
      </c>
      <c r="AT2957" s="37" t="s">
        <v>1724</v>
      </c>
    </row>
    <row r="2958" spans="41:46" x14ac:dyDescent="0.2">
      <c r="AO2958" s="106" t="str">
        <f t="shared" si="154"/>
        <v>RWRSW CATT</v>
      </c>
      <c r="AP2958" s="37" t="s">
        <v>11083</v>
      </c>
      <c r="AQ2958" s="37" t="s">
        <v>11084</v>
      </c>
      <c r="AR2958" s="37" t="s">
        <v>11083</v>
      </c>
      <c r="AS2958" s="37" t="s">
        <v>11084</v>
      </c>
      <c r="AT2958" s="37" t="s">
        <v>1724</v>
      </c>
    </row>
    <row r="2959" spans="41:46" x14ac:dyDescent="0.2">
      <c r="AO2959" s="106" t="str">
        <f t="shared" si="154"/>
        <v>RWRCATT NORTH HERTS</v>
      </c>
      <c r="AP2959" s="37" t="s">
        <v>11085</v>
      </c>
      <c r="AQ2959" s="37" t="s">
        <v>11086</v>
      </c>
      <c r="AR2959" s="37" t="s">
        <v>11085</v>
      </c>
      <c r="AS2959" s="37" t="s">
        <v>11086</v>
      </c>
      <c r="AT2959" s="37" t="s">
        <v>1724</v>
      </c>
    </row>
    <row r="2960" spans="41:46" x14ac:dyDescent="0.2">
      <c r="AO2960" s="106" t="str">
        <f t="shared" si="154"/>
        <v>RWRAOT N HERTS &amp; STEVENAGE</v>
      </c>
      <c r="AP2960" s="37" t="s">
        <v>11087</v>
      </c>
      <c r="AQ2960" s="37" t="s">
        <v>11088</v>
      </c>
      <c r="AR2960" s="37" t="s">
        <v>11087</v>
      </c>
      <c r="AS2960" s="37" t="s">
        <v>11088</v>
      </c>
      <c r="AT2960" s="37" t="s">
        <v>1724</v>
      </c>
    </row>
    <row r="2961" spans="41:46" x14ac:dyDescent="0.2">
      <c r="AO2961" s="106" t="str">
        <f t="shared" si="154"/>
        <v>RWRADTU EAST AND NORTH</v>
      </c>
      <c r="AP2961" s="37" t="s">
        <v>11089</v>
      </c>
      <c r="AQ2961" s="37" t="s">
        <v>11090</v>
      </c>
      <c r="AR2961" s="37" t="s">
        <v>11089</v>
      </c>
      <c r="AS2961" s="37" t="s">
        <v>11090</v>
      </c>
      <c r="AT2961" s="37" t="s">
        <v>1724</v>
      </c>
    </row>
    <row r="2962" spans="41:46" x14ac:dyDescent="0.2">
      <c r="AO2962" s="106" t="str">
        <f t="shared" si="154"/>
        <v>RWRRAID - SOUTH WEST HERTS</v>
      </c>
      <c r="AP2962" s="37" t="s">
        <v>11091</v>
      </c>
      <c r="AQ2962" s="37" t="s">
        <v>11092</v>
      </c>
      <c r="AR2962" s="37" t="s">
        <v>11091</v>
      </c>
      <c r="AS2962" s="37" t="s">
        <v>11092</v>
      </c>
      <c r="AT2962" s="37" t="s">
        <v>1724</v>
      </c>
    </row>
    <row r="2963" spans="41:46" x14ac:dyDescent="0.2">
      <c r="AO2963" s="106" t="str">
        <f t="shared" si="154"/>
        <v>RWRRAID - NORTH EAST</v>
      </c>
      <c r="AP2963" s="37" t="s">
        <v>11093</v>
      </c>
      <c r="AQ2963" s="37" t="s">
        <v>11094</v>
      </c>
      <c r="AR2963" s="37" t="s">
        <v>11093</v>
      </c>
      <c r="AS2963" s="37" t="s">
        <v>11094</v>
      </c>
      <c r="AT2963" s="37" t="s">
        <v>1724</v>
      </c>
    </row>
    <row r="2964" spans="41:46" x14ac:dyDescent="0.2">
      <c r="AO2964" s="106" t="str">
        <f t="shared" si="154"/>
        <v>RWVBIDEFORD AND DISTRICT HOSPITAL</v>
      </c>
      <c r="AP2964" s="37" t="s">
        <v>14673</v>
      </c>
      <c r="AQ2964" s="37" t="s">
        <v>14674</v>
      </c>
      <c r="AR2964" s="37" t="s">
        <v>14673</v>
      </c>
      <c r="AS2964" s="37" t="s">
        <v>14674</v>
      </c>
      <c r="AT2964" s="37" t="s">
        <v>1781</v>
      </c>
    </row>
    <row r="2965" spans="41:46" x14ac:dyDescent="0.2">
      <c r="AO2965" s="106" t="str">
        <f t="shared" si="154"/>
        <v>RWVCULVERHAY</v>
      </c>
      <c r="AP2965" s="37" t="s">
        <v>14675</v>
      </c>
      <c r="AQ2965" s="37" t="s">
        <v>14676</v>
      </c>
      <c r="AR2965" s="37" t="s">
        <v>14675</v>
      </c>
      <c r="AS2965" s="37" t="s">
        <v>14676</v>
      </c>
      <c r="AT2965" s="37" t="s">
        <v>1781</v>
      </c>
    </row>
    <row r="2966" spans="41:46" x14ac:dyDescent="0.2">
      <c r="AO2966" s="106" t="str">
        <f t="shared" si="154"/>
        <v>RWVTEIGNVIEW</v>
      </c>
      <c r="AP2966" s="37" t="s">
        <v>14677</v>
      </c>
      <c r="AQ2966" s="37" t="s">
        <v>14678</v>
      </c>
      <c r="AR2966" s="37" t="s">
        <v>14677</v>
      </c>
      <c r="AS2966" s="37" t="s">
        <v>14678</v>
      </c>
      <c r="AT2966" s="37" t="s">
        <v>1781</v>
      </c>
    </row>
    <row r="2967" spans="41:46" x14ac:dyDescent="0.2">
      <c r="AO2967" s="106" t="str">
        <f t="shared" si="154"/>
        <v>RWVNORTH DEVON DISTRICT HOSPITAL</v>
      </c>
      <c r="AP2967" s="37" t="s">
        <v>14679</v>
      </c>
      <c r="AQ2967" s="37" t="s">
        <v>14680</v>
      </c>
      <c r="AR2967" s="37" t="s">
        <v>14679</v>
      </c>
      <c r="AS2967" s="37" t="s">
        <v>14680</v>
      </c>
      <c r="AT2967" s="37" t="s">
        <v>1781</v>
      </c>
    </row>
    <row r="2968" spans="41:46" x14ac:dyDescent="0.2">
      <c r="AO2968" s="106" t="str">
        <f t="shared" si="154"/>
        <v>RWVOKEHAMPTON COMMUNITY HOSPITAL</v>
      </c>
      <c r="AP2968" s="37" t="s">
        <v>14681</v>
      </c>
      <c r="AQ2968" s="37" t="s">
        <v>14682</v>
      </c>
      <c r="AR2968" s="37" t="s">
        <v>14681</v>
      </c>
      <c r="AS2968" s="37" t="s">
        <v>14682</v>
      </c>
      <c r="AT2968" s="37" t="s">
        <v>1781</v>
      </c>
    </row>
    <row r="2969" spans="41:46" x14ac:dyDescent="0.2">
      <c r="AO2969" s="106" t="str">
        <f t="shared" si="154"/>
        <v>RWVWAVERLEY</v>
      </c>
      <c r="AP2969" s="37" t="s">
        <v>14683</v>
      </c>
      <c r="AQ2969" s="37" t="s">
        <v>14684</v>
      </c>
      <c r="AR2969" s="37" t="s">
        <v>14683</v>
      </c>
      <c r="AS2969" s="37" t="s">
        <v>14684</v>
      </c>
      <c r="AT2969" s="37" t="s">
        <v>1781</v>
      </c>
    </row>
    <row r="2970" spans="41:46" x14ac:dyDescent="0.2">
      <c r="AO2970" s="106" t="str">
        <f t="shared" si="154"/>
        <v>RWVHARBOURNE UNIT</v>
      </c>
      <c r="AP2970" s="37" t="s">
        <v>14685</v>
      </c>
      <c r="AQ2970" s="37" t="s">
        <v>14686</v>
      </c>
      <c r="AR2970" s="37" t="s">
        <v>14685</v>
      </c>
      <c r="AS2970" s="37" t="s">
        <v>14686</v>
      </c>
      <c r="AT2970" s="37" t="s">
        <v>1781</v>
      </c>
    </row>
    <row r="2971" spans="41:46" x14ac:dyDescent="0.2">
      <c r="AO2971" s="106" t="str">
        <f t="shared" si="154"/>
        <v>RWVTHE GABLES, ILFRACOMBE</v>
      </c>
      <c r="AP2971" s="37" t="s">
        <v>14687</v>
      </c>
      <c r="AQ2971" s="37" t="s">
        <v>14688</v>
      </c>
      <c r="AR2971" s="37" t="s">
        <v>14687</v>
      </c>
      <c r="AS2971" s="37" t="s">
        <v>14688</v>
      </c>
      <c r="AT2971" s="37" t="s">
        <v>1781</v>
      </c>
    </row>
    <row r="2972" spans="41:46" x14ac:dyDescent="0.2">
      <c r="AO2972" s="106" t="str">
        <f t="shared" si="154"/>
        <v>RWVNEW LEAF</v>
      </c>
      <c r="AP2972" s="37" t="s">
        <v>14689</v>
      </c>
      <c r="AQ2972" s="37" t="s">
        <v>14690</v>
      </c>
      <c r="AR2972" s="37" t="s">
        <v>14689</v>
      </c>
      <c r="AS2972" s="37" t="s">
        <v>14690</v>
      </c>
      <c r="AT2972" s="37" t="s">
        <v>1781</v>
      </c>
    </row>
    <row r="2973" spans="41:46" x14ac:dyDescent="0.2">
      <c r="AO2973" s="106" t="str">
        <f t="shared" si="154"/>
        <v>RWVTIVERTON HOSPITAL</v>
      </c>
      <c r="AP2973" s="37" t="s">
        <v>14691</v>
      </c>
      <c r="AQ2973" s="37" t="s">
        <v>14692</v>
      </c>
      <c r="AR2973" s="37" t="s">
        <v>14691</v>
      </c>
      <c r="AS2973" s="37" t="s">
        <v>14692</v>
      </c>
      <c r="AT2973" s="37" t="s">
        <v>1781</v>
      </c>
    </row>
    <row r="2974" spans="41:46" x14ac:dyDescent="0.2">
      <c r="AO2974" s="106" t="str">
        <f t="shared" si="154"/>
        <v>RWVLARKBY</v>
      </c>
      <c r="AP2974" s="37" t="s">
        <v>14693</v>
      </c>
      <c r="AQ2974" s="37" t="s">
        <v>14694</v>
      </c>
      <c r="AR2974" s="37" t="s">
        <v>14693</v>
      </c>
      <c r="AS2974" s="37" t="s">
        <v>14694</v>
      </c>
      <c r="AT2974" s="37" t="s">
        <v>1781</v>
      </c>
    </row>
    <row r="2975" spans="41:46" x14ac:dyDescent="0.2">
      <c r="AO2975" s="106" t="str">
        <f t="shared" si="154"/>
        <v>RWVNEWTON ABBOT HOSPITAL</v>
      </c>
      <c r="AP2975" s="37" t="s">
        <v>14695</v>
      </c>
      <c r="AQ2975" s="37" t="s">
        <v>11899</v>
      </c>
      <c r="AR2975" s="37" t="s">
        <v>14695</v>
      </c>
      <c r="AS2975" s="37" t="s">
        <v>11899</v>
      </c>
      <c r="AT2975" s="37" t="s">
        <v>1781</v>
      </c>
    </row>
    <row r="2976" spans="41:46" x14ac:dyDescent="0.2">
      <c r="AO2976" s="106" t="str">
        <f t="shared" si="154"/>
        <v>RWVHILLBANK (CREDITON)</v>
      </c>
      <c r="AP2976" s="37" t="s">
        <v>14696</v>
      </c>
      <c r="AQ2976" s="37" t="s">
        <v>14697</v>
      </c>
      <c r="AR2976" s="37" t="s">
        <v>14696</v>
      </c>
      <c r="AS2976" s="37" t="s">
        <v>14697</v>
      </c>
      <c r="AT2976" s="37" t="s">
        <v>1781</v>
      </c>
    </row>
    <row r="2977" spans="41:46" x14ac:dyDescent="0.2">
      <c r="AO2977" s="106" t="str">
        <f t="shared" si="154"/>
        <v>RWVNORTH DEVON DAS</v>
      </c>
      <c r="AP2977" s="37" t="s">
        <v>14698</v>
      </c>
      <c r="AQ2977" s="37" t="s">
        <v>14699</v>
      </c>
      <c r="AR2977" s="37" t="s">
        <v>14698</v>
      </c>
      <c r="AS2977" s="37" t="s">
        <v>14699</v>
      </c>
      <c r="AT2977" s="37" t="s">
        <v>1781</v>
      </c>
    </row>
    <row r="2978" spans="41:46" x14ac:dyDescent="0.2">
      <c r="AO2978" s="106" t="str">
        <f t="shared" si="154"/>
        <v>RWVREDHILLS</v>
      </c>
      <c r="AP2978" s="37" t="s">
        <v>14700</v>
      </c>
      <c r="AQ2978" s="37" t="s">
        <v>14701</v>
      </c>
      <c r="AR2978" s="37" t="s">
        <v>14700</v>
      </c>
      <c r="AS2978" s="37" t="s">
        <v>14701</v>
      </c>
      <c r="AT2978" s="37" t="s">
        <v>1781</v>
      </c>
    </row>
    <row r="2979" spans="41:46" x14ac:dyDescent="0.2">
      <c r="AO2979" s="106" t="str">
        <f t="shared" si="154"/>
        <v>RWVTORBAY HOSPITAL</v>
      </c>
      <c r="AP2979" s="37" t="s">
        <v>14702</v>
      </c>
      <c r="AQ2979" s="37" t="s">
        <v>14703</v>
      </c>
      <c r="AR2979" s="37" t="s">
        <v>14702</v>
      </c>
      <c r="AS2979" s="37" t="s">
        <v>14703</v>
      </c>
      <c r="AT2979" s="37" t="s">
        <v>1781</v>
      </c>
    </row>
    <row r="2980" spans="41:46" x14ac:dyDescent="0.2">
      <c r="AO2980" s="106" t="str">
        <f t="shared" si="154"/>
        <v>RWVDIX'S FIELD</v>
      </c>
      <c r="AP2980" s="37" t="s">
        <v>14704</v>
      </c>
      <c r="AQ2980" s="37" t="s">
        <v>14705</v>
      </c>
      <c r="AR2980" s="37" t="s">
        <v>14704</v>
      </c>
      <c r="AS2980" s="37" t="s">
        <v>14705</v>
      </c>
      <c r="AT2980" s="37" t="s">
        <v>1781</v>
      </c>
    </row>
    <row r="2981" spans="41:46" x14ac:dyDescent="0.2">
      <c r="AO2981" s="106" t="str">
        <f t="shared" si="154"/>
        <v>RWVWILTSHIRE ADPR</v>
      </c>
      <c r="AP2981" s="37" t="s">
        <v>14706</v>
      </c>
      <c r="AQ2981" s="37" t="s">
        <v>14707</v>
      </c>
      <c r="AR2981" s="37" t="s">
        <v>14706</v>
      </c>
      <c r="AS2981" s="37" t="s">
        <v>14707</v>
      </c>
      <c r="AT2981" s="37" t="s">
        <v>1781</v>
      </c>
    </row>
    <row r="2982" spans="41:46" x14ac:dyDescent="0.2">
      <c r="AO2982" s="106" t="str">
        <f t="shared" si="154"/>
        <v>RWVSOUTHAMPTON ADRC</v>
      </c>
      <c r="AP2982" s="37" t="s">
        <v>14708</v>
      </c>
      <c r="AQ2982" s="37" t="s">
        <v>14709</v>
      </c>
      <c r="AR2982" s="37" t="s">
        <v>14708</v>
      </c>
      <c r="AS2982" s="37" t="s">
        <v>14709</v>
      </c>
      <c r="AT2982" s="37" t="s">
        <v>1781</v>
      </c>
    </row>
    <row r="2983" spans="41:46" x14ac:dyDescent="0.2">
      <c r="AO2983" s="106" t="str">
        <f t="shared" si="154"/>
        <v>RWVKNIGHTSHAYES</v>
      </c>
      <c r="AP2983" s="37" t="s">
        <v>14710</v>
      </c>
      <c r="AQ2983" s="37" t="s">
        <v>14711</v>
      </c>
      <c r="AR2983" s="37" t="s">
        <v>14710</v>
      </c>
      <c r="AS2983" s="37" t="s">
        <v>14711</v>
      </c>
      <c r="AT2983" s="37" t="s">
        <v>1781</v>
      </c>
    </row>
    <row r="2984" spans="41:46" x14ac:dyDescent="0.2">
      <c r="AO2984" s="106" t="str">
        <f t="shared" si="154"/>
        <v>RWVLEANDER UNIT</v>
      </c>
      <c r="AP2984" s="37" t="s">
        <v>14712</v>
      </c>
      <c r="AQ2984" s="37" t="s">
        <v>14713</v>
      </c>
      <c r="AR2984" s="37" t="s">
        <v>14712</v>
      </c>
      <c r="AS2984" s="37" t="s">
        <v>14713</v>
      </c>
      <c r="AT2984" s="37" t="s">
        <v>1781</v>
      </c>
    </row>
    <row r="2985" spans="41:46" x14ac:dyDescent="0.2">
      <c r="AO2985" s="106" t="str">
        <f t="shared" si="154"/>
        <v>RWVRIVERSIDE</v>
      </c>
      <c r="AP2985" s="37" t="s">
        <v>14714</v>
      </c>
      <c r="AQ2985" s="37" t="s">
        <v>14715</v>
      </c>
      <c r="AR2985" s="37" t="s">
        <v>14714</v>
      </c>
      <c r="AS2985" s="37" t="s">
        <v>14715</v>
      </c>
      <c r="AT2985" s="37" t="s">
        <v>1781</v>
      </c>
    </row>
    <row r="2986" spans="41:46" x14ac:dyDescent="0.2">
      <c r="AO2986" s="106" t="str">
        <f t="shared" si="154"/>
        <v>RWVTHE QUAY</v>
      </c>
      <c r="AP2986" s="37" t="s">
        <v>14716</v>
      </c>
      <c r="AQ2986" s="37" t="s">
        <v>14717</v>
      </c>
      <c r="AR2986" s="37" t="s">
        <v>14716</v>
      </c>
      <c r="AS2986" s="37" t="s">
        <v>14717</v>
      </c>
      <c r="AT2986" s="37" t="s">
        <v>1781</v>
      </c>
    </row>
    <row r="2987" spans="41:46" x14ac:dyDescent="0.2">
      <c r="AO2987" s="106" t="str">
        <f t="shared" si="154"/>
        <v>RWVEXETER (HEALTH)</v>
      </c>
      <c r="AP2987" s="37" t="s">
        <v>14718</v>
      </c>
      <c r="AQ2987" s="37" t="s">
        <v>14719</v>
      </c>
      <c r="AR2987" s="37" t="s">
        <v>14718</v>
      </c>
      <c r="AS2987" s="37" t="s">
        <v>14719</v>
      </c>
      <c r="AT2987" s="37" t="s">
        <v>1781</v>
      </c>
    </row>
    <row r="2988" spans="41:46" x14ac:dyDescent="0.2">
      <c r="AO2988" s="106" t="str">
        <f t="shared" si="154"/>
        <v>RWVCHANNINGS WOOD (HEALTH)</v>
      </c>
      <c r="AP2988" s="37" t="s">
        <v>14720</v>
      </c>
      <c r="AQ2988" s="37" t="s">
        <v>14721</v>
      </c>
      <c r="AR2988" s="37" t="s">
        <v>14720</v>
      </c>
      <c r="AS2988" s="37" t="s">
        <v>14721</v>
      </c>
      <c r="AT2988" s="37" t="s">
        <v>1781</v>
      </c>
    </row>
    <row r="2989" spans="41:46" x14ac:dyDescent="0.2">
      <c r="AO2989" s="106" t="str">
        <f t="shared" si="154"/>
        <v>RWVDARTMOOR (HEALTH)</v>
      </c>
      <c r="AP2989" s="37" t="s">
        <v>14722</v>
      </c>
      <c r="AQ2989" s="37" t="s">
        <v>14723</v>
      </c>
      <c r="AR2989" s="37" t="s">
        <v>14722</v>
      </c>
      <c r="AS2989" s="37" t="s">
        <v>14723</v>
      </c>
      <c r="AT2989" s="37" t="s">
        <v>1781</v>
      </c>
    </row>
    <row r="2990" spans="41:46" x14ac:dyDescent="0.2">
      <c r="AO2990" s="106" t="str">
        <f t="shared" si="154"/>
        <v>RWVTHE CEDARS (EXETER)</v>
      </c>
      <c r="AP2990" s="37" t="s">
        <v>14724</v>
      </c>
      <c r="AQ2990" s="37" t="s">
        <v>14725</v>
      </c>
      <c r="AR2990" s="37" t="s">
        <v>14724</v>
      </c>
      <c r="AS2990" s="37" t="s">
        <v>14725</v>
      </c>
      <c r="AT2990" s="37" t="s">
        <v>1781</v>
      </c>
    </row>
    <row r="2991" spans="41:46" x14ac:dyDescent="0.2">
      <c r="AO2991" s="106" t="str">
        <f t="shared" si="154"/>
        <v>RWVFRANKLYN COMMUNITY HOSPITAL</v>
      </c>
      <c r="AP2991" s="37" t="s">
        <v>14726</v>
      </c>
      <c r="AQ2991" s="37" t="s">
        <v>14727</v>
      </c>
      <c r="AR2991" s="37" t="s">
        <v>14726</v>
      </c>
      <c r="AS2991" s="37" t="s">
        <v>14727</v>
      </c>
      <c r="AT2991" s="37" t="s">
        <v>1781</v>
      </c>
    </row>
    <row r="2992" spans="41:46" x14ac:dyDescent="0.2">
      <c r="AO2992" s="106" t="str">
        <f t="shared" si="154"/>
        <v>RWVPSYCHOLOGY DEPARTMENT FOR NORTH DEVON</v>
      </c>
      <c r="AP2992" s="37" t="s">
        <v>14728</v>
      </c>
      <c r="AQ2992" s="37" t="s">
        <v>14729</v>
      </c>
      <c r="AR2992" s="37" t="s">
        <v>14728</v>
      </c>
      <c r="AS2992" s="37" t="s">
        <v>14729</v>
      </c>
      <c r="AT2992" s="37" t="s">
        <v>1781</v>
      </c>
    </row>
    <row r="2993" spans="41:46" x14ac:dyDescent="0.2">
      <c r="AO2993" s="106" t="str">
        <f t="shared" si="154"/>
        <v>RWVSTEP/RIL/WBA SH&amp;WEST</v>
      </c>
      <c r="AP2993" s="37" t="s">
        <v>14730</v>
      </c>
      <c r="AQ2993" s="37" t="s">
        <v>14731</v>
      </c>
      <c r="AR2993" s="37" t="s">
        <v>14730</v>
      </c>
      <c r="AS2993" s="37" t="s">
        <v>14731</v>
      </c>
      <c r="AT2993" s="37" t="s">
        <v>1781</v>
      </c>
    </row>
    <row r="2994" spans="41:46" x14ac:dyDescent="0.2">
      <c r="AO2994" s="106" t="str">
        <f t="shared" si="154"/>
        <v>RWVCRS TEIGNBRIDGE</v>
      </c>
      <c r="AP2994" s="37" t="s">
        <v>14732</v>
      </c>
      <c r="AQ2994" s="37" t="s">
        <v>14733</v>
      </c>
      <c r="AR2994" s="37" t="s">
        <v>14732</v>
      </c>
      <c r="AS2994" s="37" t="s">
        <v>14733</v>
      </c>
      <c r="AT2994" s="37" t="s">
        <v>1781</v>
      </c>
    </row>
    <row r="2995" spans="41:46" x14ac:dyDescent="0.2">
      <c r="AO2995" s="106" t="str">
        <f t="shared" si="154"/>
        <v>RWVTORBAY CRS</v>
      </c>
      <c r="AP2995" s="37" t="s">
        <v>14734</v>
      </c>
      <c r="AQ2995" s="37" t="s">
        <v>14735</v>
      </c>
      <c r="AR2995" s="37" t="s">
        <v>14734</v>
      </c>
      <c r="AS2995" s="37" t="s">
        <v>14735</v>
      </c>
      <c r="AT2995" s="37" t="s">
        <v>1781</v>
      </c>
    </row>
    <row r="2996" spans="41:46" x14ac:dyDescent="0.2">
      <c r="AO2996" s="106" t="str">
        <f t="shared" si="154"/>
        <v>RWVTHE LAURELS</v>
      </c>
      <c r="AP2996" s="37" t="s">
        <v>14736</v>
      </c>
      <c r="AQ2996" s="37" t="s">
        <v>10974</v>
      </c>
      <c r="AR2996" s="37" t="s">
        <v>14736</v>
      </c>
      <c r="AS2996" s="37" t="s">
        <v>10974</v>
      </c>
      <c r="AT2996" s="37" t="s">
        <v>1781</v>
      </c>
    </row>
    <row r="2997" spans="41:46" x14ac:dyDescent="0.2">
      <c r="AO2997" s="106" t="str">
        <f t="shared" si="154"/>
        <v>RWVWEST DEVON CRS</v>
      </c>
      <c r="AP2997" s="37" t="s">
        <v>14737</v>
      </c>
      <c r="AQ2997" s="37" t="s">
        <v>14738</v>
      </c>
      <c r="AR2997" s="37" t="s">
        <v>14737</v>
      </c>
      <c r="AS2997" s="37" t="s">
        <v>14738</v>
      </c>
      <c r="AT2997" s="37" t="s">
        <v>1781</v>
      </c>
    </row>
    <row r="2998" spans="41:46" x14ac:dyDescent="0.2">
      <c r="AO2998" s="106" t="str">
        <f t="shared" si="154"/>
        <v>RWVDEVON DRUG SERV (EEM P/C)</v>
      </c>
      <c r="AP2998" s="37" t="s">
        <v>14739</v>
      </c>
      <c r="AQ2998" s="37" t="s">
        <v>14740</v>
      </c>
      <c r="AR2998" s="37" t="s">
        <v>14739</v>
      </c>
      <c r="AS2998" s="37" t="s">
        <v>14740</v>
      </c>
      <c r="AT2998" s="37" t="s">
        <v>1781</v>
      </c>
    </row>
    <row r="2999" spans="41:46" x14ac:dyDescent="0.2">
      <c r="AO2999" s="106" t="str">
        <f t="shared" si="154"/>
        <v>RWVDEVON DRUG SERV (EEM)</v>
      </c>
      <c r="AP2999" s="37" t="s">
        <v>14741</v>
      </c>
      <c r="AQ2999" s="37" t="s">
        <v>14742</v>
      </c>
      <c r="AR2999" s="37" t="s">
        <v>14741</v>
      </c>
      <c r="AS2999" s="37" t="s">
        <v>14742</v>
      </c>
      <c r="AT2999" s="37" t="s">
        <v>1781</v>
      </c>
    </row>
    <row r="3000" spans="41:46" x14ac:dyDescent="0.2">
      <c r="AO3000" s="106" t="str">
        <f t="shared" si="154"/>
        <v>RWVCRHT EAST DEVON</v>
      </c>
      <c r="AP3000" s="37" t="s">
        <v>14743</v>
      </c>
      <c r="AQ3000" s="37" t="s">
        <v>14744</v>
      </c>
      <c r="AR3000" s="37" t="s">
        <v>14743</v>
      </c>
      <c r="AS3000" s="37" t="s">
        <v>14744</v>
      </c>
      <c r="AT3000" s="37" t="s">
        <v>1781</v>
      </c>
    </row>
    <row r="3001" spans="41:46" x14ac:dyDescent="0.2">
      <c r="AO3001" s="106" t="str">
        <f t="shared" si="154"/>
        <v>RWVRIL &amp; MWA HONITON</v>
      </c>
      <c r="AP3001" s="37" t="s">
        <v>14745</v>
      </c>
      <c r="AQ3001" s="37" t="s">
        <v>14746</v>
      </c>
      <c r="AR3001" s="37" t="s">
        <v>14745</v>
      </c>
      <c r="AS3001" s="37" t="s">
        <v>14746</v>
      </c>
      <c r="AT3001" s="37" t="s">
        <v>1781</v>
      </c>
    </row>
    <row r="3002" spans="41:46" x14ac:dyDescent="0.2">
      <c r="AO3002" s="106" t="str">
        <f t="shared" si="154"/>
        <v>RWVSTEP EEM &amp; MWA EXETER</v>
      </c>
      <c r="AP3002" s="37" t="s">
        <v>14747</v>
      </c>
      <c r="AQ3002" s="37" t="s">
        <v>14748</v>
      </c>
      <c r="AR3002" s="37" t="s">
        <v>14747</v>
      </c>
      <c r="AS3002" s="37" t="s">
        <v>14748</v>
      </c>
      <c r="AT3002" s="37" t="s">
        <v>1781</v>
      </c>
    </row>
    <row r="3003" spans="41:46" x14ac:dyDescent="0.2">
      <c r="AO3003" s="106" t="str">
        <f t="shared" si="154"/>
        <v>RWVRIL &amp; MWA EXMOUTH</v>
      </c>
      <c r="AP3003" s="37" t="s">
        <v>14749</v>
      </c>
      <c r="AQ3003" s="37" t="s">
        <v>14750</v>
      </c>
      <c r="AR3003" s="37" t="s">
        <v>14749</v>
      </c>
      <c r="AS3003" s="37" t="s">
        <v>14750</v>
      </c>
      <c r="AT3003" s="37" t="s">
        <v>1781</v>
      </c>
    </row>
    <row r="3004" spans="41:46" x14ac:dyDescent="0.2">
      <c r="AO3004" s="106" t="str">
        <f t="shared" si="154"/>
        <v>RWVOPMH EXETER</v>
      </c>
      <c r="AP3004" s="37" t="s">
        <v>14751</v>
      </c>
      <c r="AQ3004" s="37" t="s">
        <v>14752</v>
      </c>
      <c r="AR3004" s="37" t="s">
        <v>14751</v>
      </c>
      <c r="AS3004" s="37" t="s">
        <v>14752</v>
      </c>
      <c r="AT3004" s="37" t="s">
        <v>1781</v>
      </c>
    </row>
    <row r="3005" spans="41:46" x14ac:dyDescent="0.2">
      <c r="AO3005" s="106" t="str">
        <f t="shared" si="154"/>
        <v>RWVOPMH EAST DEVON COASTAL</v>
      </c>
      <c r="AP3005" s="37" t="s">
        <v>14753</v>
      </c>
      <c r="AQ3005" s="37" t="s">
        <v>14754</v>
      </c>
      <c r="AR3005" s="37" t="s">
        <v>14753</v>
      </c>
      <c r="AS3005" s="37" t="s">
        <v>14754</v>
      </c>
      <c r="AT3005" s="37" t="s">
        <v>1781</v>
      </c>
    </row>
    <row r="3006" spans="41:46" x14ac:dyDescent="0.2">
      <c r="AO3006" s="106" t="str">
        <f t="shared" si="154"/>
        <v>RWVOPMH (SIDMOUTH &amp; SEATON)</v>
      </c>
      <c r="AP3006" s="37" t="s">
        <v>14755</v>
      </c>
      <c r="AQ3006" s="37" t="s">
        <v>14756</v>
      </c>
      <c r="AR3006" s="37" t="s">
        <v>14755</v>
      </c>
      <c r="AS3006" s="37" t="s">
        <v>14756</v>
      </c>
      <c r="AT3006" s="37" t="s">
        <v>1781</v>
      </c>
    </row>
    <row r="3007" spans="41:46" x14ac:dyDescent="0.2">
      <c r="AO3007" s="106" t="str">
        <f t="shared" si="154"/>
        <v>RWVOPMH EXETER</v>
      </c>
      <c r="AP3007" s="37" t="s">
        <v>14757</v>
      </c>
      <c r="AQ3007" s="37" t="s">
        <v>14752</v>
      </c>
      <c r="AR3007" s="37" t="s">
        <v>14757</v>
      </c>
      <c r="AS3007" s="37" t="s">
        <v>14752</v>
      </c>
      <c r="AT3007" s="37" t="s">
        <v>1781</v>
      </c>
    </row>
    <row r="3008" spans="41:46" x14ac:dyDescent="0.2">
      <c r="AO3008" s="106" t="str">
        <f t="shared" si="154"/>
        <v>RWVCRHT EXETER</v>
      </c>
      <c r="AP3008" s="37" t="s">
        <v>14758</v>
      </c>
      <c r="AQ3008" s="37" t="s">
        <v>14759</v>
      </c>
      <c r="AR3008" s="37" t="s">
        <v>14758</v>
      </c>
      <c r="AS3008" s="37" t="s">
        <v>14759</v>
      </c>
      <c r="AT3008" s="37" t="s">
        <v>1781</v>
      </c>
    </row>
    <row r="3009" spans="41:46" x14ac:dyDescent="0.2">
      <c r="AO3009" s="106" t="str">
        <f t="shared" si="154"/>
        <v>RWVOPMH FRANKLYN HOSPITAL</v>
      </c>
      <c r="AP3009" s="37" t="s">
        <v>14760</v>
      </c>
      <c r="AQ3009" s="37" t="s">
        <v>14761</v>
      </c>
      <c r="AR3009" s="37" t="s">
        <v>14760</v>
      </c>
      <c r="AS3009" s="37" t="s">
        <v>14761</v>
      </c>
      <c r="AT3009" s="37" t="s">
        <v>1781</v>
      </c>
    </row>
    <row r="3010" spans="41:46" x14ac:dyDescent="0.2">
      <c r="AO3010" s="106" t="str">
        <f t="shared" si="154"/>
        <v>RWVOPMH EXETER 2</v>
      </c>
      <c r="AP3010" s="37" t="s">
        <v>14762</v>
      </c>
      <c r="AQ3010" s="37" t="s">
        <v>14763</v>
      </c>
      <c r="AR3010" s="37" t="s">
        <v>14762</v>
      </c>
      <c r="AS3010" s="37" t="s">
        <v>14763</v>
      </c>
      <c r="AT3010" s="37" t="s">
        <v>1781</v>
      </c>
    </row>
    <row r="3011" spans="41:46" x14ac:dyDescent="0.2">
      <c r="AO3011" s="106" t="str">
        <f t="shared" si="154"/>
        <v>RWVAOT(EEM)&amp; RIL(EXETER S&amp;W)</v>
      </c>
      <c r="AP3011" s="37" t="s">
        <v>14764</v>
      </c>
      <c r="AQ3011" s="37" t="s">
        <v>14765</v>
      </c>
      <c r="AR3011" s="37" t="s">
        <v>14764</v>
      </c>
      <c r="AS3011" s="37" t="s">
        <v>14765</v>
      </c>
      <c r="AT3011" s="37" t="s">
        <v>1781</v>
      </c>
    </row>
    <row r="3012" spans="41:46" x14ac:dyDescent="0.2">
      <c r="AO3012" s="106" t="str">
        <f t="shared" ref="AO3012:AO3075" si="155">AT3012&amp;AQ3012</f>
        <v>RWVDEVON DRUG SERV(NRTH P/C)</v>
      </c>
      <c r="AP3012" s="37" t="s">
        <v>14766</v>
      </c>
      <c r="AQ3012" s="37" t="s">
        <v>14767</v>
      </c>
      <c r="AR3012" s="37" t="s">
        <v>14766</v>
      </c>
      <c r="AS3012" s="37" t="s">
        <v>14767</v>
      </c>
      <c r="AT3012" s="37" t="s">
        <v>1781</v>
      </c>
    </row>
    <row r="3013" spans="41:46" x14ac:dyDescent="0.2">
      <c r="AO3013" s="106" t="str">
        <f t="shared" si="155"/>
        <v>RWVRIL &amp; MWA TIVERTON</v>
      </c>
      <c r="AP3013" s="37" t="s">
        <v>14768</v>
      </c>
      <c r="AQ3013" s="37" t="s">
        <v>14769</v>
      </c>
      <c r="AR3013" s="37" t="s">
        <v>14768</v>
      </c>
      <c r="AS3013" s="37" t="s">
        <v>14769</v>
      </c>
      <c r="AT3013" s="37" t="s">
        <v>1781</v>
      </c>
    </row>
    <row r="3014" spans="41:46" x14ac:dyDescent="0.2">
      <c r="AO3014" s="106" t="str">
        <f t="shared" si="155"/>
        <v>RWVCRHT MID DEVON</v>
      </c>
      <c r="AP3014" s="37" t="s">
        <v>14770</v>
      </c>
      <c r="AQ3014" s="37" t="s">
        <v>14771</v>
      </c>
      <c r="AR3014" s="37" t="s">
        <v>14770</v>
      </c>
      <c r="AS3014" s="37" t="s">
        <v>14771</v>
      </c>
      <c r="AT3014" s="37" t="s">
        <v>1781</v>
      </c>
    </row>
    <row r="3015" spans="41:46" x14ac:dyDescent="0.2">
      <c r="AO3015" s="106" t="str">
        <f t="shared" si="155"/>
        <v>RWVSTEP NORTH DEVON (NMP)</v>
      </c>
      <c r="AP3015" s="37" t="s">
        <v>14772</v>
      </c>
      <c r="AQ3015" s="37" t="s">
        <v>14773</v>
      </c>
      <c r="AR3015" s="37" t="s">
        <v>14772</v>
      </c>
      <c r="AS3015" s="37" t="s">
        <v>14773</v>
      </c>
      <c r="AT3015" s="37" t="s">
        <v>1781</v>
      </c>
    </row>
    <row r="3016" spans="41:46" x14ac:dyDescent="0.2">
      <c r="AO3016" s="106" t="str">
        <f t="shared" si="155"/>
        <v>RWVHALDON UNIT</v>
      </c>
      <c r="AP3016" s="37" t="s">
        <v>14774</v>
      </c>
      <c r="AQ3016" s="37" t="s">
        <v>14775</v>
      </c>
      <c r="AR3016" s="37" t="s">
        <v>14774</v>
      </c>
      <c r="AS3016" s="37" t="s">
        <v>14775</v>
      </c>
      <c r="AT3016" s="37" t="s">
        <v>1781</v>
      </c>
    </row>
    <row r="3017" spans="41:46" x14ac:dyDescent="0.2">
      <c r="AO3017" s="106" t="str">
        <f t="shared" si="155"/>
        <v>RWVOPMH (TIVERTON/CULLOMPTON)</v>
      </c>
      <c r="AP3017" s="37" t="s">
        <v>14776</v>
      </c>
      <c r="AQ3017" s="37" t="s">
        <v>14777</v>
      </c>
      <c r="AR3017" s="37" t="s">
        <v>14776</v>
      </c>
      <c r="AS3017" s="37" t="s">
        <v>14777</v>
      </c>
      <c r="AT3017" s="37" t="s">
        <v>1781</v>
      </c>
    </row>
    <row r="3018" spans="41:46" x14ac:dyDescent="0.2">
      <c r="AO3018" s="106" t="str">
        <f t="shared" si="155"/>
        <v>RWVOPMH (CREDITON)</v>
      </c>
      <c r="AP3018" s="37" t="s">
        <v>14778</v>
      </c>
      <c r="AQ3018" s="37" t="s">
        <v>14779</v>
      </c>
      <c r="AR3018" s="37" t="s">
        <v>14778</v>
      </c>
      <c r="AS3018" s="37" t="s">
        <v>14779</v>
      </c>
      <c r="AT3018" s="37" t="s">
        <v>1781</v>
      </c>
    </row>
    <row r="3019" spans="41:46" x14ac:dyDescent="0.2">
      <c r="AO3019" s="106" t="str">
        <f t="shared" si="155"/>
        <v>RWVOPMH NORTH DEVON (EAST)</v>
      </c>
      <c r="AP3019" s="37" t="s">
        <v>14780</v>
      </c>
      <c r="AQ3019" s="37" t="s">
        <v>14781</v>
      </c>
      <c r="AR3019" s="37" t="s">
        <v>14780</v>
      </c>
      <c r="AS3019" s="37" t="s">
        <v>14781</v>
      </c>
      <c r="AT3019" s="37" t="s">
        <v>1781</v>
      </c>
    </row>
    <row r="3020" spans="41:46" x14ac:dyDescent="0.2">
      <c r="AO3020" s="106" t="str">
        <f t="shared" si="155"/>
        <v>RWVOPMH NORTH - TORRIDGESIDE</v>
      </c>
      <c r="AP3020" s="37" t="s">
        <v>14782</v>
      </c>
      <c r="AQ3020" s="37" t="s">
        <v>14783</v>
      </c>
      <c r="AR3020" s="37" t="s">
        <v>14782</v>
      </c>
      <c r="AS3020" s="37" t="s">
        <v>14783</v>
      </c>
      <c r="AT3020" s="37" t="s">
        <v>1781</v>
      </c>
    </row>
    <row r="3021" spans="41:46" x14ac:dyDescent="0.2">
      <c r="AO3021" s="106" t="str">
        <f t="shared" si="155"/>
        <v>RWVCOOMBEHAVEN WARD</v>
      </c>
      <c r="AP3021" s="37" t="s">
        <v>14784</v>
      </c>
      <c r="AQ3021" s="37" t="s">
        <v>14785</v>
      </c>
      <c r="AR3021" s="37" t="s">
        <v>14784</v>
      </c>
      <c r="AS3021" s="37" t="s">
        <v>14785</v>
      </c>
      <c r="AT3021" s="37" t="s">
        <v>1781</v>
      </c>
    </row>
    <row r="3022" spans="41:46" x14ac:dyDescent="0.2">
      <c r="AO3022" s="106" t="str">
        <f t="shared" si="155"/>
        <v>RWVDELDERFIELD WARD</v>
      </c>
      <c r="AP3022" s="37" t="s">
        <v>14786</v>
      </c>
      <c r="AQ3022" s="37" t="s">
        <v>14787</v>
      </c>
      <c r="AR3022" s="37" t="s">
        <v>14786</v>
      </c>
      <c r="AS3022" s="37" t="s">
        <v>14787</v>
      </c>
      <c r="AT3022" s="37" t="s">
        <v>1781</v>
      </c>
    </row>
    <row r="3023" spans="41:46" x14ac:dyDescent="0.2">
      <c r="AO3023" s="106" t="str">
        <f t="shared" si="155"/>
        <v>RWVLDS SOUTH AND WEST DEVON</v>
      </c>
      <c r="AP3023" s="37" t="s">
        <v>14788</v>
      </c>
      <c r="AQ3023" s="37" t="s">
        <v>14789</v>
      </c>
      <c r="AR3023" s="37" t="s">
        <v>14788</v>
      </c>
      <c r="AS3023" s="37" t="s">
        <v>14789</v>
      </c>
      <c r="AT3023" s="37" t="s">
        <v>1781</v>
      </c>
    </row>
    <row r="3024" spans="41:46" x14ac:dyDescent="0.2">
      <c r="AO3024" s="106" t="str">
        <f t="shared" si="155"/>
        <v>RWVTORBAY DRUG SERV(CJT) NMP</v>
      </c>
      <c r="AP3024" s="37" t="s">
        <v>14790</v>
      </c>
      <c r="AQ3024" s="37" t="s">
        <v>14791</v>
      </c>
      <c r="AR3024" s="37" t="s">
        <v>14790</v>
      </c>
      <c r="AS3024" s="37" t="s">
        <v>14791</v>
      </c>
      <c r="AT3024" s="37" t="s">
        <v>1781</v>
      </c>
    </row>
    <row r="3025" spans="41:46" x14ac:dyDescent="0.2">
      <c r="AO3025" s="106" t="str">
        <f t="shared" si="155"/>
        <v>RWVDEVON DRUG SERV (S&amp;W) NMP</v>
      </c>
      <c r="AP3025" s="37" t="s">
        <v>14792</v>
      </c>
      <c r="AQ3025" s="37" t="s">
        <v>14793</v>
      </c>
      <c r="AR3025" s="37" t="s">
        <v>14792</v>
      </c>
      <c r="AS3025" s="37" t="s">
        <v>14793</v>
      </c>
      <c r="AT3025" s="37" t="s">
        <v>1781</v>
      </c>
    </row>
    <row r="3026" spans="41:46" x14ac:dyDescent="0.2">
      <c r="AO3026" s="106" t="str">
        <f t="shared" si="155"/>
        <v>RWVDEVON DRUG SV(S&amp;W P/C)NMP</v>
      </c>
      <c r="AP3026" s="37" t="s">
        <v>14794</v>
      </c>
      <c r="AQ3026" s="37" t="s">
        <v>14795</v>
      </c>
      <c r="AR3026" s="37" t="s">
        <v>14794</v>
      </c>
      <c r="AS3026" s="37" t="s">
        <v>14795</v>
      </c>
      <c r="AT3026" s="37" t="s">
        <v>1781</v>
      </c>
    </row>
    <row r="3027" spans="41:46" x14ac:dyDescent="0.2">
      <c r="AO3027" s="106" t="str">
        <f t="shared" si="155"/>
        <v>RWVDEVON DRUG SERV (EEM) NMP</v>
      </c>
      <c r="AP3027" s="37" t="s">
        <v>14796</v>
      </c>
      <c r="AQ3027" s="37" t="s">
        <v>14797</v>
      </c>
      <c r="AR3027" s="37" t="s">
        <v>14796</v>
      </c>
      <c r="AS3027" s="37" t="s">
        <v>14797</v>
      </c>
      <c r="AT3027" s="37" t="s">
        <v>1781</v>
      </c>
    </row>
    <row r="3028" spans="41:46" x14ac:dyDescent="0.2">
      <c r="AO3028" s="106" t="str">
        <f t="shared" si="155"/>
        <v>RWVDEVON DRUG SV(EEM P/C)NMP</v>
      </c>
      <c r="AP3028" s="37" t="s">
        <v>14798</v>
      </c>
      <c r="AQ3028" s="37" t="s">
        <v>14799</v>
      </c>
      <c r="AR3028" s="37" t="s">
        <v>14798</v>
      </c>
      <c r="AS3028" s="37" t="s">
        <v>14799</v>
      </c>
      <c r="AT3028" s="37" t="s">
        <v>1781</v>
      </c>
    </row>
    <row r="3029" spans="41:46" x14ac:dyDescent="0.2">
      <c r="AO3029" s="106" t="str">
        <f t="shared" si="155"/>
        <v>RWVDEVON DRUG SERV(NORTH)NMP</v>
      </c>
      <c r="AP3029" s="37" t="s">
        <v>14800</v>
      </c>
      <c r="AQ3029" s="37" t="s">
        <v>14801</v>
      </c>
      <c r="AR3029" s="37" t="s">
        <v>14800</v>
      </c>
      <c r="AS3029" s="37" t="s">
        <v>14801</v>
      </c>
      <c r="AT3029" s="37" t="s">
        <v>1781</v>
      </c>
    </row>
    <row r="3030" spans="41:46" x14ac:dyDescent="0.2">
      <c r="AO3030" s="106" t="str">
        <f t="shared" si="155"/>
        <v>RWVDEVON DRUG SV(NTH P/C)NMP</v>
      </c>
      <c r="AP3030" s="37" t="s">
        <v>14802</v>
      </c>
      <c r="AQ3030" s="37" t="s">
        <v>14803</v>
      </c>
      <c r="AR3030" s="37" t="s">
        <v>14802</v>
      </c>
      <c r="AS3030" s="37" t="s">
        <v>14803</v>
      </c>
      <c r="AT3030" s="37" t="s">
        <v>1781</v>
      </c>
    </row>
    <row r="3031" spans="41:46" x14ac:dyDescent="0.2">
      <c r="AO3031" s="106" t="str">
        <f t="shared" si="155"/>
        <v>RWVOPMH NORTH DEVON - WEST (NMP)</v>
      </c>
      <c r="AP3031" s="37" t="s">
        <v>14804</v>
      </c>
      <c r="AQ3031" s="37" t="s">
        <v>14805</v>
      </c>
      <c r="AR3031" s="37" t="s">
        <v>14804</v>
      </c>
      <c r="AS3031" s="37" t="s">
        <v>14805</v>
      </c>
      <c r="AT3031" s="37" t="s">
        <v>1781</v>
      </c>
    </row>
    <row r="3032" spans="41:46" x14ac:dyDescent="0.2">
      <c r="AO3032" s="106" t="str">
        <f t="shared" si="155"/>
        <v>RWVMENTAL HEALTH NORTH DEVON (NMP)</v>
      </c>
      <c r="AP3032" s="37" t="s">
        <v>14806</v>
      </c>
      <c r="AQ3032" s="37" t="s">
        <v>14807</v>
      </c>
      <c r="AR3032" s="37" t="s">
        <v>14806</v>
      </c>
      <c r="AS3032" s="37" t="s">
        <v>14807</v>
      </c>
      <c r="AT3032" s="37" t="s">
        <v>1781</v>
      </c>
    </row>
    <row r="3033" spans="41:46" x14ac:dyDescent="0.2">
      <c r="AO3033" s="106" t="str">
        <f t="shared" si="155"/>
        <v>RWVEXETER CRS (NMP)</v>
      </c>
      <c r="AP3033" s="37" t="s">
        <v>14808</v>
      </c>
      <c r="AQ3033" s="37" t="s">
        <v>14809</v>
      </c>
      <c r="AR3033" s="37" t="s">
        <v>14808</v>
      </c>
      <c r="AS3033" s="37" t="s">
        <v>14809</v>
      </c>
      <c r="AT3033" s="37" t="s">
        <v>1781</v>
      </c>
    </row>
    <row r="3034" spans="41:46" x14ac:dyDescent="0.2">
      <c r="AO3034" s="106" t="str">
        <f t="shared" si="155"/>
        <v>RWVSTEP EXETER EAST &amp; MID (NMP)</v>
      </c>
      <c r="AP3034" s="37" t="s">
        <v>14810</v>
      </c>
      <c r="AQ3034" s="37" t="s">
        <v>14811</v>
      </c>
      <c r="AR3034" s="37" t="s">
        <v>14810</v>
      </c>
      <c r="AS3034" s="37" t="s">
        <v>14811</v>
      </c>
      <c r="AT3034" s="37" t="s">
        <v>1781</v>
      </c>
    </row>
    <row r="3035" spans="41:46" x14ac:dyDescent="0.2">
      <c r="AO3035" s="106" t="str">
        <f t="shared" si="155"/>
        <v>RWVMID DEVON R &amp; IL</v>
      </c>
      <c r="AP3035" s="37" t="s">
        <v>14812</v>
      </c>
      <c r="AQ3035" s="37" t="s">
        <v>14813</v>
      </c>
      <c r="AR3035" s="37" t="s">
        <v>14812</v>
      </c>
      <c r="AS3035" s="37" t="s">
        <v>14813</v>
      </c>
      <c r="AT3035" s="37" t="s">
        <v>1781</v>
      </c>
    </row>
    <row r="3036" spans="41:46" x14ac:dyDescent="0.2">
      <c r="AO3036" s="106" t="str">
        <f t="shared" si="155"/>
        <v>RWVTEIGNBRIDGE CRS (NMP)</v>
      </c>
      <c r="AP3036" s="37" t="s">
        <v>14814</v>
      </c>
      <c r="AQ3036" s="37" t="s">
        <v>14815</v>
      </c>
      <c r="AR3036" s="37" t="s">
        <v>14814</v>
      </c>
      <c r="AS3036" s="37" t="s">
        <v>14815</v>
      </c>
      <c r="AT3036" s="37" t="s">
        <v>1781</v>
      </c>
    </row>
    <row r="3037" spans="41:46" x14ac:dyDescent="0.2">
      <c r="AO3037" s="106" t="str">
        <f t="shared" si="155"/>
        <v>RWWHalton Hospital - RWWHG</v>
      </c>
      <c r="AP3037" s="37" t="s">
        <v>2508</v>
      </c>
      <c r="AQ3037" s="37" t="s">
        <v>2509</v>
      </c>
      <c r="AR3037" s="37" t="s">
        <v>2508</v>
      </c>
      <c r="AS3037" s="37" t="s">
        <v>2510</v>
      </c>
      <c r="AT3037" s="37" t="s">
        <v>2601</v>
      </c>
    </row>
    <row r="3038" spans="41:46" x14ac:dyDescent="0.2">
      <c r="AO3038" s="106" t="str">
        <f t="shared" si="155"/>
        <v>RWWHighfield Hospital - RWW46</v>
      </c>
      <c r="AP3038" s="37" t="s">
        <v>2511</v>
      </c>
      <c r="AQ3038" s="37" t="s">
        <v>2512</v>
      </c>
      <c r="AR3038" s="37" t="s">
        <v>2511</v>
      </c>
      <c r="AS3038" s="37" t="s">
        <v>2513</v>
      </c>
      <c r="AT3038" s="37" t="s">
        <v>2601</v>
      </c>
    </row>
    <row r="3039" spans="41:46" x14ac:dyDescent="0.2">
      <c r="AO3039" s="106" t="str">
        <f t="shared" si="155"/>
        <v>RWWHoughton Hall - RWWH0</v>
      </c>
      <c r="AP3039" s="37" t="s">
        <v>2514</v>
      </c>
      <c r="AQ3039" s="37" t="s">
        <v>2515</v>
      </c>
      <c r="AR3039" s="37" t="s">
        <v>2514</v>
      </c>
      <c r="AS3039" s="37" t="s">
        <v>2516</v>
      </c>
      <c r="AT3039" s="37" t="s">
        <v>2601</v>
      </c>
    </row>
    <row r="3040" spans="41:46" x14ac:dyDescent="0.2">
      <c r="AO3040" s="106" t="str">
        <f t="shared" si="155"/>
        <v>RWWWarrington Hospital - RWWWH</v>
      </c>
      <c r="AP3040" s="37" t="s">
        <v>2517</v>
      </c>
      <c r="AQ3040" s="37" t="s">
        <v>2518</v>
      </c>
      <c r="AR3040" s="37" t="s">
        <v>2517</v>
      </c>
      <c r="AS3040" s="37" t="s">
        <v>169</v>
      </c>
      <c r="AT3040" s="37" t="s">
        <v>2601</v>
      </c>
    </row>
    <row r="3041" spans="41:46" x14ac:dyDescent="0.2">
      <c r="AO3041" s="106" t="str">
        <f t="shared" si="155"/>
        <v>RWXINTERMEDIATE CARE - P2A</v>
      </c>
      <c r="AP3041" s="37" t="s">
        <v>14816</v>
      </c>
      <c r="AQ3041" s="37" t="s">
        <v>14817</v>
      </c>
      <c r="AR3041" s="37" t="s">
        <v>14816</v>
      </c>
      <c r="AS3041" s="37" t="s">
        <v>14817</v>
      </c>
      <c r="AT3041" s="37" t="s">
        <v>1746</v>
      </c>
    </row>
    <row r="3042" spans="41:46" x14ac:dyDescent="0.2">
      <c r="AO3042" s="106" t="str">
        <f t="shared" si="155"/>
        <v>RWXINTERMEDIATE CARE - P2C</v>
      </c>
      <c r="AP3042" s="37" t="s">
        <v>14818</v>
      </c>
      <c r="AQ3042" s="37" t="s">
        <v>14819</v>
      </c>
      <c r="AR3042" s="37" t="s">
        <v>14818</v>
      </c>
      <c r="AS3042" s="37" t="s">
        <v>14819</v>
      </c>
      <c r="AT3042" s="37" t="s">
        <v>1746</v>
      </c>
    </row>
    <row r="3043" spans="41:46" x14ac:dyDescent="0.2">
      <c r="AO3043" s="106" t="str">
        <f t="shared" si="155"/>
        <v>RWXINTERMEDIATE CARE - P2D</v>
      </c>
      <c r="AP3043" s="37" t="s">
        <v>14820</v>
      </c>
      <c r="AQ3043" s="37" t="s">
        <v>14821</v>
      </c>
      <c r="AR3043" s="37" t="s">
        <v>14820</v>
      </c>
      <c r="AS3043" s="37" t="s">
        <v>14821</v>
      </c>
      <c r="AT3043" s="37" t="s">
        <v>1746</v>
      </c>
    </row>
    <row r="3044" spans="41:46" x14ac:dyDescent="0.2">
      <c r="AO3044" s="106" t="str">
        <f t="shared" si="155"/>
        <v>RWXPROSPECT PARK HOSPITAL</v>
      </c>
      <c r="AP3044" s="37" t="s">
        <v>14822</v>
      </c>
      <c r="AQ3044" s="37" t="s">
        <v>14823</v>
      </c>
      <c r="AR3044" s="37" t="s">
        <v>14822</v>
      </c>
      <c r="AS3044" s="37" t="s">
        <v>14823</v>
      </c>
      <c r="AT3044" s="37" t="s">
        <v>1746</v>
      </c>
    </row>
    <row r="3045" spans="41:46" x14ac:dyDescent="0.2">
      <c r="AO3045" s="106" t="str">
        <f t="shared" si="155"/>
        <v>RWXDIABETES CTR - WAM P5H</v>
      </c>
      <c r="AP3045" s="37" t="s">
        <v>14824</v>
      </c>
      <c r="AQ3045" s="37" t="s">
        <v>14825</v>
      </c>
      <c r="AR3045" s="37" t="s">
        <v>14824</v>
      </c>
      <c r="AS3045" s="37" t="s">
        <v>14825</v>
      </c>
      <c r="AT3045" s="37" t="s">
        <v>1746</v>
      </c>
    </row>
    <row r="3046" spans="41:46" x14ac:dyDescent="0.2">
      <c r="AO3046" s="106" t="str">
        <f t="shared" si="155"/>
        <v>RWXSIX OAKS</v>
      </c>
      <c r="AP3046" s="37" t="s">
        <v>14826</v>
      </c>
      <c r="AQ3046" s="37" t="s">
        <v>14827</v>
      </c>
      <c r="AR3046" s="37" t="s">
        <v>14826</v>
      </c>
      <c r="AS3046" s="37" t="s">
        <v>14827</v>
      </c>
      <c r="AT3046" s="37" t="s">
        <v>1746</v>
      </c>
    </row>
    <row r="3047" spans="41:46" x14ac:dyDescent="0.2">
      <c r="AO3047" s="106" t="str">
        <f t="shared" si="155"/>
        <v>RWXHENRY TUDOR - P6C</v>
      </c>
      <c r="AP3047" s="37" t="s">
        <v>14828</v>
      </c>
      <c r="AQ3047" s="37" t="s">
        <v>14829</v>
      </c>
      <c r="AR3047" s="37" t="s">
        <v>14828</v>
      </c>
      <c r="AS3047" s="37" t="s">
        <v>14829</v>
      </c>
      <c r="AT3047" s="37" t="s">
        <v>1746</v>
      </c>
    </row>
    <row r="3048" spans="41:46" x14ac:dyDescent="0.2">
      <c r="AO3048" s="106" t="str">
        <f t="shared" si="155"/>
        <v>RWXRAPID ASSESSMENT - WAMP6D</v>
      </c>
      <c r="AP3048" s="37" t="s">
        <v>14830</v>
      </c>
      <c r="AQ3048" s="37" t="s">
        <v>14831</v>
      </c>
      <c r="AR3048" s="37" t="s">
        <v>14830</v>
      </c>
      <c r="AS3048" s="37" t="s">
        <v>14831</v>
      </c>
      <c r="AT3048" s="37" t="s">
        <v>1746</v>
      </c>
    </row>
    <row r="3049" spans="41:46" x14ac:dyDescent="0.2">
      <c r="AO3049" s="106" t="str">
        <f t="shared" si="155"/>
        <v>RWXWOKINGHAM COMMUNITY HOSPITAL</v>
      </c>
      <c r="AP3049" s="37" t="s">
        <v>14832</v>
      </c>
      <c r="AQ3049" s="37" t="s">
        <v>14833</v>
      </c>
      <c r="AR3049" s="37" t="s">
        <v>14832</v>
      </c>
      <c r="AS3049" s="37" t="s">
        <v>14833</v>
      </c>
      <c r="AT3049" s="37" t="s">
        <v>1746</v>
      </c>
    </row>
    <row r="3050" spans="41:46" x14ac:dyDescent="0.2">
      <c r="AO3050" s="106" t="str">
        <f t="shared" si="155"/>
        <v>RWXNEW HORIZONS</v>
      </c>
      <c r="AP3050" s="37" t="s">
        <v>14834</v>
      </c>
      <c r="AQ3050" s="37" t="s">
        <v>14835</v>
      </c>
      <c r="AR3050" s="37" t="s">
        <v>14834</v>
      </c>
      <c r="AS3050" s="37" t="s">
        <v>14835</v>
      </c>
      <c r="AT3050" s="37" t="s">
        <v>1746</v>
      </c>
    </row>
    <row r="3051" spans="41:46" x14ac:dyDescent="0.2">
      <c r="AO3051" s="106" t="str">
        <f t="shared" si="155"/>
        <v>RWXBATTLE HOSPITAL</v>
      </c>
      <c r="AP3051" s="37" t="s">
        <v>14836</v>
      </c>
      <c r="AQ3051" s="37" t="s">
        <v>14837</v>
      </c>
      <c r="AR3051" s="37" t="s">
        <v>14836</v>
      </c>
      <c r="AS3051" s="37" t="s">
        <v>14837</v>
      </c>
      <c r="AT3051" s="37" t="s">
        <v>1746</v>
      </c>
    </row>
    <row r="3052" spans="41:46" x14ac:dyDescent="0.2">
      <c r="AO3052" s="106" t="str">
        <f t="shared" si="155"/>
        <v>RWXHEATHERWOOD HOSPITAL</v>
      </c>
      <c r="AP3052" s="37" t="s">
        <v>14838</v>
      </c>
      <c r="AQ3052" s="37" t="s">
        <v>14839</v>
      </c>
      <c r="AR3052" s="37" t="s">
        <v>14838</v>
      </c>
      <c r="AS3052" s="37" t="s">
        <v>14839</v>
      </c>
      <c r="AT3052" s="37" t="s">
        <v>1746</v>
      </c>
    </row>
    <row r="3053" spans="41:46" x14ac:dyDescent="0.2">
      <c r="AO3053" s="106" t="str">
        <f t="shared" si="155"/>
        <v>RWXUPTON ELDERLY - P7A</v>
      </c>
      <c r="AP3053" s="37" t="s">
        <v>14840</v>
      </c>
      <c r="AQ3053" s="37" t="s">
        <v>14841</v>
      </c>
      <c r="AR3053" s="37" t="s">
        <v>14840</v>
      </c>
      <c r="AS3053" s="37" t="s">
        <v>14841</v>
      </c>
      <c r="AT3053" s="37" t="s">
        <v>1746</v>
      </c>
    </row>
    <row r="3054" spans="41:46" x14ac:dyDescent="0.2">
      <c r="AO3054" s="106" t="str">
        <f t="shared" si="155"/>
        <v>RWXCOMMUNITY PAEDIATRIC - P7C</v>
      </c>
      <c r="AP3054" s="37" t="s">
        <v>14842</v>
      </c>
      <c r="AQ3054" s="37" t="s">
        <v>14843</v>
      </c>
      <c r="AR3054" s="37" t="s">
        <v>14842</v>
      </c>
      <c r="AS3054" s="37" t="s">
        <v>14843</v>
      </c>
      <c r="AT3054" s="37" t="s">
        <v>1746</v>
      </c>
    </row>
    <row r="3055" spans="41:46" x14ac:dyDescent="0.2">
      <c r="AO3055" s="106" t="str">
        <f t="shared" si="155"/>
        <v>RWXDAY HOSPITAL - P7D</v>
      </c>
      <c r="AP3055" s="37" t="s">
        <v>14844</v>
      </c>
      <c r="AQ3055" s="37" t="s">
        <v>14845</v>
      </c>
      <c r="AR3055" s="37" t="s">
        <v>14844</v>
      </c>
      <c r="AS3055" s="37" t="s">
        <v>14845</v>
      </c>
      <c r="AT3055" s="37" t="s">
        <v>1746</v>
      </c>
    </row>
    <row r="3056" spans="41:46" x14ac:dyDescent="0.2">
      <c r="AO3056" s="106" t="str">
        <f t="shared" si="155"/>
        <v>RWXUPTON PAEDIATRIC - P7E</v>
      </c>
      <c r="AP3056" s="37" t="s">
        <v>14846</v>
      </c>
      <c r="AQ3056" s="37" t="s">
        <v>14847</v>
      </c>
      <c r="AR3056" s="37" t="s">
        <v>14846</v>
      </c>
      <c r="AS3056" s="37" t="s">
        <v>14847</v>
      </c>
      <c r="AT3056" s="37" t="s">
        <v>1746</v>
      </c>
    </row>
    <row r="3057" spans="41:46" x14ac:dyDescent="0.2">
      <c r="AO3057" s="106" t="str">
        <f t="shared" si="155"/>
        <v>RWXKING EDWARD VII</v>
      </c>
      <c r="AP3057" s="37" t="s">
        <v>14848</v>
      </c>
      <c r="AQ3057" s="37" t="s">
        <v>14849</v>
      </c>
      <c r="AR3057" s="37" t="s">
        <v>14848</v>
      </c>
      <c r="AS3057" s="37" t="s">
        <v>14849</v>
      </c>
      <c r="AT3057" s="37" t="s">
        <v>1746</v>
      </c>
    </row>
    <row r="3058" spans="41:46" x14ac:dyDescent="0.2">
      <c r="AO3058" s="106" t="str">
        <f t="shared" si="155"/>
        <v>RWXRAVENSWOOD VILLAGE</v>
      </c>
      <c r="AP3058" s="37" t="s">
        <v>14850</v>
      </c>
      <c r="AQ3058" s="37" t="s">
        <v>14851</v>
      </c>
      <c r="AR3058" s="37" t="s">
        <v>14850</v>
      </c>
      <c r="AS3058" s="37" t="s">
        <v>14851</v>
      </c>
      <c r="AT3058" s="37" t="s">
        <v>1746</v>
      </c>
    </row>
    <row r="3059" spans="41:46" x14ac:dyDescent="0.2">
      <c r="AO3059" s="106" t="str">
        <f t="shared" si="155"/>
        <v>RWXROYAL BERKSHIRE HOSPITAL</v>
      </c>
      <c r="AP3059" s="37" t="s">
        <v>14852</v>
      </c>
      <c r="AQ3059" s="37" t="s">
        <v>14853</v>
      </c>
      <c r="AR3059" s="37" t="s">
        <v>14852</v>
      </c>
      <c r="AS3059" s="37" t="s">
        <v>14853</v>
      </c>
      <c r="AT3059" s="37" t="s">
        <v>1746</v>
      </c>
    </row>
    <row r="3060" spans="41:46" x14ac:dyDescent="0.2">
      <c r="AO3060" s="106" t="str">
        <f t="shared" si="155"/>
        <v>RWXST MARKS HOSPITAL</v>
      </c>
      <c r="AP3060" s="37" t="s">
        <v>14854</v>
      </c>
      <c r="AQ3060" s="37" t="s">
        <v>14855</v>
      </c>
      <c r="AR3060" s="37" t="s">
        <v>14854</v>
      </c>
      <c r="AS3060" s="37" t="s">
        <v>14855</v>
      </c>
      <c r="AT3060" s="37" t="s">
        <v>1746</v>
      </c>
    </row>
    <row r="3061" spans="41:46" x14ac:dyDescent="0.2">
      <c r="AO3061" s="106" t="str">
        <f t="shared" si="155"/>
        <v>RWXUPTON HOSPITAL</v>
      </c>
      <c r="AP3061" s="37" t="s">
        <v>14856</v>
      </c>
      <c r="AQ3061" s="37" t="s">
        <v>14857</v>
      </c>
      <c r="AR3061" s="37" t="s">
        <v>14856</v>
      </c>
      <c r="AS3061" s="37" t="s">
        <v>14857</v>
      </c>
      <c r="AT3061" s="37" t="s">
        <v>1746</v>
      </c>
    </row>
    <row r="3062" spans="41:46" x14ac:dyDescent="0.2">
      <c r="AO3062" s="106" t="str">
        <f t="shared" si="155"/>
        <v>RWXWEST BERKSHIRE COMMUNITY HOSPITAL</v>
      </c>
      <c r="AP3062" s="37" t="s">
        <v>14858</v>
      </c>
      <c r="AQ3062" s="37" t="s">
        <v>14859</v>
      </c>
      <c r="AR3062" s="37" t="s">
        <v>14858</v>
      </c>
      <c r="AS3062" s="37" t="s">
        <v>14859</v>
      </c>
      <c r="AT3062" s="37" t="s">
        <v>1746</v>
      </c>
    </row>
    <row r="3063" spans="41:46" x14ac:dyDescent="0.2">
      <c r="AO3063" s="106" t="str">
        <f t="shared" si="155"/>
        <v>RWXWEXHAM PARK HOSPITAL</v>
      </c>
      <c r="AP3063" s="37" t="s">
        <v>14860</v>
      </c>
      <c r="AQ3063" s="37" t="s">
        <v>14861</v>
      </c>
      <c r="AR3063" s="37" t="s">
        <v>14860</v>
      </c>
      <c r="AS3063" s="37" t="s">
        <v>14861</v>
      </c>
      <c r="AT3063" s="37" t="s">
        <v>1746</v>
      </c>
    </row>
    <row r="3064" spans="41:46" x14ac:dyDescent="0.2">
      <c r="AO3064" s="106" t="str">
        <f t="shared" si="155"/>
        <v>RWXFRIMLEY PARK HOSPITAL</v>
      </c>
      <c r="AP3064" s="37" t="s">
        <v>14862</v>
      </c>
      <c r="AQ3064" s="37" t="s">
        <v>14863</v>
      </c>
      <c r="AR3064" s="37" t="s">
        <v>14862</v>
      </c>
      <c r="AS3064" s="37" t="s">
        <v>14863</v>
      </c>
      <c r="AT3064" s="37" t="s">
        <v>1746</v>
      </c>
    </row>
    <row r="3065" spans="41:46" x14ac:dyDescent="0.2">
      <c r="AO3065" s="106" t="str">
        <f t="shared" si="155"/>
        <v>RWXCOMMUNITY PAEDIATRIC -P9A</v>
      </c>
      <c r="AP3065" s="37" t="s">
        <v>14864</v>
      </c>
      <c r="AQ3065" s="37" t="s">
        <v>14865</v>
      </c>
      <c r="AR3065" s="37" t="s">
        <v>14864</v>
      </c>
      <c r="AS3065" s="37" t="s">
        <v>14865</v>
      </c>
      <c r="AT3065" s="37" t="s">
        <v>1746</v>
      </c>
    </row>
    <row r="3066" spans="41:46" x14ac:dyDescent="0.2">
      <c r="AO3066" s="106" t="str">
        <f t="shared" si="155"/>
        <v>RWXTIME SQUARE</v>
      </c>
      <c r="AP3066" s="37" t="s">
        <v>14866</v>
      </c>
      <c r="AQ3066" s="37" t="s">
        <v>14867</v>
      </c>
      <c r="AR3066" s="37" t="s">
        <v>14866</v>
      </c>
      <c r="AS3066" s="37" t="s">
        <v>14867</v>
      </c>
      <c r="AT3066" s="37" t="s">
        <v>1746</v>
      </c>
    </row>
    <row r="3067" spans="41:46" x14ac:dyDescent="0.2">
      <c r="AO3067" s="106" t="str">
        <f t="shared" si="155"/>
        <v>RWXHEATHLANDS</v>
      </c>
      <c r="AP3067" s="37" t="s">
        <v>14868</v>
      </c>
      <c r="AQ3067" s="37" t="s">
        <v>12759</v>
      </c>
      <c r="AR3067" s="37" t="s">
        <v>14868</v>
      </c>
      <c r="AS3067" s="37" t="s">
        <v>12759</v>
      </c>
      <c r="AT3067" s="37" t="s">
        <v>1746</v>
      </c>
    </row>
    <row r="3068" spans="41:46" x14ac:dyDescent="0.2">
      <c r="AO3068" s="106" t="str">
        <f t="shared" si="155"/>
        <v>RWXNEW HOPE</v>
      </c>
      <c r="AP3068" s="37" t="s">
        <v>14869</v>
      </c>
      <c r="AQ3068" s="37" t="s">
        <v>14870</v>
      </c>
      <c r="AR3068" s="37" t="s">
        <v>14869</v>
      </c>
      <c r="AS3068" s="37" t="s">
        <v>14870</v>
      </c>
      <c r="AT3068" s="37" t="s">
        <v>1746</v>
      </c>
    </row>
    <row r="3069" spans="41:46" x14ac:dyDescent="0.2">
      <c r="AO3069" s="106" t="str">
        <f t="shared" si="155"/>
        <v>RWXSLOUGH HOMELESS - OUR CONCERN</v>
      </c>
      <c r="AP3069" s="37" t="s">
        <v>14871</v>
      </c>
      <c r="AQ3069" s="37" t="s">
        <v>14872</v>
      </c>
      <c r="AR3069" s="37" t="s">
        <v>14871</v>
      </c>
      <c r="AS3069" s="37" t="s">
        <v>14872</v>
      </c>
      <c r="AT3069" s="37" t="s">
        <v>1746</v>
      </c>
    </row>
    <row r="3070" spans="41:46" x14ac:dyDescent="0.2">
      <c r="AO3070" s="106" t="str">
        <f t="shared" si="155"/>
        <v>RWXFOUNDATION</v>
      </c>
      <c r="AP3070" s="37" t="s">
        <v>14873</v>
      </c>
      <c r="AQ3070" s="37" t="s">
        <v>14874</v>
      </c>
      <c r="AR3070" s="37" t="s">
        <v>14873</v>
      </c>
      <c r="AS3070" s="37" t="s">
        <v>14874</v>
      </c>
      <c r="AT3070" s="37" t="s">
        <v>1746</v>
      </c>
    </row>
    <row r="3071" spans="41:46" x14ac:dyDescent="0.2">
      <c r="AO3071" s="106" t="str">
        <f t="shared" si="155"/>
        <v>RWXTURNING POINT, NEWBURY</v>
      </c>
      <c r="AP3071" s="37" t="s">
        <v>14875</v>
      </c>
      <c r="AQ3071" s="37" t="s">
        <v>14876</v>
      </c>
      <c r="AR3071" s="37" t="s">
        <v>14875</v>
      </c>
      <c r="AS3071" s="37" t="s">
        <v>14876</v>
      </c>
      <c r="AT3071" s="37" t="s">
        <v>1746</v>
      </c>
    </row>
    <row r="3072" spans="41:46" x14ac:dyDescent="0.2">
      <c r="AO3072" s="106" t="str">
        <f t="shared" si="155"/>
        <v>RWXSPACE</v>
      </c>
      <c r="AP3072" s="37" t="s">
        <v>14877</v>
      </c>
      <c r="AQ3072" s="37" t="s">
        <v>14878</v>
      </c>
      <c r="AR3072" s="37" t="s">
        <v>14877</v>
      </c>
      <c r="AS3072" s="37" t="s">
        <v>14878</v>
      </c>
      <c r="AT3072" s="37" t="s">
        <v>1746</v>
      </c>
    </row>
    <row r="3073" spans="41:46" x14ac:dyDescent="0.2">
      <c r="AO3073" s="106" t="str">
        <f t="shared" si="155"/>
        <v>RWXST PETERS HOSPITAL</v>
      </c>
      <c r="AP3073" s="37" t="s">
        <v>14879</v>
      </c>
      <c r="AQ3073" s="37" t="s">
        <v>14880</v>
      </c>
      <c r="AR3073" s="37" t="s">
        <v>14879</v>
      </c>
      <c r="AS3073" s="37" t="s">
        <v>14880</v>
      </c>
      <c r="AT3073" s="37" t="s">
        <v>1746</v>
      </c>
    </row>
    <row r="3074" spans="41:46" x14ac:dyDescent="0.2">
      <c r="AO3074" s="106" t="str">
        <f t="shared" si="155"/>
        <v>RWXT2, MAIDENHEAD</v>
      </c>
      <c r="AP3074" s="37" t="s">
        <v>14881</v>
      </c>
      <c r="AQ3074" s="37" t="s">
        <v>14882</v>
      </c>
      <c r="AR3074" s="37" t="s">
        <v>14881</v>
      </c>
      <c r="AS3074" s="37" t="s">
        <v>14882</v>
      </c>
      <c r="AT3074" s="37" t="s">
        <v>1746</v>
      </c>
    </row>
    <row r="3075" spans="41:46" x14ac:dyDescent="0.2">
      <c r="AO3075" s="106" t="str">
        <f t="shared" si="155"/>
        <v>RWXTHEALE</v>
      </c>
      <c r="AP3075" s="37" t="s">
        <v>14883</v>
      </c>
      <c r="AQ3075" s="37" t="s">
        <v>14884</v>
      </c>
      <c r="AR3075" s="37" t="s">
        <v>14883</v>
      </c>
      <c r="AS3075" s="37" t="s">
        <v>14884</v>
      </c>
      <c r="AT3075" s="37" t="s">
        <v>1746</v>
      </c>
    </row>
    <row r="3076" spans="41:46" x14ac:dyDescent="0.2">
      <c r="AO3076" s="106" t="str">
        <f t="shared" ref="AO3076:AO3139" si="156">AT3076&amp;AQ3076</f>
        <v>RWXTHE OLD FORGE</v>
      </c>
      <c r="AP3076" s="37" t="s">
        <v>14885</v>
      </c>
      <c r="AQ3076" s="37" t="s">
        <v>14886</v>
      </c>
      <c r="AR3076" s="37" t="s">
        <v>14885</v>
      </c>
      <c r="AS3076" s="37" t="s">
        <v>14886</v>
      </c>
      <c r="AT3076" s="37" t="s">
        <v>1746</v>
      </c>
    </row>
    <row r="3077" spans="41:46" x14ac:dyDescent="0.2">
      <c r="AO3077" s="106" t="str">
        <f t="shared" si="156"/>
        <v>RWXTHATCHAM CATHOLIC HALL</v>
      </c>
      <c r="AP3077" s="37" t="s">
        <v>14887</v>
      </c>
      <c r="AQ3077" s="37" t="s">
        <v>14888</v>
      </c>
      <c r="AR3077" s="37" t="s">
        <v>14887</v>
      </c>
      <c r="AS3077" s="37" t="s">
        <v>14888</v>
      </c>
      <c r="AT3077" s="37" t="s">
        <v>1746</v>
      </c>
    </row>
    <row r="3078" spans="41:46" x14ac:dyDescent="0.2">
      <c r="AO3078" s="106" t="str">
        <f t="shared" si="156"/>
        <v>RWXTANFIELD</v>
      </c>
      <c r="AP3078" s="37" t="s">
        <v>14889</v>
      </c>
      <c r="AQ3078" s="37" t="s">
        <v>14890</v>
      </c>
      <c r="AR3078" s="37" t="s">
        <v>14889</v>
      </c>
      <c r="AS3078" s="37" t="s">
        <v>14890</v>
      </c>
      <c r="AT3078" s="37" t="s">
        <v>1746</v>
      </c>
    </row>
    <row r="3079" spans="41:46" x14ac:dyDescent="0.2">
      <c r="AO3079" s="106" t="str">
        <f t="shared" si="156"/>
        <v>RWXCALCOT BRANCH</v>
      </c>
      <c r="AP3079" s="37" t="s">
        <v>14891</v>
      </c>
      <c r="AQ3079" s="37" t="s">
        <v>14892</v>
      </c>
      <c r="AR3079" s="37" t="s">
        <v>14891</v>
      </c>
      <c r="AS3079" s="37" t="s">
        <v>14892</v>
      </c>
      <c r="AT3079" s="37" t="s">
        <v>1746</v>
      </c>
    </row>
    <row r="3080" spans="41:46" x14ac:dyDescent="0.2">
      <c r="AO3080" s="106" t="str">
        <f t="shared" si="156"/>
        <v>RWXALL SAINTS ANNEXE</v>
      </c>
      <c r="AP3080" s="37" t="s">
        <v>14893</v>
      </c>
      <c r="AQ3080" s="37" t="s">
        <v>14894</v>
      </c>
      <c r="AR3080" s="37" t="s">
        <v>14893</v>
      </c>
      <c r="AS3080" s="37" t="s">
        <v>14894</v>
      </c>
      <c r="AT3080" s="37" t="s">
        <v>1746</v>
      </c>
    </row>
    <row r="3081" spans="41:46" x14ac:dyDescent="0.2">
      <c r="AO3081" s="106" t="str">
        <f t="shared" si="156"/>
        <v>RWXFIRST WOOSEHILL SCOUT HUT</v>
      </c>
      <c r="AP3081" s="37" t="s">
        <v>14895</v>
      </c>
      <c r="AQ3081" s="37" t="s">
        <v>14896</v>
      </c>
      <c r="AR3081" s="37" t="s">
        <v>14895</v>
      </c>
      <c r="AS3081" s="37" t="s">
        <v>14896</v>
      </c>
      <c r="AT3081" s="37" t="s">
        <v>1746</v>
      </c>
    </row>
    <row r="3082" spans="41:46" x14ac:dyDescent="0.2">
      <c r="AO3082" s="106" t="str">
        <f t="shared" si="156"/>
        <v>RWXST MARY THE VIRGIN HALL (WOKINGHAM)</v>
      </c>
      <c r="AP3082" s="37" t="s">
        <v>14897</v>
      </c>
      <c r="AQ3082" s="37" t="s">
        <v>14898</v>
      </c>
      <c r="AR3082" s="37" t="s">
        <v>14897</v>
      </c>
      <c r="AS3082" s="37" t="s">
        <v>14898</v>
      </c>
      <c r="AT3082" s="37" t="s">
        <v>1746</v>
      </c>
    </row>
    <row r="3083" spans="41:46" x14ac:dyDescent="0.2">
      <c r="AO3083" s="106" t="str">
        <f t="shared" si="156"/>
        <v>RWXUNIVERSITY OF READING</v>
      </c>
      <c r="AP3083" s="37" t="s">
        <v>14899</v>
      </c>
      <c r="AQ3083" s="37" t="s">
        <v>14900</v>
      </c>
      <c r="AR3083" s="37" t="s">
        <v>14899</v>
      </c>
      <c r="AS3083" s="37" t="s">
        <v>14900</v>
      </c>
      <c r="AT3083" s="37" t="s">
        <v>1746</v>
      </c>
    </row>
    <row r="3084" spans="41:46" x14ac:dyDescent="0.2">
      <c r="AO3084" s="106" t="str">
        <f t="shared" si="156"/>
        <v>RWXSWALLOWFIELD PARISH HALL</v>
      </c>
      <c r="AP3084" s="37" t="s">
        <v>14901</v>
      </c>
      <c r="AQ3084" s="37" t="s">
        <v>14902</v>
      </c>
      <c r="AR3084" s="37" t="s">
        <v>14901</v>
      </c>
      <c r="AS3084" s="37" t="s">
        <v>14902</v>
      </c>
      <c r="AT3084" s="37" t="s">
        <v>1746</v>
      </c>
    </row>
    <row r="3085" spans="41:46" x14ac:dyDescent="0.2">
      <c r="AO3085" s="106" t="str">
        <f t="shared" si="156"/>
        <v>RWXBUCKLEBURY MEMORIAL HALL</v>
      </c>
      <c r="AP3085" s="37" t="s">
        <v>14903</v>
      </c>
      <c r="AQ3085" s="37" t="s">
        <v>14904</v>
      </c>
      <c r="AR3085" s="37" t="s">
        <v>14903</v>
      </c>
      <c r="AS3085" s="37" t="s">
        <v>14904</v>
      </c>
      <c r="AT3085" s="37" t="s">
        <v>1746</v>
      </c>
    </row>
    <row r="3086" spans="41:46" x14ac:dyDescent="0.2">
      <c r="AO3086" s="106" t="str">
        <f t="shared" si="156"/>
        <v>RWXST MARY THE VIRGIN HALL (READING)</v>
      </c>
      <c r="AP3086" s="37" t="s">
        <v>14905</v>
      </c>
      <c r="AQ3086" s="37" t="s">
        <v>14906</v>
      </c>
      <c r="AR3086" s="37" t="s">
        <v>14905</v>
      </c>
      <c r="AS3086" s="37" t="s">
        <v>14906</v>
      </c>
      <c r="AT3086" s="37" t="s">
        <v>1746</v>
      </c>
    </row>
    <row r="3087" spans="41:46" x14ac:dyDescent="0.2">
      <c r="AO3087" s="106" t="str">
        <f t="shared" si="156"/>
        <v>RWXTOWNLANDS HOSPITAL</v>
      </c>
      <c r="AP3087" s="37" t="s">
        <v>14907</v>
      </c>
      <c r="AQ3087" s="37" t="s">
        <v>14908</v>
      </c>
      <c r="AR3087" s="37" t="s">
        <v>14907</v>
      </c>
      <c r="AS3087" s="37" t="s">
        <v>14908</v>
      </c>
      <c r="AT3087" s="37" t="s">
        <v>1746</v>
      </c>
    </row>
    <row r="3088" spans="41:46" x14ac:dyDescent="0.2">
      <c r="AO3088" s="106" t="str">
        <f t="shared" si="156"/>
        <v>RWXWINDSOR DIALYSIS UNIT</v>
      </c>
      <c r="AP3088" s="37" t="s">
        <v>14909</v>
      </c>
      <c r="AQ3088" s="37" t="s">
        <v>14910</v>
      </c>
      <c r="AR3088" s="37" t="s">
        <v>14909</v>
      </c>
      <c r="AS3088" s="37" t="s">
        <v>14910</v>
      </c>
      <c r="AT3088" s="37" t="s">
        <v>1746</v>
      </c>
    </row>
    <row r="3089" spans="41:46" x14ac:dyDescent="0.2">
      <c r="AO3089" s="106" t="str">
        <f t="shared" si="156"/>
        <v>RWXSHINFIELD PARISH HALL</v>
      </c>
      <c r="AP3089" s="37" t="s">
        <v>14911</v>
      </c>
      <c r="AQ3089" s="37" t="s">
        <v>14912</v>
      </c>
      <c r="AR3089" s="37" t="s">
        <v>14911</v>
      </c>
      <c r="AS3089" s="37" t="s">
        <v>14912</v>
      </c>
      <c r="AT3089" s="37" t="s">
        <v>1746</v>
      </c>
    </row>
    <row r="3090" spans="41:46" x14ac:dyDescent="0.2">
      <c r="AO3090" s="106" t="str">
        <f t="shared" si="156"/>
        <v>RWXSLT AT WOKINGHAM HOSPITAL</v>
      </c>
      <c r="AP3090" s="37" t="s">
        <v>14913</v>
      </c>
      <c r="AQ3090" s="37" t="s">
        <v>14914</v>
      </c>
      <c r="AR3090" s="37" t="s">
        <v>14913</v>
      </c>
      <c r="AS3090" s="37" t="s">
        <v>14914</v>
      </c>
      <c r="AT3090" s="37" t="s">
        <v>1746</v>
      </c>
    </row>
    <row r="3091" spans="41:46" x14ac:dyDescent="0.2">
      <c r="AO3091" s="106" t="str">
        <f t="shared" si="156"/>
        <v>RWXNUTRITION &amp; DIETETICS AT WEST BERKS HOSPITAL</v>
      </c>
      <c r="AP3091" s="37" t="s">
        <v>14915</v>
      </c>
      <c r="AQ3091" s="37" t="s">
        <v>14916</v>
      </c>
      <c r="AR3091" s="37" t="s">
        <v>14915</v>
      </c>
      <c r="AS3091" s="37" t="s">
        <v>14916</v>
      </c>
      <c r="AT3091" s="37" t="s">
        <v>1746</v>
      </c>
    </row>
    <row r="3092" spans="41:46" x14ac:dyDescent="0.2">
      <c r="AO3092" s="106" t="str">
        <f t="shared" si="156"/>
        <v>RWXBUTRITION &amp; DIETETICS AT WOKINGHAM HOSPITAL</v>
      </c>
      <c r="AP3092" s="37" t="s">
        <v>14917</v>
      </c>
      <c r="AQ3092" s="37" t="s">
        <v>14918</v>
      </c>
      <c r="AR3092" s="37" t="s">
        <v>14917</v>
      </c>
      <c r="AS3092" s="37" t="s">
        <v>14918</v>
      </c>
      <c r="AT3092" s="37" t="s">
        <v>1746</v>
      </c>
    </row>
    <row r="3093" spans="41:46" x14ac:dyDescent="0.2">
      <c r="AO3093" s="106" t="str">
        <f t="shared" si="156"/>
        <v>RWXNUTRITION &amp; DIETETICS SUPPORT &amp; LD AT WOKINGHAM HOSPITAL</v>
      </c>
      <c r="AP3093" s="37" t="s">
        <v>14919</v>
      </c>
      <c r="AQ3093" s="37" t="s">
        <v>14920</v>
      </c>
      <c r="AR3093" s="37" t="s">
        <v>14919</v>
      </c>
      <c r="AS3093" s="37" t="s">
        <v>14920</v>
      </c>
      <c r="AT3093" s="37" t="s">
        <v>1746</v>
      </c>
    </row>
    <row r="3094" spans="41:46" x14ac:dyDescent="0.2">
      <c r="AO3094" s="106" t="str">
        <f t="shared" si="156"/>
        <v>RWXDELLWOOD HOSPITAL</v>
      </c>
      <c r="AP3094" s="37" t="s">
        <v>14921</v>
      </c>
      <c r="AQ3094" s="37" t="s">
        <v>14922</v>
      </c>
      <c r="AR3094" s="37" t="s">
        <v>14921</v>
      </c>
      <c r="AS3094" s="37" t="s">
        <v>14922</v>
      </c>
      <c r="AT3094" s="37" t="s">
        <v>1746</v>
      </c>
    </row>
    <row r="3095" spans="41:46" x14ac:dyDescent="0.2">
      <c r="AO3095" s="106" t="str">
        <f t="shared" si="156"/>
        <v>RWXLD BRACKNELL</v>
      </c>
      <c r="AP3095" s="37" t="s">
        <v>14923</v>
      </c>
      <c r="AQ3095" s="37" t="s">
        <v>14924</v>
      </c>
      <c r="AR3095" s="37" t="s">
        <v>14923</v>
      </c>
      <c r="AS3095" s="37" t="s">
        <v>14924</v>
      </c>
      <c r="AT3095" s="37" t="s">
        <v>1746</v>
      </c>
    </row>
    <row r="3096" spans="41:46" x14ac:dyDescent="0.2">
      <c r="AO3096" s="106" t="str">
        <f t="shared" si="156"/>
        <v>RWXCHURCHILL HOSPITAL OXFORD</v>
      </c>
      <c r="AP3096" s="37" t="s">
        <v>14925</v>
      </c>
      <c r="AQ3096" s="37" t="s">
        <v>14926</v>
      </c>
      <c r="AR3096" s="37" t="s">
        <v>14925</v>
      </c>
      <c r="AS3096" s="37" t="s">
        <v>14926</v>
      </c>
      <c r="AT3096" s="37" t="s">
        <v>1746</v>
      </c>
    </row>
    <row r="3097" spans="41:46" x14ac:dyDescent="0.2">
      <c r="AO3097" s="106" t="str">
        <f t="shared" si="156"/>
        <v>RWXABINGDON HOSPITAL OUT-PATIENTS DEPARTMENT</v>
      </c>
      <c r="AP3097" s="37" t="s">
        <v>14927</v>
      </c>
      <c r="AQ3097" s="37" t="s">
        <v>14928</v>
      </c>
      <c r="AR3097" s="37" t="s">
        <v>14927</v>
      </c>
      <c r="AS3097" s="37" t="s">
        <v>14928</v>
      </c>
      <c r="AT3097" s="37" t="s">
        <v>1746</v>
      </c>
    </row>
    <row r="3098" spans="41:46" x14ac:dyDescent="0.2">
      <c r="AO3098" s="106" t="str">
        <f t="shared" si="156"/>
        <v>RWXWITNEY COMMUNITY HOSPITAL</v>
      </c>
      <c r="AP3098" s="37" t="s">
        <v>14929</v>
      </c>
      <c r="AQ3098" s="37" t="s">
        <v>13037</v>
      </c>
      <c r="AR3098" s="37" t="s">
        <v>14929</v>
      </c>
      <c r="AS3098" s="37" t="s">
        <v>13037</v>
      </c>
      <c r="AT3098" s="37" t="s">
        <v>1746</v>
      </c>
    </row>
    <row r="3099" spans="41:46" x14ac:dyDescent="0.2">
      <c r="AO3099" s="106" t="str">
        <f t="shared" si="156"/>
        <v>RWXCHURCHILL HOSPITAL</v>
      </c>
      <c r="AP3099" s="37" t="s">
        <v>14930</v>
      </c>
      <c r="AQ3099" s="37" t="s">
        <v>8091</v>
      </c>
      <c r="AR3099" s="37" t="s">
        <v>14930</v>
      </c>
      <c r="AS3099" s="37" t="s">
        <v>8091</v>
      </c>
      <c r="AT3099" s="37" t="s">
        <v>1746</v>
      </c>
    </row>
    <row r="3100" spans="41:46" x14ac:dyDescent="0.2">
      <c r="AO3100" s="106" t="str">
        <f t="shared" si="156"/>
        <v>RWXPSYCHIATRY OLDER AGED NEWBURY CONS3</v>
      </c>
      <c r="AP3100" s="37" t="s">
        <v>14931</v>
      </c>
      <c r="AQ3100" s="37" t="s">
        <v>14932</v>
      </c>
      <c r="AR3100" s="37" t="s">
        <v>14931</v>
      </c>
      <c r="AS3100" s="37" t="s">
        <v>14932</v>
      </c>
      <c r="AT3100" s="37" t="s">
        <v>1746</v>
      </c>
    </row>
    <row r="3101" spans="41:46" x14ac:dyDescent="0.2">
      <c r="AO3101" s="106" t="str">
        <f t="shared" si="156"/>
        <v>RWYHuddersfield Royal Infirmary - RWY01</v>
      </c>
      <c r="AP3101" s="37" t="s">
        <v>3677</v>
      </c>
      <c r="AQ3101" s="37" t="s">
        <v>3678</v>
      </c>
      <c r="AR3101" s="37" t="s">
        <v>3677</v>
      </c>
      <c r="AS3101" s="37" t="s">
        <v>3679</v>
      </c>
      <c r="AT3101" s="37" t="s">
        <v>2602</v>
      </c>
    </row>
    <row r="3102" spans="41:46" x14ac:dyDescent="0.2">
      <c r="AO3102" s="106" t="str">
        <f t="shared" si="156"/>
        <v>RWYCalderdale Royal Hospital - RWY02</v>
      </c>
      <c r="AP3102" s="37" t="s">
        <v>3674</v>
      </c>
      <c r="AQ3102" s="37" t="s">
        <v>3675</v>
      </c>
      <c r="AR3102" s="37" t="s">
        <v>3674</v>
      </c>
      <c r="AS3102" s="37" t="s">
        <v>3676</v>
      </c>
      <c r="AT3102" s="37" t="s">
        <v>2602</v>
      </c>
    </row>
    <row r="3103" spans="41:46" x14ac:dyDescent="0.2">
      <c r="AO3103" s="106" t="str">
        <f t="shared" si="156"/>
        <v>RX1Kings Mill Hospital Site - RX1BC</v>
      </c>
      <c r="AP3103" s="37" t="s">
        <v>3680</v>
      </c>
      <c r="AQ3103" s="37" t="s">
        <v>3681</v>
      </c>
      <c r="AR3103" s="37" t="s">
        <v>3680</v>
      </c>
      <c r="AS3103" s="37" t="s">
        <v>3682</v>
      </c>
      <c r="AT3103" s="37" t="s">
        <v>2603</v>
      </c>
    </row>
    <row r="3104" spans="41:46" x14ac:dyDescent="0.2">
      <c r="AO3104" s="106" t="str">
        <f t="shared" si="156"/>
        <v>RX1Nottingham University Hospitals NHS Trust - City Campus - RX1CC</v>
      </c>
      <c r="AP3104" s="37" t="s">
        <v>3683</v>
      </c>
      <c r="AQ3104" s="37" t="s">
        <v>3684</v>
      </c>
      <c r="AR3104" s="37" t="s">
        <v>3683</v>
      </c>
      <c r="AS3104" s="37" t="s">
        <v>3685</v>
      </c>
      <c r="AT3104" s="37" t="s">
        <v>2603</v>
      </c>
    </row>
    <row r="3105" spans="41:46" x14ac:dyDescent="0.2">
      <c r="AO3105" s="106" t="str">
        <f t="shared" si="156"/>
        <v>RX1Nottingham University Hospitals NHS Trust - Queen's Medical Centre Campus - RX1RA</v>
      </c>
      <c r="AP3105" s="37" t="s">
        <v>3686</v>
      </c>
      <c r="AQ3105" s="37" t="s">
        <v>3687</v>
      </c>
      <c r="AR3105" s="37" t="s">
        <v>3686</v>
      </c>
      <c r="AS3105" s="37" t="s">
        <v>3688</v>
      </c>
      <c r="AT3105" s="37" t="s">
        <v>2603</v>
      </c>
    </row>
    <row r="3106" spans="41:46" x14ac:dyDescent="0.2">
      <c r="AO3106" s="106" t="str">
        <f t="shared" si="156"/>
        <v>RX2STOWFORD</v>
      </c>
      <c r="AP3106" s="37" t="s">
        <v>14933</v>
      </c>
      <c r="AQ3106" s="37" t="s">
        <v>14934</v>
      </c>
      <c r="AR3106" s="37" t="s">
        <v>14933</v>
      </c>
      <c r="AS3106" s="37" t="s">
        <v>14934</v>
      </c>
      <c r="AT3106" s="37" t="s">
        <v>1753</v>
      </c>
    </row>
    <row r="3107" spans="41:46" x14ac:dyDescent="0.2">
      <c r="AO3107" s="106" t="str">
        <f t="shared" si="156"/>
        <v>RX2B&amp;H DEMENTIA CARE AT HOME</v>
      </c>
      <c r="AP3107" s="37" t="s">
        <v>14935</v>
      </c>
      <c r="AQ3107" s="37" t="s">
        <v>14936</v>
      </c>
      <c r="AR3107" s="37" t="s">
        <v>14935</v>
      </c>
      <c r="AS3107" s="37" t="s">
        <v>14936</v>
      </c>
      <c r="AT3107" s="37" t="s">
        <v>1753</v>
      </c>
    </row>
    <row r="3108" spans="41:46" x14ac:dyDescent="0.2">
      <c r="AO3108" s="106" t="str">
        <f t="shared" si="156"/>
        <v>RX2BRUNSWICK WARD</v>
      </c>
      <c r="AP3108" s="37" t="s">
        <v>14937</v>
      </c>
      <c r="AQ3108" s="37" t="s">
        <v>14938</v>
      </c>
      <c r="AR3108" s="37" t="s">
        <v>14937</v>
      </c>
      <c r="AS3108" s="37" t="s">
        <v>14938</v>
      </c>
      <c r="AT3108" s="37" t="s">
        <v>1753</v>
      </c>
    </row>
    <row r="3109" spans="41:46" x14ac:dyDescent="0.2">
      <c r="AO3109" s="106" t="str">
        <f t="shared" si="156"/>
        <v>RX2HAVEN WARD</v>
      </c>
      <c r="AP3109" s="37" t="s">
        <v>14939</v>
      </c>
      <c r="AQ3109" s="37" t="s">
        <v>14940</v>
      </c>
      <c r="AR3109" s="37" t="s">
        <v>14939</v>
      </c>
      <c r="AS3109" s="37" t="s">
        <v>14940</v>
      </c>
      <c r="AT3109" s="37" t="s">
        <v>1753</v>
      </c>
    </row>
    <row r="3110" spans="41:46" x14ac:dyDescent="0.2">
      <c r="AO3110" s="106" t="str">
        <f t="shared" si="156"/>
        <v>RX2PROMENADE WARD</v>
      </c>
      <c r="AP3110" s="37" t="s">
        <v>14941</v>
      </c>
      <c r="AQ3110" s="37" t="s">
        <v>14942</v>
      </c>
      <c r="AR3110" s="37" t="s">
        <v>14941</v>
      </c>
      <c r="AS3110" s="37" t="s">
        <v>14942</v>
      </c>
      <c r="AT3110" s="37" t="s">
        <v>1753</v>
      </c>
    </row>
    <row r="3111" spans="41:46" x14ac:dyDescent="0.2">
      <c r="AO3111" s="106" t="str">
        <f t="shared" si="156"/>
        <v>RX2MERIDIAN WARD</v>
      </c>
      <c r="AP3111" s="37" t="s">
        <v>14943</v>
      </c>
      <c r="AQ3111" s="37" t="s">
        <v>14944</v>
      </c>
      <c r="AR3111" s="37" t="s">
        <v>14943</v>
      </c>
      <c r="AS3111" s="37" t="s">
        <v>14944</v>
      </c>
      <c r="AT3111" s="37" t="s">
        <v>1753</v>
      </c>
    </row>
    <row r="3112" spans="41:46" x14ac:dyDescent="0.2">
      <c r="AO3112" s="106" t="str">
        <f t="shared" si="156"/>
        <v>RX2PAVILLION WARD</v>
      </c>
      <c r="AP3112" s="37" t="s">
        <v>14945</v>
      </c>
      <c r="AQ3112" s="37" t="s">
        <v>14946</v>
      </c>
      <c r="AR3112" s="37" t="s">
        <v>14945</v>
      </c>
      <c r="AS3112" s="37" t="s">
        <v>14946</v>
      </c>
      <c r="AT3112" s="37" t="s">
        <v>1753</v>
      </c>
    </row>
    <row r="3113" spans="41:46" x14ac:dyDescent="0.2">
      <c r="AO3113" s="106" t="str">
        <f t="shared" si="156"/>
        <v>RX2REGENCY WARD</v>
      </c>
      <c r="AP3113" s="37" t="s">
        <v>14947</v>
      </c>
      <c r="AQ3113" s="37" t="s">
        <v>14948</v>
      </c>
      <c r="AR3113" s="37" t="s">
        <v>14947</v>
      </c>
      <c r="AS3113" s="37" t="s">
        <v>14948</v>
      </c>
      <c r="AT3113" s="37" t="s">
        <v>1753</v>
      </c>
    </row>
    <row r="3114" spans="41:46" x14ac:dyDescent="0.2">
      <c r="AO3114" s="106" t="str">
        <f t="shared" si="156"/>
        <v>RX2COBURN WARD</v>
      </c>
      <c r="AP3114" s="37" t="s">
        <v>14949</v>
      </c>
      <c r="AQ3114" s="37" t="s">
        <v>14950</v>
      </c>
      <c r="AR3114" s="37" t="s">
        <v>14949</v>
      </c>
      <c r="AS3114" s="37" t="s">
        <v>14950</v>
      </c>
      <c r="AT3114" s="37" t="s">
        <v>1753</v>
      </c>
    </row>
    <row r="3115" spans="41:46" x14ac:dyDescent="0.2">
      <c r="AO3115" s="106" t="str">
        <f t="shared" si="156"/>
        <v>RX2GROVE WARD</v>
      </c>
      <c r="AP3115" s="37" t="s">
        <v>14951</v>
      </c>
      <c r="AQ3115" s="37" t="s">
        <v>14952</v>
      </c>
      <c r="AR3115" s="37" t="s">
        <v>14951</v>
      </c>
      <c r="AS3115" s="37" t="s">
        <v>14952</v>
      </c>
      <c r="AT3115" s="37" t="s">
        <v>1753</v>
      </c>
    </row>
    <row r="3116" spans="41:46" x14ac:dyDescent="0.2">
      <c r="AO3116" s="106" t="str">
        <f t="shared" si="156"/>
        <v>RX2ORCHARD WARD</v>
      </c>
      <c r="AP3116" s="37" t="s">
        <v>14953</v>
      </c>
      <c r="AQ3116" s="37" t="s">
        <v>14954</v>
      </c>
      <c r="AR3116" s="37" t="s">
        <v>14953</v>
      </c>
      <c r="AS3116" s="37" t="s">
        <v>14954</v>
      </c>
      <c r="AT3116" s="37" t="s">
        <v>1753</v>
      </c>
    </row>
    <row r="3117" spans="41:46" x14ac:dyDescent="0.2">
      <c r="AO3117" s="106" t="str">
        <f t="shared" si="156"/>
        <v>RX2MILL VIEW HOSPITAL</v>
      </c>
      <c r="AP3117" s="37" t="s">
        <v>14955</v>
      </c>
      <c r="AQ3117" s="37" t="s">
        <v>12032</v>
      </c>
      <c r="AR3117" s="37" t="s">
        <v>14955</v>
      </c>
      <c r="AS3117" s="37" t="s">
        <v>12032</v>
      </c>
      <c r="AT3117" s="37" t="s">
        <v>1753</v>
      </c>
    </row>
    <row r="3118" spans="41:46" x14ac:dyDescent="0.2">
      <c r="AO3118" s="106" t="str">
        <f t="shared" si="156"/>
        <v>RX2NEVILL HOSPITAL</v>
      </c>
      <c r="AP3118" s="37" t="s">
        <v>14956</v>
      </c>
      <c r="AQ3118" s="37" t="s">
        <v>12036</v>
      </c>
      <c r="AR3118" s="37" t="s">
        <v>14956</v>
      </c>
      <c r="AS3118" s="37" t="s">
        <v>12036</v>
      </c>
      <c r="AT3118" s="37" t="s">
        <v>1753</v>
      </c>
    </row>
    <row r="3119" spans="41:46" x14ac:dyDescent="0.2">
      <c r="AO3119" s="106" t="str">
        <f t="shared" si="156"/>
        <v>RX2TAKE TWO</v>
      </c>
      <c r="AP3119" s="37" t="s">
        <v>14957</v>
      </c>
      <c r="AQ3119" s="37" t="s">
        <v>14958</v>
      </c>
      <c r="AR3119" s="37" t="s">
        <v>14957</v>
      </c>
      <c r="AS3119" s="37" t="s">
        <v>14958</v>
      </c>
      <c r="AT3119" s="37" t="s">
        <v>1753</v>
      </c>
    </row>
    <row r="3120" spans="41:46" x14ac:dyDescent="0.2">
      <c r="AO3120" s="106" t="str">
        <f t="shared" si="156"/>
        <v>RX2ALEXANDRA VILLAS SITE</v>
      </c>
      <c r="AP3120" s="37" t="s">
        <v>14959</v>
      </c>
      <c r="AQ3120" s="37" t="s">
        <v>14960</v>
      </c>
      <c r="AR3120" s="37" t="s">
        <v>14959</v>
      </c>
      <c r="AS3120" s="37" t="s">
        <v>14960</v>
      </c>
      <c r="AT3120" s="37" t="s">
        <v>1753</v>
      </c>
    </row>
    <row r="3121" spans="41:46" x14ac:dyDescent="0.2">
      <c r="AO3121" s="106" t="str">
        <f t="shared" si="156"/>
        <v>RX2B &amp; H ATS WEST (GP)</v>
      </c>
      <c r="AP3121" s="37" t="s">
        <v>14961</v>
      </c>
      <c r="AQ3121" s="37" t="s">
        <v>14962</v>
      </c>
      <c r="AR3121" s="37" t="s">
        <v>14961</v>
      </c>
      <c r="AS3121" s="37" t="s">
        <v>14962</v>
      </c>
      <c r="AT3121" s="37" t="s">
        <v>1753</v>
      </c>
    </row>
    <row r="3122" spans="41:46" x14ac:dyDescent="0.2">
      <c r="AO3122" s="106" t="str">
        <f t="shared" si="156"/>
        <v>RX2BRIGHTON WEST LWWDT (MA)</v>
      </c>
      <c r="AP3122" s="37" t="s">
        <v>14963</v>
      </c>
      <c r="AQ3122" s="37" t="s">
        <v>14964</v>
      </c>
      <c r="AR3122" s="37" t="s">
        <v>14963</v>
      </c>
      <c r="AS3122" s="37" t="s">
        <v>14964</v>
      </c>
      <c r="AT3122" s="37" t="s">
        <v>1753</v>
      </c>
    </row>
    <row r="3123" spans="41:46" x14ac:dyDescent="0.2">
      <c r="AO3123" s="106" t="str">
        <f t="shared" si="156"/>
        <v>RX2BRIGHTON EAST LWWDT (SC)</v>
      </c>
      <c r="AP3123" s="37" t="s">
        <v>14965</v>
      </c>
      <c r="AQ3123" s="37" t="s">
        <v>14966</v>
      </c>
      <c r="AR3123" s="37" t="s">
        <v>14965</v>
      </c>
      <c r="AS3123" s="37" t="s">
        <v>14966</v>
      </c>
      <c r="AT3123" s="37" t="s">
        <v>1753</v>
      </c>
    </row>
    <row r="3124" spans="41:46" x14ac:dyDescent="0.2">
      <c r="AO3124" s="106" t="str">
        <f t="shared" si="156"/>
        <v>RX2BRIGHTON WEST LWWDT (VL)</v>
      </c>
      <c r="AP3124" s="37" t="s">
        <v>14967</v>
      </c>
      <c r="AQ3124" s="37" t="s">
        <v>14968</v>
      </c>
      <c r="AR3124" s="37" t="s">
        <v>14967</v>
      </c>
      <c r="AS3124" s="37" t="s">
        <v>14968</v>
      </c>
      <c r="AT3124" s="37" t="s">
        <v>1753</v>
      </c>
    </row>
    <row r="3125" spans="41:46" x14ac:dyDescent="0.2">
      <c r="AO3125" s="106" t="str">
        <f t="shared" si="156"/>
        <v>RX2WEST B&amp;H DEMENTIA ATS</v>
      </c>
      <c r="AP3125" s="37" t="s">
        <v>14969</v>
      </c>
      <c r="AQ3125" s="37" t="s">
        <v>14970</v>
      </c>
      <c r="AR3125" s="37" t="s">
        <v>14969</v>
      </c>
      <c r="AS3125" s="37" t="s">
        <v>14970</v>
      </c>
      <c r="AT3125" s="37" t="s">
        <v>1753</v>
      </c>
    </row>
    <row r="3126" spans="41:46" x14ac:dyDescent="0.2">
      <c r="AO3126" s="106" t="str">
        <f t="shared" si="156"/>
        <v>RX2B &amp; H ATS EAST (SC)</v>
      </c>
      <c r="AP3126" s="37" t="s">
        <v>14971</v>
      </c>
      <c r="AQ3126" s="37" t="s">
        <v>14972</v>
      </c>
      <c r="AR3126" s="37" t="s">
        <v>14971</v>
      </c>
      <c r="AS3126" s="37" t="s">
        <v>14972</v>
      </c>
      <c r="AT3126" s="37" t="s">
        <v>1753</v>
      </c>
    </row>
    <row r="3127" spans="41:46" x14ac:dyDescent="0.2">
      <c r="AO3127" s="106" t="str">
        <f t="shared" si="156"/>
        <v>RX2B &amp; H ATS EAST (TS)</v>
      </c>
      <c r="AP3127" s="37" t="s">
        <v>14973</v>
      </c>
      <c r="AQ3127" s="37" t="s">
        <v>14974</v>
      </c>
      <c r="AR3127" s="37" t="s">
        <v>14973</v>
      </c>
      <c r="AS3127" s="37" t="s">
        <v>14974</v>
      </c>
      <c r="AT3127" s="37" t="s">
        <v>1753</v>
      </c>
    </row>
    <row r="3128" spans="41:46" x14ac:dyDescent="0.2">
      <c r="AO3128" s="106" t="str">
        <f t="shared" si="156"/>
        <v>RX2BRIGHTON SMS</v>
      </c>
      <c r="AP3128" s="37" t="s">
        <v>14975</v>
      </c>
      <c r="AQ3128" s="37" t="s">
        <v>11179</v>
      </c>
      <c r="AR3128" s="37" t="s">
        <v>14975</v>
      </c>
      <c r="AS3128" s="37" t="s">
        <v>11179</v>
      </c>
      <c r="AT3128" s="37" t="s">
        <v>1753</v>
      </c>
    </row>
    <row r="3129" spans="41:46" x14ac:dyDescent="0.2">
      <c r="AO3129" s="106" t="str">
        <f t="shared" si="156"/>
        <v>RX2B &amp; H ATS EAST (SY)</v>
      </c>
      <c r="AP3129" s="37" t="s">
        <v>11180</v>
      </c>
      <c r="AQ3129" s="37" t="s">
        <v>11181</v>
      </c>
      <c r="AR3129" s="37" t="s">
        <v>11180</v>
      </c>
      <c r="AS3129" s="37" t="s">
        <v>11181</v>
      </c>
      <c r="AT3129" s="37" t="s">
        <v>1753</v>
      </c>
    </row>
    <row r="3130" spans="41:46" x14ac:dyDescent="0.2">
      <c r="AO3130" s="106" t="str">
        <f t="shared" si="156"/>
        <v>RX2B &amp; H ATS WEST (MA)</v>
      </c>
      <c r="AP3130" s="37" t="s">
        <v>11182</v>
      </c>
      <c r="AQ3130" s="37" t="s">
        <v>11183</v>
      </c>
      <c r="AR3130" s="37" t="s">
        <v>11182</v>
      </c>
      <c r="AS3130" s="37" t="s">
        <v>11183</v>
      </c>
      <c r="AT3130" s="37" t="s">
        <v>1753</v>
      </c>
    </row>
    <row r="3131" spans="41:46" x14ac:dyDescent="0.2">
      <c r="AO3131" s="106" t="str">
        <f t="shared" si="156"/>
        <v>RX2B &amp; H ATS WEST (VL)</v>
      </c>
      <c r="AP3131" s="37" t="s">
        <v>11184</v>
      </c>
      <c r="AQ3131" s="37" t="s">
        <v>11185</v>
      </c>
      <c r="AR3131" s="37" t="s">
        <v>11184</v>
      </c>
      <c r="AS3131" s="37" t="s">
        <v>11185</v>
      </c>
      <c r="AT3131" s="37" t="s">
        <v>1753</v>
      </c>
    </row>
    <row r="3132" spans="41:46" x14ac:dyDescent="0.2">
      <c r="AO3132" s="106" t="str">
        <f t="shared" si="156"/>
        <v>RX2B &amp; H ATS WEST (RG)</v>
      </c>
      <c r="AP3132" s="37" t="s">
        <v>11186</v>
      </c>
      <c r="AQ3132" s="37" t="s">
        <v>11187</v>
      </c>
      <c r="AR3132" s="37" t="s">
        <v>11186</v>
      </c>
      <c r="AS3132" s="37" t="s">
        <v>11187</v>
      </c>
      <c r="AT3132" s="37" t="s">
        <v>1753</v>
      </c>
    </row>
    <row r="3133" spans="41:46" x14ac:dyDescent="0.2">
      <c r="AO3133" s="106" t="str">
        <f t="shared" si="156"/>
        <v>RX2MARTINS FARM</v>
      </c>
      <c r="AP3133" s="37" t="s">
        <v>11188</v>
      </c>
      <c r="AQ3133" s="37" t="s">
        <v>11189</v>
      </c>
      <c r="AR3133" s="37" t="s">
        <v>11188</v>
      </c>
      <c r="AS3133" s="37" t="s">
        <v>11189</v>
      </c>
      <c r="AT3133" s="37" t="s">
        <v>1753</v>
      </c>
    </row>
    <row r="3134" spans="41:46" x14ac:dyDescent="0.2">
      <c r="AO3134" s="106" t="str">
        <f t="shared" si="156"/>
        <v>RX2NORTHDOWN</v>
      </c>
      <c r="AP3134" s="37" t="s">
        <v>11190</v>
      </c>
      <c r="AQ3134" s="37" t="s">
        <v>11191</v>
      </c>
      <c r="AR3134" s="37" t="s">
        <v>11190</v>
      </c>
      <c r="AS3134" s="37" t="s">
        <v>11191</v>
      </c>
      <c r="AT3134" s="37" t="s">
        <v>1753</v>
      </c>
    </row>
    <row r="3135" spans="41:46" x14ac:dyDescent="0.2">
      <c r="AO3135" s="106" t="str">
        <f t="shared" si="156"/>
        <v>RX2ACRE DAY HOSPITAL</v>
      </c>
      <c r="AP3135" s="37" t="s">
        <v>11192</v>
      </c>
      <c r="AQ3135" s="37" t="s">
        <v>11193</v>
      </c>
      <c r="AR3135" s="37" t="s">
        <v>11192</v>
      </c>
      <c r="AS3135" s="37" t="s">
        <v>11193</v>
      </c>
      <c r="AT3135" s="37" t="s">
        <v>1753</v>
      </c>
    </row>
    <row r="3136" spans="41:46" x14ac:dyDescent="0.2">
      <c r="AO3136" s="106" t="str">
        <f t="shared" si="156"/>
        <v>RX2SOUTHLANDS HOSPITAL</v>
      </c>
      <c r="AP3136" s="37" t="s">
        <v>11194</v>
      </c>
      <c r="AQ3136" s="37" t="s">
        <v>11984</v>
      </c>
      <c r="AR3136" s="37" t="s">
        <v>11194</v>
      </c>
      <c r="AS3136" s="37" t="s">
        <v>11984</v>
      </c>
      <c r="AT3136" s="37" t="s">
        <v>1753</v>
      </c>
    </row>
    <row r="3137" spans="41:46" x14ac:dyDescent="0.2">
      <c r="AO3137" s="106" t="str">
        <f t="shared" si="156"/>
        <v>RX2AHTT BRIGHTON</v>
      </c>
      <c r="AP3137" s="37" t="s">
        <v>11195</v>
      </c>
      <c r="AQ3137" s="37" t="s">
        <v>11196</v>
      </c>
      <c r="AR3137" s="37" t="s">
        <v>11195</v>
      </c>
      <c r="AS3137" s="37" t="s">
        <v>11196</v>
      </c>
      <c r="AT3137" s="37" t="s">
        <v>1753</v>
      </c>
    </row>
    <row r="3138" spans="41:46" x14ac:dyDescent="0.2">
      <c r="AO3138" s="106" t="str">
        <f t="shared" si="156"/>
        <v>RX2REHABILITATION BRIGHTON</v>
      </c>
      <c r="AP3138" s="37" t="s">
        <v>11197</v>
      </c>
      <c r="AQ3138" s="37" t="s">
        <v>11198</v>
      </c>
      <c r="AR3138" s="37" t="s">
        <v>11197</v>
      </c>
      <c r="AS3138" s="37" t="s">
        <v>11198</v>
      </c>
      <c r="AT3138" s="37" t="s">
        <v>1753</v>
      </c>
    </row>
    <row r="3139" spans="41:46" x14ac:dyDescent="0.2">
      <c r="AO3139" s="106" t="str">
        <f t="shared" si="156"/>
        <v>RX2AOT BRIGHTON</v>
      </c>
      <c r="AP3139" s="37" t="s">
        <v>11199</v>
      </c>
      <c r="AQ3139" s="37" t="s">
        <v>11200</v>
      </c>
      <c r="AR3139" s="37" t="s">
        <v>11199</v>
      </c>
      <c r="AS3139" s="37" t="s">
        <v>11200</v>
      </c>
      <c r="AT3139" s="37" t="s">
        <v>1753</v>
      </c>
    </row>
    <row r="3140" spans="41:46" x14ac:dyDescent="0.2">
      <c r="AO3140" s="106" t="str">
        <f t="shared" ref="AO3140:AO3203" si="157">AT3140&amp;AQ3140</f>
        <v>RX2TRIAGE BRIGHTON</v>
      </c>
      <c r="AP3140" s="37" t="s">
        <v>11201</v>
      </c>
      <c r="AQ3140" s="37" t="s">
        <v>11202</v>
      </c>
      <c r="AR3140" s="37" t="s">
        <v>11201</v>
      </c>
      <c r="AS3140" s="37" t="s">
        <v>11202</v>
      </c>
      <c r="AT3140" s="37" t="s">
        <v>1753</v>
      </c>
    </row>
    <row r="3141" spans="41:46" x14ac:dyDescent="0.2">
      <c r="AO3141" s="106" t="str">
        <f t="shared" si="157"/>
        <v>RX2B &amp; H CENTRAL RECOVERY</v>
      </c>
      <c r="AP3141" s="37" t="s">
        <v>11203</v>
      </c>
      <c r="AQ3141" s="37" t="s">
        <v>11204</v>
      </c>
      <c r="AR3141" s="37" t="s">
        <v>11203</v>
      </c>
      <c r="AS3141" s="37" t="s">
        <v>11204</v>
      </c>
      <c r="AT3141" s="37" t="s">
        <v>1753</v>
      </c>
    </row>
    <row r="3142" spans="41:46" x14ac:dyDescent="0.2">
      <c r="AO3142" s="106" t="str">
        <f t="shared" si="157"/>
        <v>RX2B&amp;H ATS EAST (SB)</v>
      </c>
      <c r="AP3142" s="37" t="s">
        <v>11205</v>
      </c>
      <c r="AQ3142" s="37" t="s">
        <v>11206</v>
      </c>
      <c r="AR3142" s="37" t="s">
        <v>11205</v>
      </c>
      <c r="AS3142" s="37" t="s">
        <v>11206</v>
      </c>
      <c r="AT3142" s="37" t="s">
        <v>1753</v>
      </c>
    </row>
    <row r="3143" spans="41:46" x14ac:dyDescent="0.2">
      <c r="AO3143" s="106" t="str">
        <f t="shared" si="157"/>
        <v>RX2B&amp;H ATS WEST (PL)</v>
      </c>
      <c r="AP3143" s="37" t="s">
        <v>11207</v>
      </c>
      <c r="AQ3143" s="37" t="s">
        <v>11208</v>
      </c>
      <c r="AR3143" s="37" t="s">
        <v>11207</v>
      </c>
      <c r="AS3143" s="37" t="s">
        <v>11208</v>
      </c>
      <c r="AT3143" s="37" t="s">
        <v>1753</v>
      </c>
    </row>
    <row r="3144" spans="41:46" x14ac:dyDescent="0.2">
      <c r="AO3144" s="106" t="str">
        <f t="shared" si="157"/>
        <v>RX2PRINCESS ROYAL HOSPITAL</v>
      </c>
      <c r="AP3144" s="37" t="s">
        <v>11209</v>
      </c>
      <c r="AQ3144" s="37" t="s">
        <v>8617</v>
      </c>
      <c r="AR3144" s="37" t="s">
        <v>11209</v>
      </c>
      <c r="AS3144" s="37" t="s">
        <v>8617</v>
      </c>
      <c r="AT3144" s="37" t="s">
        <v>1753</v>
      </c>
    </row>
    <row r="3145" spans="41:46" x14ac:dyDescent="0.2">
      <c r="AO3145" s="106" t="str">
        <f t="shared" si="157"/>
        <v>RX2VILLA WARD &amp; DOWNSVIEW</v>
      </c>
      <c r="AP3145" s="37" t="s">
        <v>11210</v>
      </c>
      <c r="AQ3145" s="37" t="s">
        <v>11211</v>
      </c>
      <c r="AR3145" s="37" t="s">
        <v>11210</v>
      </c>
      <c r="AS3145" s="37" t="s">
        <v>11211</v>
      </c>
      <c r="AT3145" s="37" t="s">
        <v>1753</v>
      </c>
    </row>
    <row r="3146" spans="41:46" x14ac:dyDescent="0.2">
      <c r="AO3146" s="106" t="str">
        <f t="shared" si="157"/>
        <v>RX2HASTINGS AND ROTHER LDS</v>
      </c>
      <c r="AP3146" s="37" t="s">
        <v>11212</v>
      </c>
      <c r="AQ3146" s="37" t="s">
        <v>11213</v>
      </c>
      <c r="AR3146" s="37" t="s">
        <v>11212</v>
      </c>
      <c r="AS3146" s="37" t="s">
        <v>11213</v>
      </c>
      <c r="AT3146" s="37" t="s">
        <v>1753</v>
      </c>
    </row>
    <row r="3147" spans="41:46" x14ac:dyDescent="0.2">
      <c r="AO3147" s="106" t="str">
        <f t="shared" si="157"/>
        <v>RX2HASTINGS &amp; ROTHER OP (IKM)</v>
      </c>
      <c r="AP3147" s="37" t="s">
        <v>11214</v>
      </c>
      <c r="AQ3147" s="37" t="s">
        <v>11215</v>
      </c>
      <c r="AR3147" s="37" t="s">
        <v>11214</v>
      </c>
      <c r="AS3147" s="37" t="s">
        <v>11215</v>
      </c>
      <c r="AT3147" s="37" t="s">
        <v>1753</v>
      </c>
    </row>
    <row r="3148" spans="41:46" x14ac:dyDescent="0.2">
      <c r="AO3148" s="106" t="str">
        <f t="shared" si="157"/>
        <v>RX2HASTINGS DEMENTIA</v>
      </c>
      <c r="AP3148" s="37" t="s">
        <v>11216</v>
      </c>
      <c r="AQ3148" s="37" t="s">
        <v>11217</v>
      </c>
      <c r="AR3148" s="37" t="s">
        <v>11216</v>
      </c>
      <c r="AS3148" s="37" t="s">
        <v>11217</v>
      </c>
      <c r="AT3148" s="37" t="s">
        <v>1753</v>
      </c>
    </row>
    <row r="3149" spans="41:46" x14ac:dyDescent="0.2">
      <c r="AO3149" s="106" t="str">
        <f t="shared" si="157"/>
        <v>RX2HASTINGS &amp; ROTHER OP (CS)</v>
      </c>
      <c r="AP3149" s="37" t="s">
        <v>11218</v>
      </c>
      <c r="AQ3149" s="37" t="s">
        <v>11219</v>
      </c>
      <c r="AR3149" s="37" t="s">
        <v>11218</v>
      </c>
      <c r="AS3149" s="37" t="s">
        <v>11219</v>
      </c>
      <c r="AT3149" s="37" t="s">
        <v>1753</v>
      </c>
    </row>
    <row r="3150" spans="41:46" x14ac:dyDescent="0.2">
      <c r="AO3150" s="106" t="str">
        <f t="shared" si="157"/>
        <v>RX2WOODLANDS WARD</v>
      </c>
      <c r="AP3150" s="37" t="s">
        <v>11220</v>
      </c>
      <c r="AQ3150" s="37" t="s">
        <v>11221</v>
      </c>
      <c r="AR3150" s="37" t="s">
        <v>11220</v>
      </c>
      <c r="AS3150" s="37" t="s">
        <v>11221</v>
      </c>
      <c r="AT3150" s="37" t="s">
        <v>1753</v>
      </c>
    </row>
    <row r="3151" spans="41:46" x14ac:dyDescent="0.2">
      <c r="AO3151" s="106" t="str">
        <f t="shared" si="157"/>
        <v>RX2CRHT HASTINGS/ROTHER</v>
      </c>
      <c r="AP3151" s="37" t="s">
        <v>11222</v>
      </c>
      <c r="AQ3151" s="37" t="s">
        <v>11223</v>
      </c>
      <c r="AR3151" s="37" t="s">
        <v>11222</v>
      </c>
      <c r="AS3151" s="37" t="s">
        <v>11223</v>
      </c>
      <c r="AT3151" s="37" t="s">
        <v>1753</v>
      </c>
    </row>
    <row r="3152" spans="41:46" x14ac:dyDescent="0.2">
      <c r="AO3152" s="106" t="str">
        <f t="shared" si="157"/>
        <v>RX2HEATHFIELD WARD</v>
      </c>
      <c r="AP3152" s="37" t="s">
        <v>11224</v>
      </c>
      <c r="AQ3152" s="37" t="s">
        <v>11225</v>
      </c>
      <c r="AR3152" s="37" t="s">
        <v>11224</v>
      </c>
      <c r="AS3152" s="37" t="s">
        <v>11225</v>
      </c>
      <c r="AT3152" s="37" t="s">
        <v>1753</v>
      </c>
    </row>
    <row r="3153" spans="41:46" x14ac:dyDescent="0.2">
      <c r="AO3153" s="106" t="str">
        <f t="shared" si="157"/>
        <v>RX2THE HAROLD KIDD UNIT</v>
      </c>
      <c r="AP3153" s="37" t="s">
        <v>11226</v>
      </c>
      <c r="AQ3153" s="37" t="s">
        <v>11227</v>
      </c>
      <c r="AR3153" s="37" t="s">
        <v>11226</v>
      </c>
      <c r="AS3153" s="37" t="s">
        <v>11227</v>
      </c>
      <c r="AT3153" s="37" t="s">
        <v>1753</v>
      </c>
    </row>
    <row r="3154" spans="41:46" x14ac:dyDescent="0.2">
      <c r="AO3154" s="106" t="str">
        <f t="shared" si="157"/>
        <v>RX2PRIMROSE COTTAGES (1&amp;2)</v>
      </c>
      <c r="AP3154" s="37" t="s">
        <v>11228</v>
      </c>
      <c r="AQ3154" s="37" t="s">
        <v>11229</v>
      </c>
      <c r="AR3154" s="37" t="s">
        <v>11228</v>
      </c>
      <c r="AS3154" s="37" t="s">
        <v>11229</v>
      </c>
      <c r="AT3154" s="37" t="s">
        <v>1753</v>
      </c>
    </row>
    <row r="3155" spans="41:46" x14ac:dyDescent="0.2">
      <c r="AO3155" s="106" t="str">
        <f t="shared" si="157"/>
        <v>RX2MENTAL HEALTH BLOCK, HORSHAM HOSPITAL</v>
      </c>
      <c r="AP3155" s="37" t="s">
        <v>11230</v>
      </c>
      <c r="AQ3155" s="37" t="s">
        <v>11231</v>
      </c>
      <c r="AR3155" s="37" t="s">
        <v>11230</v>
      </c>
      <c r="AS3155" s="37" t="s">
        <v>11231</v>
      </c>
      <c r="AT3155" s="37" t="s">
        <v>1753</v>
      </c>
    </row>
    <row r="3156" spans="41:46" x14ac:dyDescent="0.2">
      <c r="AO3156" s="106" t="str">
        <f t="shared" si="157"/>
        <v>RX2THE WEALD DAY HOSPITAL</v>
      </c>
      <c r="AP3156" s="37" t="s">
        <v>11232</v>
      </c>
      <c r="AQ3156" s="37" t="s">
        <v>11233</v>
      </c>
      <c r="AR3156" s="37" t="s">
        <v>11232</v>
      </c>
      <c r="AS3156" s="37" t="s">
        <v>11233</v>
      </c>
      <c r="AT3156" s="37" t="s">
        <v>1753</v>
      </c>
    </row>
    <row r="3157" spans="41:46" x14ac:dyDescent="0.2">
      <c r="AO3157" s="106" t="str">
        <f t="shared" si="157"/>
        <v>RX2EASTERGATE BUILDING</v>
      </c>
      <c r="AP3157" s="37" t="s">
        <v>11234</v>
      </c>
      <c r="AQ3157" s="37" t="s">
        <v>11235</v>
      </c>
      <c r="AR3157" s="37" t="s">
        <v>11234</v>
      </c>
      <c r="AS3157" s="37" t="s">
        <v>11235</v>
      </c>
      <c r="AT3157" s="37" t="s">
        <v>1753</v>
      </c>
    </row>
    <row r="3158" spans="41:46" x14ac:dyDescent="0.2">
      <c r="AO3158" s="106" t="str">
        <f t="shared" si="157"/>
        <v>RX2WARNINGLID DAY HOSPITAL</v>
      </c>
      <c r="AP3158" s="37" t="s">
        <v>11236</v>
      </c>
      <c r="AQ3158" s="37" t="s">
        <v>11237</v>
      </c>
      <c r="AR3158" s="37" t="s">
        <v>11236</v>
      </c>
      <c r="AS3158" s="37" t="s">
        <v>11237</v>
      </c>
      <c r="AT3158" s="37" t="s">
        <v>1753</v>
      </c>
    </row>
    <row r="3159" spans="41:46" x14ac:dyDescent="0.2">
      <c r="AO3159" s="106" t="str">
        <f t="shared" si="157"/>
        <v>RX2LEWES &amp; WEALDEN LDS</v>
      </c>
      <c r="AP3159" s="37" t="s">
        <v>11238</v>
      </c>
      <c r="AQ3159" s="37" t="s">
        <v>11239</v>
      </c>
      <c r="AR3159" s="37" t="s">
        <v>11238</v>
      </c>
      <c r="AS3159" s="37" t="s">
        <v>11239</v>
      </c>
      <c r="AT3159" s="37" t="s">
        <v>1753</v>
      </c>
    </row>
    <row r="3160" spans="41:46" x14ac:dyDescent="0.2">
      <c r="AO3160" s="106" t="str">
        <f t="shared" si="157"/>
        <v>RX2HW, L&amp;H ATS DEMENTIA (AK)</v>
      </c>
      <c r="AP3160" s="37" t="s">
        <v>11240</v>
      </c>
      <c r="AQ3160" s="37" t="s">
        <v>11241</v>
      </c>
      <c r="AR3160" s="37" t="s">
        <v>11240</v>
      </c>
      <c r="AS3160" s="37" t="s">
        <v>11241</v>
      </c>
      <c r="AT3160" s="37" t="s">
        <v>1753</v>
      </c>
    </row>
    <row r="3161" spans="41:46" x14ac:dyDescent="0.2">
      <c r="AO3161" s="106" t="str">
        <f t="shared" si="157"/>
        <v>RX2HW, L&amp;H ATS FUNCTIONAL (AK)</v>
      </c>
      <c r="AP3161" s="37" t="s">
        <v>11242</v>
      </c>
      <c r="AQ3161" s="37" t="s">
        <v>11243</v>
      </c>
      <c r="AR3161" s="37" t="s">
        <v>11242</v>
      </c>
      <c r="AS3161" s="37" t="s">
        <v>11243</v>
      </c>
      <c r="AT3161" s="37" t="s">
        <v>1753</v>
      </c>
    </row>
    <row r="3162" spans="41:46" x14ac:dyDescent="0.2">
      <c r="AO3162" s="106" t="str">
        <f t="shared" si="157"/>
        <v>RX2HW, L&amp;H ATS DEMENTIA (NT)</v>
      </c>
      <c r="AP3162" s="37" t="s">
        <v>11244</v>
      </c>
      <c r="AQ3162" s="37" t="s">
        <v>11245</v>
      </c>
      <c r="AR3162" s="37" t="s">
        <v>11244</v>
      </c>
      <c r="AS3162" s="37" t="s">
        <v>11245</v>
      </c>
      <c r="AT3162" s="37" t="s">
        <v>1753</v>
      </c>
    </row>
    <row r="3163" spans="41:46" x14ac:dyDescent="0.2">
      <c r="AO3163" s="106" t="str">
        <f t="shared" si="157"/>
        <v>RX2FORENSIC BRIGHTON AND HOVE</v>
      </c>
      <c r="AP3163" s="37" t="s">
        <v>11246</v>
      </c>
      <c r="AQ3163" s="37" t="s">
        <v>11247</v>
      </c>
      <c r="AR3163" s="37" t="s">
        <v>11246</v>
      </c>
      <c r="AS3163" s="37" t="s">
        <v>11247</v>
      </c>
      <c r="AT3163" s="37" t="s">
        <v>1753</v>
      </c>
    </row>
    <row r="3164" spans="41:46" x14ac:dyDescent="0.2">
      <c r="AO3164" s="106" t="str">
        <f t="shared" si="157"/>
        <v>RX2FORENSIC EASTBOURNE / WEALDEN</v>
      </c>
      <c r="AP3164" s="37" t="s">
        <v>11248</v>
      </c>
      <c r="AQ3164" s="37" t="s">
        <v>11249</v>
      </c>
      <c r="AR3164" s="37" t="s">
        <v>11248</v>
      </c>
      <c r="AS3164" s="37" t="s">
        <v>11249</v>
      </c>
      <c r="AT3164" s="37" t="s">
        <v>1753</v>
      </c>
    </row>
    <row r="3165" spans="41:46" x14ac:dyDescent="0.2">
      <c r="AO3165" s="106" t="str">
        <f t="shared" si="157"/>
        <v>RX2FORENSIC HASTINGS/ROTHER</v>
      </c>
      <c r="AP3165" s="37" t="s">
        <v>11250</v>
      </c>
      <c r="AQ3165" s="37" t="s">
        <v>11251</v>
      </c>
      <c r="AR3165" s="37" t="s">
        <v>11250</v>
      </c>
      <c r="AS3165" s="37" t="s">
        <v>11251</v>
      </c>
      <c r="AT3165" s="37" t="s">
        <v>1753</v>
      </c>
    </row>
    <row r="3166" spans="41:46" x14ac:dyDescent="0.2">
      <c r="AO3166" s="106" t="str">
        <f t="shared" si="157"/>
        <v>RX2EASTBOURNE / OUSE VALLY SMS</v>
      </c>
      <c r="AP3166" s="37" t="s">
        <v>11252</v>
      </c>
      <c r="AQ3166" s="37" t="s">
        <v>11253</v>
      </c>
      <c r="AR3166" s="37" t="s">
        <v>11252</v>
      </c>
      <c r="AS3166" s="37" t="s">
        <v>11253</v>
      </c>
      <c r="AT3166" s="37" t="s">
        <v>1753</v>
      </c>
    </row>
    <row r="3167" spans="41:46" x14ac:dyDescent="0.2">
      <c r="AO3167" s="106" t="str">
        <f t="shared" si="157"/>
        <v>RX2E SX. YOUNGER PERSONS SMS</v>
      </c>
      <c r="AP3167" s="37" t="s">
        <v>11254</v>
      </c>
      <c r="AQ3167" s="37" t="s">
        <v>11255</v>
      </c>
      <c r="AR3167" s="37" t="s">
        <v>11254</v>
      </c>
      <c r="AS3167" s="37" t="s">
        <v>11255</v>
      </c>
      <c r="AT3167" s="37" t="s">
        <v>1753</v>
      </c>
    </row>
    <row r="3168" spans="41:46" x14ac:dyDescent="0.2">
      <c r="AO3168" s="106" t="str">
        <f t="shared" si="157"/>
        <v>RX2CLAYTON WARD</v>
      </c>
      <c r="AP3168" s="37" t="s">
        <v>11256</v>
      </c>
      <c r="AQ3168" s="37" t="s">
        <v>11257</v>
      </c>
      <c r="AR3168" s="37" t="s">
        <v>11256</v>
      </c>
      <c r="AS3168" s="37" t="s">
        <v>11257</v>
      </c>
      <c r="AT3168" s="37" t="s">
        <v>1753</v>
      </c>
    </row>
    <row r="3169" spans="41:46" x14ac:dyDescent="0.2">
      <c r="AO3169" s="106" t="str">
        <f t="shared" si="157"/>
        <v>RX2FOXHOLME COTTAGES (1&amp;2)</v>
      </c>
      <c r="AP3169" s="37" t="s">
        <v>11258</v>
      </c>
      <c r="AQ3169" s="37" t="s">
        <v>11259</v>
      </c>
      <c r="AR3169" s="37" t="s">
        <v>11258</v>
      </c>
      <c r="AS3169" s="37" t="s">
        <v>11259</v>
      </c>
      <c r="AT3169" s="37" t="s">
        <v>1753</v>
      </c>
    </row>
    <row r="3170" spans="41:46" x14ac:dyDescent="0.2">
      <c r="AO3170" s="106" t="str">
        <f t="shared" si="157"/>
        <v>RX2THE RICHARD HOTHAM UNIT</v>
      </c>
      <c r="AP3170" s="37" t="s">
        <v>11260</v>
      </c>
      <c r="AQ3170" s="37" t="s">
        <v>11261</v>
      </c>
      <c r="AR3170" s="37" t="s">
        <v>11260</v>
      </c>
      <c r="AS3170" s="37" t="s">
        <v>11261</v>
      </c>
      <c r="AT3170" s="37" t="s">
        <v>1753</v>
      </c>
    </row>
    <row r="3171" spans="41:46" x14ac:dyDescent="0.2">
      <c r="AO3171" s="106" t="str">
        <f t="shared" si="157"/>
        <v>RX2THE PEARSON UNIT, MIDHURST COMMUNITY HOSPITAL</v>
      </c>
      <c r="AP3171" s="37" t="s">
        <v>11262</v>
      </c>
      <c r="AQ3171" s="37" t="s">
        <v>11263</v>
      </c>
      <c r="AR3171" s="37" t="s">
        <v>11262</v>
      </c>
      <c r="AS3171" s="37" t="s">
        <v>11263</v>
      </c>
      <c r="AT3171" s="37" t="s">
        <v>1753</v>
      </c>
    </row>
    <row r="3172" spans="41:46" x14ac:dyDescent="0.2">
      <c r="AO3172" s="106" t="str">
        <f t="shared" si="157"/>
        <v>RX2MIDHURST COMMUNITY HOSPITAL</v>
      </c>
      <c r="AP3172" s="37" t="s">
        <v>11264</v>
      </c>
      <c r="AQ3172" s="37" t="s">
        <v>11988</v>
      </c>
      <c r="AR3172" s="37" t="s">
        <v>11264</v>
      </c>
      <c r="AS3172" s="37" t="s">
        <v>11988</v>
      </c>
      <c r="AT3172" s="37" t="s">
        <v>1753</v>
      </c>
    </row>
    <row r="3173" spans="41:46" x14ac:dyDescent="0.2">
      <c r="AO3173" s="106" t="str">
        <f t="shared" si="157"/>
        <v>RX2ROTHERFIELD MEWS (1&amp;2)</v>
      </c>
      <c r="AP3173" s="37" t="s">
        <v>11265</v>
      </c>
      <c r="AQ3173" s="37" t="s">
        <v>11266</v>
      </c>
      <c r="AR3173" s="37" t="s">
        <v>11265</v>
      </c>
      <c r="AS3173" s="37" t="s">
        <v>11266</v>
      </c>
      <c r="AT3173" s="37" t="s">
        <v>1753</v>
      </c>
    </row>
    <row r="3174" spans="41:46" x14ac:dyDescent="0.2">
      <c r="AO3174" s="106" t="str">
        <f t="shared" si="157"/>
        <v>RX2HW, L&amp;H ATS FUNCTIONAL (MP)</v>
      </c>
      <c r="AP3174" s="37" t="s">
        <v>11267</v>
      </c>
      <c r="AQ3174" s="37" t="s">
        <v>11268</v>
      </c>
      <c r="AR3174" s="37" t="s">
        <v>11267</v>
      </c>
      <c r="AS3174" s="37" t="s">
        <v>11268</v>
      </c>
      <c r="AT3174" s="37" t="s">
        <v>1753</v>
      </c>
    </row>
    <row r="3175" spans="41:46" x14ac:dyDescent="0.2">
      <c r="AO3175" s="106" t="str">
        <f t="shared" si="157"/>
        <v>RX2HW, L&amp;H ATS FUNCTIONAL (SA)</v>
      </c>
      <c r="AP3175" s="37" t="s">
        <v>11269</v>
      </c>
      <c r="AQ3175" s="37" t="s">
        <v>11270</v>
      </c>
      <c r="AR3175" s="37" t="s">
        <v>11269</v>
      </c>
      <c r="AS3175" s="37" t="s">
        <v>11270</v>
      </c>
      <c r="AT3175" s="37" t="s">
        <v>1753</v>
      </c>
    </row>
    <row r="3176" spans="41:46" x14ac:dyDescent="0.2">
      <c r="AO3176" s="106" t="str">
        <f t="shared" si="157"/>
        <v>RX2CRHT EASTBOURNE/WEALDON</v>
      </c>
      <c r="AP3176" s="37" t="s">
        <v>11271</v>
      </c>
      <c r="AQ3176" s="37" t="s">
        <v>11272</v>
      </c>
      <c r="AR3176" s="37" t="s">
        <v>11271</v>
      </c>
      <c r="AS3176" s="37" t="s">
        <v>11272</v>
      </c>
      <c r="AT3176" s="37" t="s">
        <v>1753</v>
      </c>
    </row>
    <row r="3177" spans="41:46" x14ac:dyDescent="0.2">
      <c r="AO3177" s="106" t="str">
        <f t="shared" si="157"/>
        <v>RX2AOT/REHAB EASTBOURNE &amp; WEALD</v>
      </c>
      <c r="AP3177" s="37" t="s">
        <v>11273</v>
      </c>
      <c r="AQ3177" s="37" t="s">
        <v>11274</v>
      </c>
      <c r="AR3177" s="37" t="s">
        <v>11273</v>
      </c>
      <c r="AS3177" s="37" t="s">
        <v>11274</v>
      </c>
      <c r="AT3177" s="37" t="s">
        <v>1753</v>
      </c>
    </row>
    <row r="3178" spans="41:46" x14ac:dyDescent="0.2">
      <c r="AO3178" s="106" t="str">
        <f t="shared" si="157"/>
        <v>RX2HAILSHAM &amp; EASTBOURNE EIS</v>
      </c>
      <c r="AP3178" s="37" t="s">
        <v>11275</v>
      </c>
      <c r="AQ3178" s="37" t="s">
        <v>11276</v>
      </c>
      <c r="AR3178" s="37" t="s">
        <v>11275</v>
      </c>
      <c r="AS3178" s="37" t="s">
        <v>11276</v>
      </c>
      <c r="AT3178" s="37" t="s">
        <v>1753</v>
      </c>
    </row>
    <row r="3179" spans="41:46" x14ac:dyDescent="0.2">
      <c r="AO3179" s="106" t="str">
        <f t="shared" si="157"/>
        <v>RX2HW, L&amp;H ATS FUNCTIONAL (SO)</v>
      </c>
      <c r="AP3179" s="37" t="s">
        <v>11277</v>
      </c>
      <c r="AQ3179" s="37" t="s">
        <v>11278</v>
      </c>
      <c r="AR3179" s="37" t="s">
        <v>11277</v>
      </c>
      <c r="AS3179" s="37" t="s">
        <v>11278</v>
      </c>
      <c r="AT3179" s="37" t="s">
        <v>1753</v>
      </c>
    </row>
    <row r="3180" spans="41:46" x14ac:dyDescent="0.2">
      <c r="AO3180" s="106" t="str">
        <f t="shared" si="157"/>
        <v>RX2CATCH-22 24/7</v>
      </c>
      <c r="AP3180" s="37" t="s">
        <v>11279</v>
      </c>
      <c r="AQ3180" s="37" t="s">
        <v>11280</v>
      </c>
      <c r="AR3180" s="37" t="s">
        <v>11279</v>
      </c>
      <c r="AS3180" s="37" t="s">
        <v>11280</v>
      </c>
      <c r="AT3180" s="37" t="s">
        <v>1753</v>
      </c>
    </row>
    <row r="3181" spans="41:46" x14ac:dyDescent="0.2">
      <c r="AO3181" s="106" t="str">
        <f t="shared" si="157"/>
        <v>RX2COLWOOD ADOLESCENT UNIT</v>
      </c>
      <c r="AP3181" s="37" t="s">
        <v>11281</v>
      </c>
      <c r="AQ3181" s="37" t="s">
        <v>11282</v>
      </c>
      <c r="AR3181" s="37" t="s">
        <v>11281</v>
      </c>
      <c r="AS3181" s="37" t="s">
        <v>11282</v>
      </c>
      <c r="AT3181" s="37" t="s">
        <v>1753</v>
      </c>
    </row>
    <row r="3182" spans="41:46" x14ac:dyDescent="0.2">
      <c r="AO3182" s="106" t="str">
        <f t="shared" si="157"/>
        <v>RX2LARCHWOOD CHILDRENS UNIT</v>
      </c>
      <c r="AP3182" s="37" t="s">
        <v>11283</v>
      </c>
      <c r="AQ3182" s="37" t="s">
        <v>11284</v>
      </c>
      <c r="AR3182" s="37" t="s">
        <v>11283</v>
      </c>
      <c r="AS3182" s="37" t="s">
        <v>11284</v>
      </c>
      <c r="AT3182" s="37" t="s">
        <v>1753</v>
      </c>
    </row>
    <row r="3183" spans="41:46" x14ac:dyDescent="0.2">
      <c r="AO3183" s="106" t="str">
        <f t="shared" si="157"/>
        <v>RX2LINWOOD</v>
      </c>
      <c r="AP3183" s="37" t="s">
        <v>11285</v>
      </c>
      <c r="AQ3183" s="37" t="s">
        <v>11286</v>
      </c>
      <c r="AR3183" s="37" t="s">
        <v>11285</v>
      </c>
      <c r="AS3183" s="37" t="s">
        <v>11286</v>
      </c>
      <c r="AT3183" s="37" t="s">
        <v>1753</v>
      </c>
    </row>
    <row r="3184" spans="41:46" x14ac:dyDescent="0.2">
      <c r="AO3184" s="106" t="str">
        <f t="shared" si="157"/>
        <v>RX2WEST SUSSEX EIS WEST</v>
      </c>
      <c r="AP3184" s="37" t="s">
        <v>11287</v>
      </c>
      <c r="AQ3184" s="37" t="s">
        <v>11288</v>
      </c>
      <c r="AR3184" s="37" t="s">
        <v>11287</v>
      </c>
      <c r="AS3184" s="37" t="s">
        <v>11288</v>
      </c>
      <c r="AT3184" s="37" t="s">
        <v>1753</v>
      </c>
    </row>
    <row r="3185" spans="41:46" x14ac:dyDescent="0.2">
      <c r="AO3185" s="106" t="str">
        <f t="shared" si="157"/>
        <v>RX2WESTERN SUSSEX LWWD (AC)</v>
      </c>
      <c r="AP3185" s="37" t="s">
        <v>11289</v>
      </c>
      <c r="AQ3185" s="37" t="s">
        <v>11290</v>
      </c>
      <c r="AR3185" s="37" t="s">
        <v>11289</v>
      </c>
      <c r="AS3185" s="37" t="s">
        <v>11290</v>
      </c>
      <c r="AT3185" s="37" t="s">
        <v>1753</v>
      </c>
    </row>
    <row r="3186" spans="41:46" x14ac:dyDescent="0.2">
      <c r="AO3186" s="106" t="str">
        <f t="shared" si="157"/>
        <v>RX2WESTERN SUSSEX LWWD (TC)</v>
      </c>
      <c r="AP3186" s="37" t="s">
        <v>11291</v>
      </c>
      <c r="AQ3186" s="37" t="s">
        <v>11292</v>
      </c>
      <c r="AR3186" s="37" t="s">
        <v>11291</v>
      </c>
      <c r="AS3186" s="37" t="s">
        <v>11292</v>
      </c>
      <c r="AT3186" s="37" t="s">
        <v>1753</v>
      </c>
    </row>
    <row r="3187" spans="41:46" x14ac:dyDescent="0.2">
      <c r="AO3187" s="106" t="str">
        <f t="shared" si="157"/>
        <v>RX2OAKLANDS WARD</v>
      </c>
      <c r="AP3187" s="37" t="s">
        <v>11293</v>
      </c>
      <c r="AQ3187" s="37" t="s">
        <v>11294</v>
      </c>
      <c r="AR3187" s="37" t="s">
        <v>11293</v>
      </c>
      <c r="AS3187" s="37" t="s">
        <v>11294</v>
      </c>
      <c r="AT3187" s="37" t="s">
        <v>1753</v>
      </c>
    </row>
    <row r="3188" spans="41:46" x14ac:dyDescent="0.2">
      <c r="AO3188" s="106" t="str">
        <f t="shared" si="157"/>
        <v>RX2WESTERN SUSSEX ATS (AW)</v>
      </c>
      <c r="AP3188" s="37" t="s">
        <v>11295</v>
      </c>
      <c r="AQ3188" s="37" t="s">
        <v>11296</v>
      </c>
      <c r="AR3188" s="37" t="s">
        <v>11295</v>
      </c>
      <c r="AS3188" s="37" t="s">
        <v>11296</v>
      </c>
      <c r="AT3188" s="37" t="s">
        <v>1753</v>
      </c>
    </row>
    <row r="3189" spans="41:46" x14ac:dyDescent="0.2">
      <c r="AO3189" s="106" t="str">
        <f t="shared" si="157"/>
        <v>RX2WESTERN SUSSEX ATS (MB)</v>
      </c>
      <c r="AP3189" s="37" t="s">
        <v>11297</v>
      </c>
      <c r="AQ3189" s="37" t="s">
        <v>11298</v>
      </c>
      <c r="AR3189" s="37" t="s">
        <v>11297</v>
      </c>
      <c r="AS3189" s="37" t="s">
        <v>11298</v>
      </c>
      <c r="AT3189" s="37" t="s">
        <v>1753</v>
      </c>
    </row>
    <row r="3190" spans="41:46" x14ac:dyDescent="0.2">
      <c r="AO3190" s="106" t="str">
        <f t="shared" si="157"/>
        <v>RX2WESTERN SUSSEX ATS (SA)</v>
      </c>
      <c r="AP3190" s="37" t="s">
        <v>11299</v>
      </c>
      <c r="AQ3190" s="37" t="s">
        <v>11300</v>
      </c>
      <c r="AR3190" s="37" t="s">
        <v>11299</v>
      </c>
      <c r="AS3190" s="37" t="s">
        <v>11300</v>
      </c>
      <c r="AT3190" s="37" t="s">
        <v>1753</v>
      </c>
    </row>
    <row r="3191" spans="41:46" x14ac:dyDescent="0.2">
      <c r="AO3191" s="106" t="str">
        <f t="shared" si="157"/>
        <v>RX2WESTERN SUSSEX ATS (BQ)</v>
      </c>
      <c r="AP3191" s="37" t="s">
        <v>11301</v>
      </c>
      <c r="AQ3191" s="37" t="s">
        <v>11302</v>
      </c>
      <c r="AR3191" s="37" t="s">
        <v>11301</v>
      </c>
      <c r="AS3191" s="37" t="s">
        <v>11302</v>
      </c>
      <c r="AT3191" s="37" t="s">
        <v>1753</v>
      </c>
    </row>
    <row r="3192" spans="41:46" x14ac:dyDescent="0.2">
      <c r="AO3192" s="106" t="str">
        <f t="shared" si="157"/>
        <v>RX2WESTERN SUSSEX ATS (JS)</v>
      </c>
      <c r="AP3192" s="37" t="s">
        <v>11303</v>
      </c>
      <c r="AQ3192" s="37" t="s">
        <v>11304</v>
      </c>
      <c r="AR3192" s="37" t="s">
        <v>11303</v>
      </c>
      <c r="AS3192" s="37" t="s">
        <v>11304</v>
      </c>
      <c r="AT3192" s="37" t="s">
        <v>1753</v>
      </c>
    </row>
    <row r="3193" spans="41:46" x14ac:dyDescent="0.2">
      <c r="AO3193" s="106" t="str">
        <f t="shared" si="157"/>
        <v>RX2SPRINGVALE CMHC (EAST GRINSTEAD)</v>
      </c>
      <c r="AP3193" s="37" t="s">
        <v>11305</v>
      </c>
      <c r="AQ3193" s="37" t="s">
        <v>11306</v>
      </c>
      <c r="AR3193" s="37" t="s">
        <v>11305</v>
      </c>
      <c r="AS3193" s="37" t="s">
        <v>11306</v>
      </c>
      <c r="AT3193" s="37" t="s">
        <v>1753</v>
      </c>
    </row>
    <row r="3194" spans="41:46" x14ac:dyDescent="0.2">
      <c r="AO3194" s="106" t="str">
        <f t="shared" si="157"/>
        <v>RX2SUMMERFOLD CMHC (BURGESS HILL)</v>
      </c>
      <c r="AP3194" s="37" t="s">
        <v>11307</v>
      </c>
      <c r="AQ3194" s="37" t="s">
        <v>11308</v>
      </c>
      <c r="AR3194" s="37" t="s">
        <v>11307</v>
      </c>
      <c r="AS3194" s="37" t="s">
        <v>11308</v>
      </c>
      <c r="AT3194" s="37" t="s">
        <v>1753</v>
      </c>
    </row>
    <row r="3195" spans="41:46" x14ac:dyDescent="0.2">
      <c r="AO3195" s="106" t="str">
        <f t="shared" si="157"/>
        <v>RX2THE LARCHES</v>
      </c>
      <c r="AP3195" s="37" t="s">
        <v>11309</v>
      </c>
      <c r="AQ3195" s="37" t="s">
        <v>11310</v>
      </c>
      <c r="AR3195" s="37" t="s">
        <v>11309</v>
      </c>
      <c r="AS3195" s="37" t="s">
        <v>11310</v>
      </c>
      <c r="AT3195" s="37" t="s">
        <v>1753</v>
      </c>
    </row>
    <row r="3196" spans="41:46" x14ac:dyDescent="0.2">
      <c r="AO3196" s="106" t="str">
        <f t="shared" si="157"/>
        <v>RX2SOUTHDOWN</v>
      </c>
      <c r="AP3196" s="37" t="s">
        <v>11311</v>
      </c>
      <c r="AQ3196" s="37" t="s">
        <v>11312</v>
      </c>
      <c r="AR3196" s="37" t="s">
        <v>11311</v>
      </c>
      <c r="AS3196" s="37" t="s">
        <v>11312</v>
      </c>
      <c r="AT3196" s="37" t="s">
        <v>1753</v>
      </c>
    </row>
    <row r="3197" spans="41:46" x14ac:dyDescent="0.2">
      <c r="AO3197" s="106" t="str">
        <f t="shared" si="157"/>
        <v>RX2MEADOWFIELD</v>
      </c>
      <c r="AP3197" s="37" t="s">
        <v>11313</v>
      </c>
      <c r="AQ3197" s="37" t="s">
        <v>11314</v>
      </c>
      <c r="AR3197" s="37" t="s">
        <v>11313</v>
      </c>
      <c r="AS3197" s="37" t="s">
        <v>11314</v>
      </c>
      <c r="AT3197" s="37" t="s">
        <v>1753</v>
      </c>
    </row>
    <row r="3198" spans="41:46" x14ac:dyDescent="0.2">
      <c r="AO3198" s="106" t="str">
        <f t="shared" si="157"/>
        <v>RX2THE COTTAGE - HORSHAM HOSPITAL</v>
      </c>
      <c r="AP3198" s="37" t="s">
        <v>11315</v>
      </c>
      <c r="AQ3198" s="37" t="s">
        <v>11316</v>
      </c>
      <c r="AR3198" s="37" t="s">
        <v>11315</v>
      </c>
      <c r="AS3198" s="37" t="s">
        <v>11316</v>
      </c>
      <c r="AT3198" s="37" t="s">
        <v>1753</v>
      </c>
    </row>
    <row r="3199" spans="41:46" x14ac:dyDescent="0.2">
      <c r="AO3199" s="106" t="str">
        <f t="shared" si="157"/>
        <v>RX2CHICHESTER AOT</v>
      </c>
      <c r="AP3199" s="37" t="s">
        <v>11317</v>
      </c>
      <c r="AQ3199" s="37" t="s">
        <v>11318</v>
      </c>
      <c r="AR3199" s="37" t="s">
        <v>11317</v>
      </c>
      <c r="AS3199" s="37" t="s">
        <v>11318</v>
      </c>
      <c r="AT3199" s="37" t="s">
        <v>1753</v>
      </c>
    </row>
    <row r="3200" spans="41:46" x14ac:dyDescent="0.2">
      <c r="AO3200" s="106" t="str">
        <f t="shared" si="157"/>
        <v>RX2CHICHESTER CRT</v>
      </c>
      <c r="AP3200" s="37" t="s">
        <v>11319</v>
      </c>
      <c r="AQ3200" s="37" t="s">
        <v>11320</v>
      </c>
      <c r="AR3200" s="37" t="s">
        <v>11319</v>
      </c>
      <c r="AS3200" s="37" t="s">
        <v>11320</v>
      </c>
      <c r="AT3200" s="37" t="s">
        <v>1753</v>
      </c>
    </row>
    <row r="3201" spans="41:46" x14ac:dyDescent="0.2">
      <c r="AO3201" s="106" t="str">
        <f t="shared" si="157"/>
        <v>RX2MID SUSSEX - LWWDT</v>
      </c>
      <c r="AP3201" s="37" t="s">
        <v>11321</v>
      </c>
      <c r="AQ3201" s="37" t="s">
        <v>11322</v>
      </c>
      <c r="AR3201" s="37" t="s">
        <v>11321</v>
      </c>
      <c r="AS3201" s="37" t="s">
        <v>11322</v>
      </c>
      <c r="AT3201" s="37" t="s">
        <v>1753</v>
      </c>
    </row>
    <row r="3202" spans="41:46" x14ac:dyDescent="0.2">
      <c r="AO3202" s="106" t="str">
        <f t="shared" si="157"/>
        <v>RX2MID SUSSEX ATC (SE)</v>
      </c>
      <c r="AP3202" s="37" t="s">
        <v>11323</v>
      </c>
      <c r="AQ3202" s="37" t="s">
        <v>11324</v>
      </c>
      <c r="AR3202" s="37" t="s">
        <v>11323</v>
      </c>
      <c r="AS3202" s="37" t="s">
        <v>11324</v>
      </c>
      <c r="AT3202" s="37" t="s">
        <v>1753</v>
      </c>
    </row>
    <row r="3203" spans="41:46" x14ac:dyDescent="0.2">
      <c r="AO3203" s="106" t="str">
        <f t="shared" si="157"/>
        <v>RX2MID SUSSEX ATC (PJ)</v>
      </c>
      <c r="AP3203" s="37" t="s">
        <v>11325</v>
      </c>
      <c r="AQ3203" s="37" t="s">
        <v>11326</v>
      </c>
      <c r="AR3203" s="37" t="s">
        <v>11325</v>
      </c>
      <c r="AS3203" s="37" t="s">
        <v>11326</v>
      </c>
      <c r="AT3203" s="37" t="s">
        <v>1753</v>
      </c>
    </row>
    <row r="3204" spans="41:46" x14ac:dyDescent="0.2">
      <c r="AO3204" s="106" t="str">
        <f t="shared" ref="AO3204:AO3267" si="158">AT3204&amp;AQ3204</f>
        <v>RX2WEST SUSSEX EIS NORTH</v>
      </c>
      <c r="AP3204" s="37" t="s">
        <v>11327</v>
      </c>
      <c r="AQ3204" s="37" t="s">
        <v>11328</v>
      </c>
      <c r="AR3204" s="37" t="s">
        <v>11327</v>
      </c>
      <c r="AS3204" s="37" t="s">
        <v>11328</v>
      </c>
      <c r="AT3204" s="37" t="s">
        <v>1753</v>
      </c>
    </row>
    <row r="3205" spans="41:46" x14ac:dyDescent="0.2">
      <c r="AO3205" s="106" t="str">
        <f t="shared" si="158"/>
        <v>RX2THE SUMMIT</v>
      </c>
      <c r="AP3205" s="37" t="s">
        <v>11329</v>
      </c>
      <c r="AQ3205" s="37" t="s">
        <v>11330</v>
      </c>
      <c r="AR3205" s="37" t="s">
        <v>11329</v>
      </c>
      <c r="AS3205" s="37" t="s">
        <v>11330</v>
      </c>
      <c r="AT3205" s="37" t="s">
        <v>1753</v>
      </c>
    </row>
    <row r="3206" spans="41:46" x14ac:dyDescent="0.2">
      <c r="AO3206" s="106" t="str">
        <f t="shared" si="158"/>
        <v>RX2CRAWLEY - OPMHS</v>
      </c>
      <c r="AP3206" s="37" t="s">
        <v>11331</v>
      </c>
      <c r="AQ3206" s="37" t="s">
        <v>11332</v>
      </c>
      <c r="AR3206" s="37" t="s">
        <v>11331</v>
      </c>
      <c r="AS3206" s="37" t="s">
        <v>11332</v>
      </c>
      <c r="AT3206" s="37" t="s">
        <v>1753</v>
      </c>
    </row>
    <row r="3207" spans="41:46" x14ac:dyDescent="0.2">
      <c r="AO3207" s="106" t="str">
        <f t="shared" si="158"/>
        <v>RX2IRIS WARD</v>
      </c>
      <c r="AP3207" s="37" t="s">
        <v>11333</v>
      </c>
      <c r="AQ3207" s="37" t="s">
        <v>11334</v>
      </c>
      <c r="AR3207" s="37" t="s">
        <v>11333</v>
      </c>
      <c r="AS3207" s="37" t="s">
        <v>11334</v>
      </c>
      <c r="AT3207" s="37" t="s">
        <v>1753</v>
      </c>
    </row>
    <row r="3208" spans="41:46" x14ac:dyDescent="0.2">
      <c r="AO3208" s="106" t="str">
        <f t="shared" si="158"/>
        <v>RX2NORTH WESTERN LWWDT</v>
      </c>
      <c r="AP3208" s="37" t="s">
        <v>11335</v>
      </c>
      <c r="AQ3208" s="37" t="s">
        <v>11336</v>
      </c>
      <c r="AR3208" s="37" t="s">
        <v>11335</v>
      </c>
      <c r="AS3208" s="37" t="s">
        <v>11336</v>
      </c>
      <c r="AT3208" s="37" t="s">
        <v>1753</v>
      </c>
    </row>
    <row r="3209" spans="41:46" x14ac:dyDescent="0.2">
      <c r="AO3209" s="106" t="str">
        <f t="shared" si="158"/>
        <v>RX2NORTH WEST SUSSEX AOT</v>
      </c>
      <c r="AP3209" s="37" t="s">
        <v>11337</v>
      </c>
      <c r="AQ3209" s="37" t="s">
        <v>11338</v>
      </c>
      <c r="AR3209" s="37" t="s">
        <v>11337</v>
      </c>
      <c r="AS3209" s="37" t="s">
        <v>11338</v>
      </c>
      <c r="AT3209" s="37" t="s">
        <v>1753</v>
      </c>
    </row>
    <row r="3210" spans="41:46" x14ac:dyDescent="0.2">
      <c r="AO3210" s="106" t="str">
        <f t="shared" si="158"/>
        <v>RX2CRAWLEY &amp; HORSHAM ATC (SR)</v>
      </c>
      <c r="AP3210" s="37" t="s">
        <v>11339</v>
      </c>
      <c r="AQ3210" s="37" t="s">
        <v>11340</v>
      </c>
      <c r="AR3210" s="37" t="s">
        <v>11339</v>
      </c>
      <c r="AS3210" s="37" t="s">
        <v>11340</v>
      </c>
      <c r="AT3210" s="37" t="s">
        <v>1753</v>
      </c>
    </row>
    <row r="3211" spans="41:46" x14ac:dyDescent="0.2">
      <c r="AO3211" s="106" t="str">
        <f t="shared" si="158"/>
        <v>RX2CRAWLEY &amp; HORSHAM ATC (GS)</v>
      </c>
      <c r="AP3211" s="37" t="s">
        <v>11341</v>
      </c>
      <c r="AQ3211" s="37" t="s">
        <v>11342</v>
      </c>
      <c r="AR3211" s="37" t="s">
        <v>11341</v>
      </c>
      <c r="AS3211" s="37" t="s">
        <v>11342</v>
      </c>
      <c r="AT3211" s="37" t="s">
        <v>1753</v>
      </c>
    </row>
    <row r="3212" spans="41:46" x14ac:dyDescent="0.2">
      <c r="AO3212" s="106" t="str">
        <f t="shared" si="158"/>
        <v>RX2NWS.CRS &amp; HTT</v>
      </c>
      <c r="AP3212" s="37" t="s">
        <v>11343</v>
      </c>
      <c r="AQ3212" s="37" t="s">
        <v>11344</v>
      </c>
      <c r="AR3212" s="37" t="s">
        <v>11343</v>
      </c>
      <c r="AS3212" s="37" t="s">
        <v>11344</v>
      </c>
      <c r="AT3212" s="37" t="s">
        <v>1753</v>
      </c>
    </row>
    <row r="3213" spans="41:46" x14ac:dyDescent="0.2">
      <c r="AO3213" s="106" t="str">
        <f t="shared" si="158"/>
        <v>RX2PACK-IT (UNIT 17)</v>
      </c>
      <c r="AP3213" s="37" t="s">
        <v>11345</v>
      </c>
      <c r="AQ3213" s="37" t="s">
        <v>11346</v>
      </c>
      <c r="AR3213" s="37" t="s">
        <v>11345</v>
      </c>
      <c r="AS3213" s="37" t="s">
        <v>11346</v>
      </c>
      <c r="AT3213" s="37" t="s">
        <v>1753</v>
      </c>
    </row>
    <row r="3214" spans="41:46" x14ac:dyDescent="0.2">
      <c r="AO3214" s="106" t="str">
        <f t="shared" si="158"/>
        <v>RX2DOCTORS ON CALL BASE</v>
      </c>
      <c r="AP3214" s="37" t="s">
        <v>11347</v>
      </c>
      <c r="AQ3214" s="37" t="s">
        <v>11348</v>
      </c>
      <c r="AR3214" s="37" t="s">
        <v>11347</v>
      </c>
      <c r="AS3214" s="37" t="s">
        <v>11348</v>
      </c>
      <c r="AT3214" s="37" t="s">
        <v>1753</v>
      </c>
    </row>
    <row r="3215" spans="41:46" x14ac:dyDescent="0.2">
      <c r="AO3215" s="106" t="str">
        <f t="shared" si="158"/>
        <v>RX2CHANCTONBURY WARD</v>
      </c>
      <c r="AP3215" s="37" t="s">
        <v>11349</v>
      </c>
      <c r="AQ3215" s="37" t="s">
        <v>11350</v>
      </c>
      <c r="AR3215" s="37" t="s">
        <v>11349</v>
      </c>
      <c r="AS3215" s="37" t="s">
        <v>11350</v>
      </c>
      <c r="AT3215" s="37" t="s">
        <v>1753</v>
      </c>
    </row>
    <row r="3216" spans="41:46" x14ac:dyDescent="0.2">
      <c r="AO3216" s="106" t="str">
        <f t="shared" si="158"/>
        <v>RX2CRICKET PAVILLION</v>
      </c>
      <c r="AP3216" s="37" t="s">
        <v>11351</v>
      </c>
      <c r="AQ3216" s="37" t="s">
        <v>11352</v>
      </c>
      <c r="AR3216" s="37" t="s">
        <v>11351</v>
      </c>
      <c r="AS3216" s="37" t="s">
        <v>11352</v>
      </c>
      <c r="AT3216" s="37" t="s">
        <v>1753</v>
      </c>
    </row>
    <row r="3217" spans="41:46" x14ac:dyDescent="0.2">
      <c r="AO3217" s="106" t="str">
        <f t="shared" si="158"/>
        <v>RX2DOVE DAY HOSPITAL</v>
      </c>
      <c r="AP3217" s="37" t="s">
        <v>11353</v>
      </c>
      <c r="AQ3217" s="37" t="s">
        <v>11354</v>
      </c>
      <c r="AR3217" s="37" t="s">
        <v>11353</v>
      </c>
      <c r="AS3217" s="37" t="s">
        <v>11354</v>
      </c>
      <c r="AT3217" s="37" t="s">
        <v>1753</v>
      </c>
    </row>
    <row r="3218" spans="41:46" x14ac:dyDescent="0.2">
      <c r="AO3218" s="106" t="str">
        <f t="shared" si="158"/>
        <v>RX2DOVE WARD</v>
      </c>
      <c r="AP3218" s="37" t="s">
        <v>11355</v>
      </c>
      <c r="AQ3218" s="37" t="s">
        <v>12801</v>
      </c>
      <c r="AR3218" s="37" t="s">
        <v>11355</v>
      </c>
      <c r="AS3218" s="37" t="s">
        <v>12801</v>
      </c>
      <c r="AT3218" s="37" t="s">
        <v>1753</v>
      </c>
    </row>
    <row r="3219" spans="41:46" x14ac:dyDescent="0.2">
      <c r="AO3219" s="106" t="str">
        <f t="shared" si="158"/>
        <v>RX2CFOT WEST SUSSEX</v>
      </c>
      <c r="AP3219" s="37" t="s">
        <v>11356</v>
      </c>
      <c r="AQ3219" s="37" t="s">
        <v>11357</v>
      </c>
      <c r="AR3219" s="37" t="s">
        <v>11356</v>
      </c>
      <c r="AS3219" s="37" t="s">
        <v>11357</v>
      </c>
      <c r="AT3219" s="37" t="s">
        <v>1753</v>
      </c>
    </row>
    <row r="3220" spans="41:46" x14ac:dyDescent="0.2">
      <c r="AO3220" s="106" t="str">
        <f t="shared" si="158"/>
        <v>RX2W. SX. YOUNG PERSONS SMT</v>
      </c>
      <c r="AP3220" s="37" t="s">
        <v>11358</v>
      </c>
      <c r="AQ3220" s="37" t="s">
        <v>11359</v>
      </c>
      <c r="AR3220" s="37" t="s">
        <v>11358</v>
      </c>
      <c r="AS3220" s="37" t="s">
        <v>11359</v>
      </c>
      <c r="AT3220" s="37" t="s">
        <v>1753</v>
      </c>
    </row>
    <row r="3221" spans="41:46" x14ac:dyDescent="0.2">
      <c r="AO3221" s="106" t="str">
        <f t="shared" si="158"/>
        <v>RX2MINSTRELS GALLERY</v>
      </c>
      <c r="AP3221" s="37" t="s">
        <v>11360</v>
      </c>
      <c r="AQ3221" s="37" t="s">
        <v>11361</v>
      </c>
      <c r="AR3221" s="37" t="s">
        <v>11360</v>
      </c>
      <c r="AS3221" s="37" t="s">
        <v>11361</v>
      </c>
      <c r="AT3221" s="37" t="s">
        <v>1753</v>
      </c>
    </row>
    <row r="3222" spans="41:46" x14ac:dyDescent="0.2">
      <c r="AO3222" s="106" t="str">
        <f t="shared" si="158"/>
        <v>RX2THE SALTINGS</v>
      </c>
      <c r="AP3222" s="37" t="s">
        <v>11362</v>
      </c>
      <c r="AQ3222" s="37" t="s">
        <v>11363</v>
      </c>
      <c r="AR3222" s="37" t="s">
        <v>11362</v>
      </c>
      <c r="AS3222" s="37" t="s">
        <v>11363</v>
      </c>
      <c r="AT3222" s="37" t="s">
        <v>1753</v>
      </c>
    </row>
    <row r="3223" spans="41:46" x14ac:dyDescent="0.2">
      <c r="AO3223" s="106" t="str">
        <f t="shared" si="158"/>
        <v>RX2GREENACRES</v>
      </c>
      <c r="AP3223" s="37" t="s">
        <v>11364</v>
      </c>
      <c r="AQ3223" s="37" t="s">
        <v>11365</v>
      </c>
      <c r="AR3223" s="37" t="s">
        <v>11364</v>
      </c>
      <c r="AS3223" s="37" t="s">
        <v>11365</v>
      </c>
      <c r="AT3223" s="37" t="s">
        <v>1753</v>
      </c>
    </row>
    <row r="3224" spans="41:46" x14ac:dyDescent="0.2">
      <c r="AO3224" s="106" t="str">
        <f t="shared" si="158"/>
        <v>RX2SMS HASTINGS - CORNWALLIS</v>
      </c>
      <c r="AP3224" s="37" t="s">
        <v>11366</v>
      </c>
      <c r="AQ3224" s="37" t="s">
        <v>11367</v>
      </c>
      <c r="AR3224" s="37" t="s">
        <v>11366</v>
      </c>
      <c r="AS3224" s="37" t="s">
        <v>11367</v>
      </c>
      <c r="AT3224" s="37" t="s">
        <v>1753</v>
      </c>
    </row>
    <row r="3225" spans="41:46" x14ac:dyDescent="0.2">
      <c r="AO3225" s="106" t="str">
        <f t="shared" si="158"/>
        <v>RX2SMS HASTINGS - CARISBROOKE</v>
      </c>
      <c r="AP3225" s="37" t="s">
        <v>11368</v>
      </c>
      <c r="AQ3225" s="37" t="s">
        <v>11369</v>
      </c>
      <c r="AR3225" s="37" t="s">
        <v>11368</v>
      </c>
      <c r="AS3225" s="37" t="s">
        <v>11369</v>
      </c>
      <c r="AT3225" s="37" t="s">
        <v>1753</v>
      </c>
    </row>
    <row r="3226" spans="41:46" x14ac:dyDescent="0.2">
      <c r="AO3226" s="106" t="str">
        <f t="shared" si="158"/>
        <v>RX2SMS HASTINGS - COLLINGTON</v>
      </c>
      <c r="AP3226" s="37" t="s">
        <v>11370</v>
      </c>
      <c r="AQ3226" s="37" t="s">
        <v>11371</v>
      </c>
      <c r="AR3226" s="37" t="s">
        <v>11370</v>
      </c>
      <c r="AS3226" s="37" t="s">
        <v>11371</v>
      </c>
      <c r="AT3226" s="37" t="s">
        <v>1753</v>
      </c>
    </row>
    <row r="3227" spans="41:46" x14ac:dyDescent="0.2">
      <c r="AO3227" s="106" t="str">
        <f t="shared" si="158"/>
        <v>RX2SMS HASTINGS - SIDLEY</v>
      </c>
      <c r="AP3227" s="37" t="s">
        <v>11372</v>
      </c>
      <c r="AQ3227" s="37" t="s">
        <v>8219</v>
      </c>
      <c r="AR3227" s="37" t="s">
        <v>11372</v>
      </c>
      <c r="AS3227" s="37" t="s">
        <v>8219</v>
      </c>
      <c r="AT3227" s="37" t="s">
        <v>1753</v>
      </c>
    </row>
    <row r="3228" spans="41:46" x14ac:dyDescent="0.2">
      <c r="AO3228" s="106" t="str">
        <f t="shared" si="158"/>
        <v>RX2SMS E'BOURNE - GREEN ST</v>
      </c>
      <c r="AP3228" s="37" t="s">
        <v>8220</v>
      </c>
      <c r="AQ3228" s="37" t="s">
        <v>8221</v>
      </c>
      <c r="AR3228" s="37" t="s">
        <v>8220</v>
      </c>
      <c r="AS3228" s="37" t="s">
        <v>8221</v>
      </c>
      <c r="AT3228" s="37" t="s">
        <v>1753</v>
      </c>
    </row>
    <row r="3229" spans="41:46" x14ac:dyDescent="0.2">
      <c r="AO3229" s="106" t="str">
        <f t="shared" si="158"/>
        <v>RX2SMS E'BOURNE - SEASIDE</v>
      </c>
      <c r="AP3229" s="37" t="s">
        <v>8222</v>
      </c>
      <c r="AQ3229" s="37" t="s">
        <v>8223</v>
      </c>
      <c r="AR3229" s="37" t="s">
        <v>8222</v>
      </c>
      <c r="AS3229" s="37" t="s">
        <v>8223</v>
      </c>
      <c r="AT3229" s="37" t="s">
        <v>1753</v>
      </c>
    </row>
    <row r="3230" spans="41:46" x14ac:dyDescent="0.2">
      <c r="AO3230" s="106" t="str">
        <f t="shared" si="158"/>
        <v>RX2SMS E'BOURNE - ST ANDREWS</v>
      </c>
      <c r="AP3230" s="37" t="s">
        <v>8224</v>
      </c>
      <c r="AQ3230" s="37" t="s">
        <v>8225</v>
      </c>
      <c r="AR3230" s="37" t="s">
        <v>8224</v>
      </c>
      <c r="AS3230" s="37" t="s">
        <v>8225</v>
      </c>
      <c r="AT3230" s="37" t="s">
        <v>1753</v>
      </c>
    </row>
    <row r="3231" spans="41:46" x14ac:dyDescent="0.2">
      <c r="AO3231" s="106" t="str">
        <f t="shared" si="158"/>
        <v>RX2SMS E'BOURNE - CHAPEL ST</v>
      </c>
      <c r="AP3231" s="37" t="s">
        <v>8226</v>
      </c>
      <c r="AQ3231" s="37" t="s">
        <v>8227</v>
      </c>
      <c r="AR3231" s="37" t="s">
        <v>8226</v>
      </c>
      <c r="AS3231" s="37" t="s">
        <v>8227</v>
      </c>
      <c r="AT3231" s="37" t="s">
        <v>1753</v>
      </c>
    </row>
    <row r="3232" spans="41:46" x14ac:dyDescent="0.2">
      <c r="AO3232" s="106" t="str">
        <f t="shared" si="158"/>
        <v>RX2SMS E'BOURNE - BUXTED</v>
      </c>
      <c r="AP3232" s="37" t="s">
        <v>8228</v>
      </c>
      <c r="AQ3232" s="37" t="s">
        <v>8229</v>
      </c>
      <c r="AR3232" s="37" t="s">
        <v>8228</v>
      </c>
      <c r="AS3232" s="37" t="s">
        <v>8229</v>
      </c>
      <c r="AT3232" s="37" t="s">
        <v>1753</v>
      </c>
    </row>
    <row r="3233" spans="41:46" x14ac:dyDescent="0.2">
      <c r="AO3233" s="106" t="str">
        <f t="shared" si="158"/>
        <v>RX2HASTINGS &amp; ROTHER SMS</v>
      </c>
      <c r="AP3233" s="37" t="s">
        <v>8230</v>
      </c>
      <c r="AQ3233" s="37" t="s">
        <v>8231</v>
      </c>
      <c r="AR3233" s="37" t="s">
        <v>8230</v>
      </c>
      <c r="AS3233" s="37" t="s">
        <v>8231</v>
      </c>
      <c r="AT3233" s="37" t="s">
        <v>1753</v>
      </c>
    </row>
    <row r="3234" spans="41:46" x14ac:dyDescent="0.2">
      <c r="AO3234" s="106" t="str">
        <f t="shared" si="158"/>
        <v>RX2SMS HASTINGS - SILVER</v>
      </c>
      <c r="AP3234" s="37" t="s">
        <v>8232</v>
      </c>
      <c r="AQ3234" s="37" t="s">
        <v>8233</v>
      </c>
      <c r="AR3234" s="37" t="s">
        <v>8232</v>
      </c>
      <c r="AS3234" s="37" t="s">
        <v>8233</v>
      </c>
      <c r="AT3234" s="37" t="s">
        <v>1753</v>
      </c>
    </row>
    <row r="3235" spans="41:46" x14ac:dyDescent="0.2">
      <c r="AO3235" s="106" t="str">
        <f t="shared" si="158"/>
        <v>RX2SMS HASTINGS - HOLLINGTON</v>
      </c>
      <c r="AP3235" s="37" t="s">
        <v>8234</v>
      </c>
      <c r="AQ3235" s="37" t="s">
        <v>8235</v>
      </c>
      <c r="AR3235" s="37" t="s">
        <v>8234</v>
      </c>
      <c r="AS3235" s="37" t="s">
        <v>8235</v>
      </c>
      <c r="AT3235" s="37" t="s">
        <v>1753</v>
      </c>
    </row>
    <row r="3236" spans="41:46" x14ac:dyDescent="0.2">
      <c r="AO3236" s="106" t="str">
        <f t="shared" si="158"/>
        <v>RX2H &amp; ROTHER SMHT (RMB)</v>
      </c>
      <c r="AP3236" s="37" t="s">
        <v>8236</v>
      </c>
      <c r="AQ3236" s="37" t="s">
        <v>8237</v>
      </c>
      <c r="AR3236" s="37" t="s">
        <v>8236</v>
      </c>
      <c r="AS3236" s="37" t="s">
        <v>8237</v>
      </c>
      <c r="AT3236" s="37" t="s">
        <v>1753</v>
      </c>
    </row>
    <row r="3237" spans="41:46" x14ac:dyDescent="0.2">
      <c r="AO3237" s="106" t="str">
        <f t="shared" si="158"/>
        <v>RX2H &amp; ROTHER SMHT (SA)</v>
      </c>
      <c r="AP3237" s="37" t="s">
        <v>8238</v>
      </c>
      <c r="AQ3237" s="37" t="s">
        <v>8239</v>
      </c>
      <c r="AR3237" s="37" t="s">
        <v>8238</v>
      </c>
      <c r="AS3237" s="37" t="s">
        <v>8239</v>
      </c>
      <c r="AT3237" s="37" t="s">
        <v>1753</v>
      </c>
    </row>
    <row r="3238" spans="41:46" x14ac:dyDescent="0.2">
      <c r="AO3238" s="106" t="str">
        <f t="shared" si="158"/>
        <v>RX2H &amp; ROTHER SMHT (SM)</v>
      </c>
      <c r="AP3238" s="37" t="s">
        <v>8240</v>
      </c>
      <c r="AQ3238" s="37" t="s">
        <v>8241</v>
      </c>
      <c r="AR3238" s="37" t="s">
        <v>8240</v>
      </c>
      <c r="AS3238" s="37" t="s">
        <v>8241</v>
      </c>
      <c r="AT3238" s="37" t="s">
        <v>1753</v>
      </c>
    </row>
    <row r="3239" spans="41:46" x14ac:dyDescent="0.2">
      <c r="AO3239" s="106" t="str">
        <f t="shared" si="158"/>
        <v>RX2H &amp; ROTHER SMHT (CS)</v>
      </c>
      <c r="AP3239" s="37" t="s">
        <v>8242</v>
      </c>
      <c r="AQ3239" s="37" t="s">
        <v>8243</v>
      </c>
      <c r="AR3239" s="37" t="s">
        <v>8242</v>
      </c>
      <c r="AS3239" s="37" t="s">
        <v>8243</v>
      </c>
      <c r="AT3239" s="37" t="s">
        <v>1753</v>
      </c>
    </row>
    <row r="3240" spans="41:46" x14ac:dyDescent="0.2">
      <c r="AO3240" s="106" t="str">
        <f t="shared" si="158"/>
        <v>RX2RYE MEMORIAL HOSPITAL</v>
      </c>
      <c r="AP3240" s="37" t="s">
        <v>8244</v>
      </c>
      <c r="AQ3240" s="37" t="s">
        <v>8245</v>
      </c>
      <c r="AR3240" s="37" t="s">
        <v>8244</v>
      </c>
      <c r="AS3240" s="37" t="s">
        <v>8245</v>
      </c>
      <c r="AT3240" s="37" t="s">
        <v>1753</v>
      </c>
    </row>
    <row r="3241" spans="41:46" x14ac:dyDescent="0.2">
      <c r="AO3241" s="106" t="str">
        <f t="shared" si="158"/>
        <v>RX2OLD MILL SQUARE</v>
      </c>
      <c r="AP3241" s="37" t="s">
        <v>8246</v>
      </c>
      <c r="AQ3241" s="37" t="s">
        <v>8247</v>
      </c>
      <c r="AR3241" s="37" t="s">
        <v>8246</v>
      </c>
      <c r="AS3241" s="37" t="s">
        <v>8247</v>
      </c>
      <c r="AT3241" s="37" t="s">
        <v>1753</v>
      </c>
    </row>
    <row r="3242" spans="41:46" x14ac:dyDescent="0.2">
      <c r="AO3242" s="106" t="str">
        <f t="shared" si="158"/>
        <v>RX2MORTUARY</v>
      </c>
      <c r="AP3242" s="37" t="s">
        <v>8248</v>
      </c>
      <c r="AQ3242" s="37" t="s">
        <v>8249</v>
      </c>
      <c r="AR3242" s="37" t="s">
        <v>8248</v>
      </c>
      <c r="AS3242" s="37" t="s">
        <v>8249</v>
      </c>
      <c r="AT3242" s="37" t="s">
        <v>1753</v>
      </c>
    </row>
    <row r="3243" spans="41:46" x14ac:dyDescent="0.2">
      <c r="AO3243" s="106" t="str">
        <f t="shared" si="158"/>
        <v>RX2THE CYGNETS NURSERY</v>
      </c>
      <c r="AP3243" s="37" t="s">
        <v>8250</v>
      </c>
      <c r="AQ3243" s="37" t="s">
        <v>8251</v>
      </c>
      <c r="AR3243" s="37" t="s">
        <v>8250</v>
      </c>
      <c r="AS3243" s="37" t="s">
        <v>8251</v>
      </c>
      <c r="AT3243" s="37" t="s">
        <v>1753</v>
      </c>
    </row>
    <row r="3244" spans="41:46" x14ac:dyDescent="0.2">
      <c r="AO3244" s="106" t="str">
        <f t="shared" si="158"/>
        <v>RX2HORSHAM HOSPITAL</v>
      </c>
      <c r="AP3244" s="37" t="s">
        <v>8252</v>
      </c>
      <c r="AQ3244" s="37" t="s">
        <v>11998</v>
      </c>
      <c r="AR3244" s="37" t="s">
        <v>8252</v>
      </c>
      <c r="AS3244" s="37" t="s">
        <v>11998</v>
      </c>
      <c r="AT3244" s="37" t="s">
        <v>1753</v>
      </c>
    </row>
    <row r="3245" spans="41:46" x14ac:dyDescent="0.2">
      <c r="AO3245" s="106" t="str">
        <f t="shared" si="158"/>
        <v>RX2CRAWLEY HOSPITAL</v>
      </c>
      <c r="AP3245" s="37" t="s">
        <v>8253</v>
      </c>
      <c r="AQ3245" s="37" t="s">
        <v>11996</v>
      </c>
      <c r="AR3245" s="37" t="s">
        <v>8253</v>
      </c>
      <c r="AS3245" s="37" t="s">
        <v>11996</v>
      </c>
      <c r="AT3245" s="37" t="s">
        <v>1753</v>
      </c>
    </row>
    <row r="3246" spans="41:46" x14ac:dyDescent="0.2">
      <c r="AO3246" s="106" t="str">
        <f t="shared" si="158"/>
        <v>RX2H &amp; ROTHER SMHT (RS)</v>
      </c>
      <c r="AP3246" s="37" t="s">
        <v>8254</v>
      </c>
      <c r="AQ3246" s="37" t="s">
        <v>8255</v>
      </c>
      <c r="AR3246" s="37" t="s">
        <v>8254</v>
      </c>
      <c r="AS3246" s="37" t="s">
        <v>8255</v>
      </c>
      <c r="AT3246" s="37" t="s">
        <v>1753</v>
      </c>
    </row>
    <row r="3247" spans="41:46" x14ac:dyDescent="0.2">
      <c r="AO3247" s="106" t="str">
        <f t="shared" si="158"/>
        <v>RX2H &amp; ROTHER SMHT (MA)</v>
      </c>
      <c r="AP3247" s="37" t="s">
        <v>8256</v>
      </c>
      <c r="AQ3247" s="37" t="s">
        <v>8257</v>
      </c>
      <c r="AR3247" s="37" t="s">
        <v>8256</v>
      </c>
      <c r="AS3247" s="37" t="s">
        <v>8257</v>
      </c>
      <c r="AT3247" s="37" t="s">
        <v>1753</v>
      </c>
    </row>
    <row r="3248" spans="41:46" x14ac:dyDescent="0.2">
      <c r="AO3248" s="106" t="str">
        <f t="shared" si="158"/>
        <v>RX2H &amp; ROTHER SMHT (SV)</v>
      </c>
      <c r="AP3248" s="37" t="s">
        <v>8258</v>
      </c>
      <c r="AQ3248" s="37" t="s">
        <v>8259</v>
      </c>
      <c r="AR3248" s="37" t="s">
        <v>8258</v>
      </c>
      <c r="AS3248" s="37" t="s">
        <v>8259</v>
      </c>
      <c r="AT3248" s="37" t="s">
        <v>1753</v>
      </c>
    </row>
    <row r="3249" spans="41:46" x14ac:dyDescent="0.2">
      <c r="AO3249" s="106" t="str">
        <f t="shared" si="158"/>
        <v>RX2NORTH WEST SUSSEX MAS</v>
      </c>
      <c r="AP3249" s="37" t="s">
        <v>8260</v>
      </c>
      <c r="AQ3249" s="37" t="s">
        <v>8261</v>
      </c>
      <c r="AR3249" s="37" t="s">
        <v>8260</v>
      </c>
      <c r="AS3249" s="37" t="s">
        <v>8261</v>
      </c>
      <c r="AT3249" s="37" t="s">
        <v>1753</v>
      </c>
    </row>
    <row r="3250" spans="41:46" x14ac:dyDescent="0.2">
      <c r="AO3250" s="106" t="str">
        <f t="shared" si="158"/>
        <v>RX2WEST SUSSEX MAS SOUTH</v>
      </c>
      <c r="AP3250" s="37" t="s">
        <v>8262</v>
      </c>
      <c r="AQ3250" s="37" t="s">
        <v>8263</v>
      </c>
      <c r="AR3250" s="37" t="s">
        <v>8262</v>
      </c>
      <c r="AS3250" s="37" t="s">
        <v>8263</v>
      </c>
      <c r="AT3250" s="37" t="s">
        <v>1753</v>
      </c>
    </row>
    <row r="3251" spans="41:46" x14ac:dyDescent="0.2">
      <c r="AO3251" s="106" t="str">
        <f t="shared" si="158"/>
        <v>RX2WEST SUSSEX MAS WEST</v>
      </c>
      <c r="AP3251" s="37" t="s">
        <v>8264</v>
      </c>
      <c r="AQ3251" s="37" t="s">
        <v>8265</v>
      </c>
      <c r="AR3251" s="37" t="s">
        <v>8264</v>
      </c>
      <c r="AS3251" s="37" t="s">
        <v>8265</v>
      </c>
      <c r="AT3251" s="37" t="s">
        <v>1753</v>
      </c>
    </row>
    <row r="3252" spans="41:46" x14ac:dyDescent="0.2">
      <c r="AO3252" s="106" t="str">
        <f t="shared" si="158"/>
        <v>RX2THE SANCTUARY</v>
      </c>
      <c r="AP3252" s="37" t="s">
        <v>8266</v>
      </c>
      <c r="AQ3252" s="37" t="s">
        <v>8267</v>
      </c>
      <c r="AR3252" s="37" t="s">
        <v>8266</v>
      </c>
      <c r="AS3252" s="37" t="s">
        <v>8267</v>
      </c>
      <c r="AT3252" s="37" t="s">
        <v>1753</v>
      </c>
    </row>
    <row r="3253" spans="41:46" x14ac:dyDescent="0.2">
      <c r="AO3253" s="106" t="str">
        <f t="shared" si="158"/>
        <v>RX2BEECHMONT</v>
      </c>
      <c r="AP3253" s="37" t="s">
        <v>8268</v>
      </c>
      <c r="AQ3253" s="37" t="s">
        <v>8269</v>
      </c>
      <c r="AR3253" s="37" t="s">
        <v>8268</v>
      </c>
      <c r="AS3253" s="37" t="s">
        <v>8269</v>
      </c>
      <c r="AT3253" s="37" t="s">
        <v>1753</v>
      </c>
    </row>
    <row r="3254" spans="41:46" x14ac:dyDescent="0.2">
      <c r="AO3254" s="106" t="str">
        <f t="shared" si="158"/>
        <v>RX2GLEBELANDS CMTHE</v>
      </c>
      <c r="AP3254" s="37" t="s">
        <v>8270</v>
      </c>
      <c r="AQ3254" s="37" t="s">
        <v>8271</v>
      </c>
      <c r="AR3254" s="37" t="s">
        <v>8270</v>
      </c>
      <c r="AS3254" s="37" t="s">
        <v>8271</v>
      </c>
      <c r="AT3254" s="37" t="s">
        <v>1753</v>
      </c>
    </row>
    <row r="3255" spans="41:46" x14ac:dyDescent="0.2">
      <c r="AO3255" s="106" t="str">
        <f t="shared" si="158"/>
        <v>RX2HW,L&amp;H ATS FUNCTIONAL(NT)</v>
      </c>
      <c r="AP3255" s="37" t="s">
        <v>8272</v>
      </c>
      <c r="AQ3255" s="37" t="s">
        <v>8273</v>
      </c>
      <c r="AR3255" s="37" t="s">
        <v>8272</v>
      </c>
      <c r="AS3255" s="37" t="s">
        <v>8273</v>
      </c>
      <c r="AT3255" s="37" t="s">
        <v>1753</v>
      </c>
    </row>
    <row r="3256" spans="41:46" x14ac:dyDescent="0.2">
      <c r="AO3256" s="106" t="str">
        <f t="shared" si="158"/>
        <v>RX2WEST SUSSEX DCS WEST</v>
      </c>
      <c r="AP3256" s="37" t="s">
        <v>8274</v>
      </c>
      <c r="AQ3256" s="37" t="s">
        <v>8275</v>
      </c>
      <c r="AR3256" s="37" t="s">
        <v>8274</v>
      </c>
      <c r="AS3256" s="37" t="s">
        <v>8275</v>
      </c>
      <c r="AT3256" s="37" t="s">
        <v>1753</v>
      </c>
    </row>
    <row r="3257" spans="41:46" x14ac:dyDescent="0.2">
      <c r="AO3257" s="106" t="str">
        <f t="shared" si="158"/>
        <v>RX2DOVE WARD</v>
      </c>
      <c r="AP3257" s="37" t="s">
        <v>8276</v>
      </c>
      <c r="AQ3257" s="37" t="s">
        <v>12801</v>
      </c>
      <c r="AR3257" s="37" t="s">
        <v>8276</v>
      </c>
      <c r="AS3257" s="37" t="s">
        <v>12801</v>
      </c>
      <c r="AT3257" s="37" t="s">
        <v>1753</v>
      </c>
    </row>
    <row r="3258" spans="41:46" x14ac:dyDescent="0.2">
      <c r="AO3258" s="106" t="str">
        <f t="shared" si="158"/>
        <v>RX2W. SUSSEX MAS SOUTH (GB)</v>
      </c>
      <c r="AP3258" s="37" t="s">
        <v>8277</v>
      </c>
      <c r="AQ3258" s="37" t="s">
        <v>8278</v>
      </c>
      <c r="AR3258" s="37" t="s">
        <v>8277</v>
      </c>
      <c r="AS3258" s="37" t="s">
        <v>8278</v>
      </c>
      <c r="AT3258" s="37" t="s">
        <v>1753</v>
      </c>
    </row>
    <row r="3259" spans="41:46" x14ac:dyDescent="0.2">
      <c r="AO3259" s="106" t="str">
        <f t="shared" si="158"/>
        <v>RX2WESTERN SUSSEX ATS (AC)</v>
      </c>
      <c r="AP3259" s="37" t="s">
        <v>8279</v>
      </c>
      <c r="AQ3259" s="37" t="s">
        <v>8280</v>
      </c>
      <c r="AR3259" s="37" t="s">
        <v>8279</v>
      </c>
      <c r="AS3259" s="37" t="s">
        <v>8280</v>
      </c>
      <c r="AT3259" s="37" t="s">
        <v>1753</v>
      </c>
    </row>
    <row r="3260" spans="41:46" x14ac:dyDescent="0.2">
      <c r="AO3260" s="106" t="str">
        <f t="shared" si="158"/>
        <v>RX2WESTERN SUSSEX ATS (GK)</v>
      </c>
      <c r="AP3260" s="37" t="s">
        <v>8281</v>
      </c>
      <c r="AQ3260" s="37" t="s">
        <v>8282</v>
      </c>
      <c r="AR3260" s="37" t="s">
        <v>8281</v>
      </c>
      <c r="AS3260" s="37" t="s">
        <v>8282</v>
      </c>
      <c r="AT3260" s="37" t="s">
        <v>1753</v>
      </c>
    </row>
    <row r="3261" spans="41:46" x14ac:dyDescent="0.2">
      <c r="AO3261" s="106" t="str">
        <f t="shared" si="158"/>
        <v>RX2HASTINGS &amp; ROTHER EIS</v>
      </c>
      <c r="AP3261" s="37" t="s">
        <v>8283</v>
      </c>
      <c r="AQ3261" s="37" t="s">
        <v>8284</v>
      </c>
      <c r="AR3261" s="37" t="s">
        <v>8283</v>
      </c>
      <c r="AS3261" s="37" t="s">
        <v>8284</v>
      </c>
      <c r="AT3261" s="37" t="s">
        <v>1753</v>
      </c>
    </row>
    <row r="3262" spans="41:46" x14ac:dyDescent="0.2">
      <c r="AO3262" s="106" t="str">
        <f t="shared" si="158"/>
        <v>RX2BARLAVINGTON MANOR</v>
      </c>
      <c r="AP3262" s="37" t="s">
        <v>8285</v>
      </c>
      <c r="AQ3262" s="37" t="s">
        <v>8286</v>
      </c>
      <c r="AR3262" s="37" t="s">
        <v>8285</v>
      </c>
      <c r="AS3262" s="37" t="s">
        <v>8286</v>
      </c>
      <c r="AT3262" s="37" t="s">
        <v>1753</v>
      </c>
    </row>
    <row r="3263" spans="41:46" x14ac:dyDescent="0.2">
      <c r="AO3263" s="106" t="str">
        <f t="shared" si="158"/>
        <v>RX2ROSE WARD</v>
      </c>
      <c r="AP3263" s="37" t="s">
        <v>8287</v>
      </c>
      <c r="AQ3263" s="37" t="s">
        <v>8288</v>
      </c>
      <c r="AR3263" s="37" t="s">
        <v>8287</v>
      </c>
      <c r="AS3263" s="37" t="s">
        <v>8288</v>
      </c>
      <c r="AT3263" s="37" t="s">
        <v>1753</v>
      </c>
    </row>
    <row r="3264" spans="41:46" x14ac:dyDescent="0.2">
      <c r="AO3264" s="106" t="str">
        <f t="shared" si="158"/>
        <v>RX2LILAC WARD</v>
      </c>
      <c r="AP3264" s="37" t="s">
        <v>8289</v>
      </c>
      <c r="AQ3264" s="37" t="s">
        <v>8290</v>
      </c>
      <c r="AR3264" s="37" t="s">
        <v>8289</v>
      </c>
      <c r="AS3264" s="37" t="s">
        <v>8290</v>
      </c>
      <c r="AT3264" s="37" t="s">
        <v>1753</v>
      </c>
    </row>
    <row r="3265" spans="41:46" x14ac:dyDescent="0.2">
      <c r="AO3265" s="106" t="str">
        <f t="shared" si="158"/>
        <v>RX2THE MERTON</v>
      </c>
      <c r="AP3265" s="37" t="s">
        <v>8291</v>
      </c>
      <c r="AQ3265" s="37" t="s">
        <v>8292</v>
      </c>
      <c r="AR3265" s="37" t="s">
        <v>8291</v>
      </c>
      <c r="AS3265" s="37" t="s">
        <v>8292</v>
      </c>
      <c r="AT3265" s="37" t="s">
        <v>1753</v>
      </c>
    </row>
    <row r="3266" spans="41:46" x14ac:dyDescent="0.2">
      <c r="AO3266" s="106" t="str">
        <f t="shared" si="158"/>
        <v>RX2THE SCOTT UNIT &amp; PAEDIATRIC DEVELOPMENT UNIT</v>
      </c>
      <c r="AP3266" s="37" t="s">
        <v>8293</v>
      </c>
      <c r="AQ3266" s="37" t="s">
        <v>8294</v>
      </c>
      <c r="AR3266" s="37" t="s">
        <v>8293</v>
      </c>
      <c r="AS3266" s="37" t="s">
        <v>8294</v>
      </c>
      <c r="AT3266" s="37" t="s">
        <v>1753</v>
      </c>
    </row>
    <row r="3267" spans="41:46" x14ac:dyDescent="0.2">
      <c r="AO3267" s="106" t="str">
        <f t="shared" si="158"/>
        <v>RX2DEPARTMENT OF PSYCHIATRY</v>
      </c>
      <c r="AP3267" s="37" t="s">
        <v>8295</v>
      </c>
      <c r="AQ3267" s="37" t="s">
        <v>8164</v>
      </c>
      <c r="AR3267" s="37" t="s">
        <v>8295</v>
      </c>
      <c r="AS3267" s="37" t="s">
        <v>8164</v>
      </c>
      <c r="AT3267" s="37" t="s">
        <v>1753</v>
      </c>
    </row>
    <row r="3268" spans="41:46" x14ac:dyDescent="0.2">
      <c r="AO3268" s="106" t="str">
        <f t="shared" ref="AO3268:AO3331" si="159">AT3268&amp;AQ3268</f>
        <v>RX2HIGHMORE</v>
      </c>
      <c r="AP3268" s="37" t="s">
        <v>8296</v>
      </c>
      <c r="AQ3268" s="37" t="s">
        <v>8297</v>
      </c>
      <c r="AR3268" s="37" t="s">
        <v>8296</v>
      </c>
      <c r="AS3268" s="37" t="s">
        <v>8297</v>
      </c>
      <c r="AT3268" s="37" t="s">
        <v>1753</v>
      </c>
    </row>
    <row r="3269" spans="41:46" x14ac:dyDescent="0.2">
      <c r="AO3269" s="106" t="str">
        <f t="shared" si="159"/>
        <v>RX2HOMEFIELD PLACE</v>
      </c>
      <c r="AP3269" s="37" t="s">
        <v>8298</v>
      </c>
      <c r="AQ3269" s="37" t="s">
        <v>8299</v>
      </c>
      <c r="AR3269" s="37" t="s">
        <v>8298</v>
      </c>
      <c r="AS3269" s="37" t="s">
        <v>8299</v>
      </c>
      <c r="AT3269" s="37" t="s">
        <v>1753</v>
      </c>
    </row>
    <row r="3270" spans="41:46" x14ac:dyDescent="0.2">
      <c r="AO3270" s="106" t="str">
        <f t="shared" si="159"/>
        <v>RX2SEAFORD DAY HOSPITAL</v>
      </c>
      <c r="AP3270" s="37" t="s">
        <v>8300</v>
      </c>
      <c r="AQ3270" s="37" t="s">
        <v>8301</v>
      </c>
      <c r="AR3270" s="37" t="s">
        <v>8300</v>
      </c>
      <c r="AS3270" s="37" t="s">
        <v>8301</v>
      </c>
      <c r="AT3270" s="37" t="s">
        <v>1753</v>
      </c>
    </row>
    <row r="3271" spans="41:46" x14ac:dyDescent="0.2">
      <c r="AO3271" s="106" t="str">
        <f t="shared" si="159"/>
        <v>RX2AMBERSTONE HOSPITAL</v>
      </c>
      <c r="AP3271" s="37" t="s">
        <v>8302</v>
      </c>
      <c r="AQ3271" s="37" t="s">
        <v>8303</v>
      </c>
      <c r="AR3271" s="37" t="s">
        <v>8302</v>
      </c>
      <c r="AS3271" s="37" t="s">
        <v>8303</v>
      </c>
      <c r="AT3271" s="37" t="s">
        <v>1753</v>
      </c>
    </row>
    <row r="3272" spans="41:46" x14ac:dyDescent="0.2">
      <c r="AO3272" s="106" t="str">
        <f t="shared" si="159"/>
        <v>RX2GRANGEMEAD</v>
      </c>
      <c r="AP3272" s="37" t="s">
        <v>8304</v>
      </c>
      <c r="AQ3272" s="37" t="s">
        <v>8305</v>
      </c>
      <c r="AR3272" s="37" t="s">
        <v>8304</v>
      </c>
      <c r="AS3272" s="37" t="s">
        <v>8305</v>
      </c>
      <c r="AT3272" s="37" t="s">
        <v>1753</v>
      </c>
    </row>
    <row r="3273" spans="41:46" x14ac:dyDescent="0.2">
      <c r="AO3273" s="106" t="str">
        <f t="shared" si="159"/>
        <v>RX2LITTLECOTE CHILDRENS HOME</v>
      </c>
      <c r="AP3273" s="37" t="s">
        <v>8306</v>
      </c>
      <c r="AQ3273" s="37" t="s">
        <v>8307</v>
      </c>
      <c r="AR3273" s="37" t="s">
        <v>8306</v>
      </c>
      <c r="AS3273" s="37" t="s">
        <v>8307</v>
      </c>
      <c r="AT3273" s="37" t="s">
        <v>1753</v>
      </c>
    </row>
    <row r="3274" spans="41:46" x14ac:dyDescent="0.2">
      <c r="AO3274" s="106" t="str">
        <f t="shared" si="159"/>
        <v>RX2MILTON GRANGE</v>
      </c>
      <c r="AP3274" s="37" t="s">
        <v>8308</v>
      </c>
      <c r="AQ3274" s="37" t="s">
        <v>8309</v>
      </c>
      <c r="AR3274" s="37" t="s">
        <v>8308</v>
      </c>
      <c r="AS3274" s="37" t="s">
        <v>8309</v>
      </c>
      <c r="AT3274" s="37" t="s">
        <v>1753</v>
      </c>
    </row>
    <row r="3275" spans="41:46" x14ac:dyDescent="0.2">
      <c r="AO3275" s="106" t="str">
        <f t="shared" si="159"/>
        <v>RX2CHALLENGING BEHAVIOUR UNIT</v>
      </c>
      <c r="AP3275" s="37" t="s">
        <v>8310</v>
      </c>
      <c r="AQ3275" s="37" t="s">
        <v>8311</v>
      </c>
      <c r="AR3275" s="37" t="s">
        <v>8310</v>
      </c>
      <c r="AS3275" s="37" t="s">
        <v>8311</v>
      </c>
      <c r="AT3275" s="37" t="s">
        <v>1753</v>
      </c>
    </row>
    <row r="3276" spans="41:46" x14ac:dyDescent="0.2">
      <c r="AO3276" s="106" t="str">
        <f t="shared" si="159"/>
        <v>RX2MOAT CROFT</v>
      </c>
      <c r="AP3276" s="37" t="s">
        <v>8312</v>
      </c>
      <c r="AQ3276" s="37" t="s">
        <v>8313</v>
      </c>
      <c r="AR3276" s="37" t="s">
        <v>8312</v>
      </c>
      <c r="AS3276" s="37" t="s">
        <v>8313</v>
      </c>
      <c r="AT3276" s="37" t="s">
        <v>1753</v>
      </c>
    </row>
    <row r="3277" spans="41:46" x14ac:dyDescent="0.2">
      <c r="AO3277" s="106" t="str">
        <f t="shared" si="159"/>
        <v>RX2STURTON PLACE</v>
      </c>
      <c r="AP3277" s="37" t="s">
        <v>8314</v>
      </c>
      <c r="AQ3277" s="37" t="s">
        <v>8315</v>
      </c>
      <c r="AR3277" s="37" t="s">
        <v>8314</v>
      </c>
      <c r="AS3277" s="37" t="s">
        <v>8315</v>
      </c>
      <c r="AT3277" s="37" t="s">
        <v>1753</v>
      </c>
    </row>
    <row r="3278" spans="41:46" x14ac:dyDescent="0.2">
      <c r="AO3278" s="106" t="str">
        <f t="shared" si="159"/>
        <v>RX2SEASIDE CHILDRENS HOME</v>
      </c>
      <c r="AP3278" s="37" t="s">
        <v>8316</v>
      </c>
      <c r="AQ3278" s="37" t="s">
        <v>8317</v>
      </c>
      <c r="AR3278" s="37" t="s">
        <v>8316</v>
      </c>
      <c r="AS3278" s="37" t="s">
        <v>8317</v>
      </c>
      <c r="AT3278" s="37" t="s">
        <v>1753</v>
      </c>
    </row>
    <row r="3279" spans="41:46" x14ac:dyDescent="0.2">
      <c r="AO3279" s="106" t="str">
        <f t="shared" si="159"/>
        <v>RX2ROBOROUGH DAY HOSPITAL</v>
      </c>
      <c r="AP3279" s="37" t="s">
        <v>8318</v>
      </c>
      <c r="AQ3279" s="37" t="s">
        <v>8319</v>
      </c>
      <c r="AR3279" s="37" t="s">
        <v>8318</v>
      </c>
      <c r="AS3279" s="37" t="s">
        <v>8319</v>
      </c>
      <c r="AT3279" s="37" t="s">
        <v>1753</v>
      </c>
    </row>
    <row r="3280" spans="41:46" x14ac:dyDescent="0.2">
      <c r="AO3280" s="106" t="str">
        <f t="shared" si="159"/>
        <v>RX2THE BOURNE</v>
      </c>
      <c r="AP3280" s="37" t="s">
        <v>8320</v>
      </c>
      <c r="AQ3280" s="37" t="s">
        <v>8321</v>
      </c>
      <c r="AR3280" s="37" t="s">
        <v>8320</v>
      </c>
      <c r="AS3280" s="37" t="s">
        <v>8321</v>
      </c>
      <c r="AT3280" s="37" t="s">
        <v>1753</v>
      </c>
    </row>
    <row r="3281" spans="41:46" x14ac:dyDescent="0.2">
      <c r="AO3281" s="106" t="str">
        <f t="shared" si="159"/>
        <v>RX2PRINTING REHABILITATION UNIT</v>
      </c>
      <c r="AP3281" s="37" t="s">
        <v>8322</v>
      </c>
      <c r="AQ3281" s="37" t="s">
        <v>8323</v>
      </c>
      <c r="AR3281" s="37" t="s">
        <v>8322</v>
      </c>
      <c r="AS3281" s="37" t="s">
        <v>8323</v>
      </c>
      <c r="AT3281" s="37" t="s">
        <v>1753</v>
      </c>
    </row>
    <row r="3282" spans="41:46" x14ac:dyDescent="0.2">
      <c r="AO3282" s="106" t="str">
        <f t="shared" si="159"/>
        <v>RX2HORTICULTURE REHABILITATION UNIT</v>
      </c>
      <c r="AP3282" s="37" t="s">
        <v>8324</v>
      </c>
      <c r="AQ3282" s="37" t="s">
        <v>8325</v>
      </c>
      <c r="AR3282" s="37" t="s">
        <v>8324</v>
      </c>
      <c r="AS3282" s="37" t="s">
        <v>8325</v>
      </c>
      <c r="AT3282" s="37" t="s">
        <v>1753</v>
      </c>
    </row>
    <row r="3283" spans="41:46" x14ac:dyDescent="0.2">
      <c r="AO3283" s="106" t="str">
        <f t="shared" si="159"/>
        <v>RX2BOWHILL</v>
      </c>
      <c r="AP3283" s="37" t="s">
        <v>8326</v>
      </c>
      <c r="AQ3283" s="37" t="s">
        <v>8327</v>
      </c>
      <c r="AR3283" s="37" t="s">
        <v>8326</v>
      </c>
      <c r="AS3283" s="37" t="s">
        <v>8327</v>
      </c>
      <c r="AT3283" s="37" t="s">
        <v>1753</v>
      </c>
    </row>
    <row r="3284" spans="41:46" x14ac:dyDescent="0.2">
      <c r="AO3284" s="106" t="str">
        <f t="shared" si="159"/>
        <v>RX2WOODSIDE</v>
      </c>
      <c r="AP3284" s="37" t="s">
        <v>8328</v>
      </c>
      <c r="AQ3284" s="37" t="s">
        <v>5923</v>
      </c>
      <c r="AR3284" s="37" t="s">
        <v>8328</v>
      </c>
      <c r="AS3284" s="37" t="s">
        <v>5923</v>
      </c>
      <c r="AT3284" s="37" t="s">
        <v>1753</v>
      </c>
    </row>
    <row r="3285" spans="41:46" x14ac:dyDescent="0.2">
      <c r="AO3285" s="106" t="str">
        <f t="shared" si="159"/>
        <v>RX2THE CEDARS</v>
      </c>
      <c r="AP3285" s="37" t="s">
        <v>8329</v>
      </c>
      <c r="AQ3285" s="37" t="s">
        <v>10908</v>
      </c>
      <c r="AR3285" s="37" t="s">
        <v>8329</v>
      </c>
      <c r="AS3285" s="37" t="s">
        <v>10908</v>
      </c>
      <c r="AT3285" s="37" t="s">
        <v>1753</v>
      </c>
    </row>
    <row r="3286" spans="41:46" x14ac:dyDescent="0.2">
      <c r="AO3286" s="106" t="str">
        <f t="shared" si="159"/>
        <v>RX2TEASEL CHILDRENS HOME</v>
      </c>
      <c r="AP3286" s="37" t="s">
        <v>8330</v>
      </c>
      <c r="AQ3286" s="37" t="s">
        <v>8331</v>
      </c>
      <c r="AR3286" s="37" t="s">
        <v>8330</v>
      </c>
      <c r="AS3286" s="37" t="s">
        <v>8331</v>
      </c>
      <c r="AT3286" s="37" t="s">
        <v>1753</v>
      </c>
    </row>
    <row r="3287" spans="41:46" x14ac:dyDescent="0.2">
      <c r="AO3287" s="106" t="str">
        <f t="shared" si="159"/>
        <v>RX2HOMESTEAD</v>
      </c>
      <c r="AP3287" s="37" t="s">
        <v>8332</v>
      </c>
      <c r="AQ3287" s="37" t="s">
        <v>8333</v>
      </c>
      <c r="AR3287" s="37" t="s">
        <v>8332</v>
      </c>
      <c r="AS3287" s="37" t="s">
        <v>8333</v>
      </c>
      <c r="AT3287" s="37" t="s">
        <v>1753</v>
      </c>
    </row>
    <row r="3288" spans="41:46" x14ac:dyDescent="0.2">
      <c r="AO3288" s="106" t="str">
        <f t="shared" si="159"/>
        <v>RX2MAYFIELD PLACE</v>
      </c>
      <c r="AP3288" s="37" t="s">
        <v>8334</v>
      </c>
      <c r="AQ3288" s="37" t="s">
        <v>8335</v>
      </c>
      <c r="AR3288" s="37" t="s">
        <v>8334</v>
      </c>
      <c r="AS3288" s="37" t="s">
        <v>8335</v>
      </c>
      <c r="AT3288" s="37" t="s">
        <v>1753</v>
      </c>
    </row>
    <row r="3289" spans="41:46" x14ac:dyDescent="0.2">
      <c r="AO3289" s="106" t="str">
        <f t="shared" si="159"/>
        <v>RX2NEWHAVEN HILLRISE DAY HOSPITAL</v>
      </c>
      <c r="AP3289" s="37" t="s">
        <v>8336</v>
      </c>
      <c r="AQ3289" s="37" t="s">
        <v>8337</v>
      </c>
      <c r="AR3289" s="37" t="s">
        <v>8336</v>
      </c>
      <c r="AS3289" s="37" t="s">
        <v>8337</v>
      </c>
      <c r="AT3289" s="37" t="s">
        <v>1753</v>
      </c>
    </row>
    <row r="3290" spans="41:46" x14ac:dyDescent="0.2">
      <c r="AO3290" s="106" t="str">
        <f t="shared" si="159"/>
        <v>RX2THE CHAPEL (HELLINGLY SITE)</v>
      </c>
      <c r="AP3290" s="37" t="s">
        <v>8338</v>
      </c>
      <c r="AQ3290" s="37" t="s">
        <v>8339</v>
      </c>
      <c r="AR3290" s="37" t="s">
        <v>8338</v>
      </c>
      <c r="AS3290" s="37" t="s">
        <v>8339</v>
      </c>
      <c r="AT3290" s="37" t="s">
        <v>1753</v>
      </c>
    </row>
    <row r="3291" spans="41:46" x14ac:dyDescent="0.2">
      <c r="AO3291" s="106" t="str">
        <f t="shared" si="159"/>
        <v>RX2THE CRECHE</v>
      </c>
      <c r="AP3291" s="37" t="s">
        <v>8340</v>
      </c>
      <c r="AQ3291" s="37" t="s">
        <v>8341</v>
      </c>
      <c r="AR3291" s="37" t="s">
        <v>8340</v>
      </c>
      <c r="AS3291" s="37" t="s">
        <v>8341</v>
      </c>
      <c r="AT3291" s="37" t="s">
        <v>1753</v>
      </c>
    </row>
    <row r="3292" spans="41:46" x14ac:dyDescent="0.2">
      <c r="AO3292" s="106" t="str">
        <f t="shared" si="159"/>
        <v>RX2WOODSIDE ANNEXE</v>
      </c>
      <c r="AP3292" s="37" t="s">
        <v>8342</v>
      </c>
      <c r="AQ3292" s="37" t="s">
        <v>8343</v>
      </c>
      <c r="AR3292" s="37" t="s">
        <v>8342</v>
      </c>
      <c r="AS3292" s="37" t="s">
        <v>8343</v>
      </c>
      <c r="AT3292" s="37" t="s">
        <v>1753</v>
      </c>
    </row>
    <row r="3293" spans="41:46" x14ac:dyDescent="0.2">
      <c r="AO3293" s="106" t="str">
        <f t="shared" si="159"/>
        <v>RX2LEWES VICTORIA HOSPITAL</v>
      </c>
      <c r="AP3293" s="37" t="s">
        <v>8344</v>
      </c>
      <c r="AQ3293" s="37" t="s">
        <v>8345</v>
      </c>
      <c r="AR3293" s="37" t="s">
        <v>8344</v>
      </c>
      <c r="AS3293" s="37" t="s">
        <v>8345</v>
      </c>
      <c r="AT3293" s="37" t="s">
        <v>1753</v>
      </c>
    </row>
    <row r="3294" spans="41:46" x14ac:dyDescent="0.2">
      <c r="AO3294" s="106" t="str">
        <f t="shared" si="159"/>
        <v>RX2THE FIRS</v>
      </c>
      <c r="AP3294" s="37" t="s">
        <v>8346</v>
      </c>
      <c r="AQ3294" s="37" t="s">
        <v>9994</v>
      </c>
      <c r="AR3294" s="37" t="s">
        <v>8346</v>
      </c>
      <c r="AS3294" s="37" t="s">
        <v>9994</v>
      </c>
      <c r="AT3294" s="37" t="s">
        <v>1753</v>
      </c>
    </row>
    <row r="3295" spans="41:46" x14ac:dyDescent="0.2">
      <c r="AO3295" s="106" t="str">
        <f t="shared" si="159"/>
        <v>RX2WOODLANDS</v>
      </c>
      <c r="AP3295" s="37" t="s">
        <v>8347</v>
      </c>
      <c r="AQ3295" s="37" t="s">
        <v>7650</v>
      </c>
      <c r="AR3295" s="37" t="s">
        <v>8347</v>
      </c>
      <c r="AS3295" s="37" t="s">
        <v>7650</v>
      </c>
      <c r="AT3295" s="37" t="s">
        <v>1753</v>
      </c>
    </row>
    <row r="3296" spans="41:46" x14ac:dyDescent="0.2">
      <c r="AO3296" s="106" t="str">
        <f t="shared" si="159"/>
        <v>RX2BEECHWOOD UNIT</v>
      </c>
      <c r="AP3296" s="37" t="s">
        <v>8348</v>
      </c>
      <c r="AQ3296" s="37" t="s">
        <v>8349</v>
      </c>
      <c r="AR3296" s="37" t="s">
        <v>8348</v>
      </c>
      <c r="AS3296" s="37" t="s">
        <v>8349</v>
      </c>
      <c r="AT3296" s="37" t="s">
        <v>1753</v>
      </c>
    </row>
    <row r="3297" spans="41:46" x14ac:dyDescent="0.2">
      <c r="AO3297" s="106" t="str">
        <f t="shared" si="159"/>
        <v>RX2CLERMONT</v>
      </c>
      <c r="AP3297" s="37" t="s">
        <v>8350</v>
      </c>
      <c r="AQ3297" s="37" t="s">
        <v>8351</v>
      </c>
      <c r="AR3297" s="37" t="s">
        <v>8350</v>
      </c>
      <c r="AS3297" s="37" t="s">
        <v>8351</v>
      </c>
      <c r="AT3297" s="37" t="s">
        <v>1753</v>
      </c>
    </row>
    <row r="3298" spans="41:46" x14ac:dyDescent="0.2">
      <c r="AO3298" s="106" t="str">
        <f t="shared" si="159"/>
        <v>RX2CONQUEST HOSPITAL</v>
      </c>
      <c r="AP3298" s="37" t="s">
        <v>8352</v>
      </c>
      <c r="AQ3298" s="37" t="s">
        <v>8353</v>
      </c>
      <c r="AR3298" s="37" t="s">
        <v>8352</v>
      </c>
      <c r="AS3298" s="37" t="s">
        <v>8353</v>
      </c>
      <c r="AT3298" s="37" t="s">
        <v>1753</v>
      </c>
    </row>
    <row r="3299" spans="41:46" x14ac:dyDescent="0.2">
      <c r="AO3299" s="106" t="str">
        <f t="shared" si="159"/>
        <v>RX2BEXHILL COMMUNITY HOSPITAL</v>
      </c>
      <c r="AP3299" s="37" t="s">
        <v>8354</v>
      </c>
      <c r="AQ3299" s="37" t="s">
        <v>8355</v>
      </c>
      <c r="AR3299" s="37" t="s">
        <v>8354</v>
      </c>
      <c r="AS3299" s="37" t="s">
        <v>8355</v>
      </c>
      <c r="AT3299" s="37" t="s">
        <v>1753</v>
      </c>
    </row>
    <row r="3300" spans="41:46" x14ac:dyDescent="0.2">
      <c r="AO3300" s="106" t="str">
        <f t="shared" si="159"/>
        <v>RX2BRIGHTON GENERAL HOSPITAL</v>
      </c>
      <c r="AP3300" s="37" t="s">
        <v>8356</v>
      </c>
      <c r="AQ3300" s="37" t="s">
        <v>11972</v>
      </c>
      <c r="AR3300" s="37" t="s">
        <v>8356</v>
      </c>
      <c r="AS3300" s="37" t="s">
        <v>11972</v>
      </c>
      <c r="AT3300" s="37" t="s">
        <v>1753</v>
      </c>
    </row>
    <row r="3301" spans="41:46" x14ac:dyDescent="0.2">
      <c r="AO3301" s="106" t="str">
        <f t="shared" si="159"/>
        <v>RX2ST PETERS PLACE</v>
      </c>
      <c r="AP3301" s="37" t="s">
        <v>8357</v>
      </c>
      <c r="AQ3301" s="37" t="s">
        <v>8358</v>
      </c>
      <c r="AR3301" s="37" t="s">
        <v>8357</v>
      </c>
      <c r="AS3301" s="37" t="s">
        <v>8358</v>
      </c>
      <c r="AT3301" s="37" t="s">
        <v>1753</v>
      </c>
    </row>
    <row r="3302" spans="41:46" x14ac:dyDescent="0.2">
      <c r="AO3302" s="106" t="str">
        <f t="shared" si="159"/>
        <v>RX2MOUNT DENYS</v>
      </c>
      <c r="AP3302" s="37" t="s">
        <v>8359</v>
      </c>
      <c r="AQ3302" s="37" t="s">
        <v>8360</v>
      </c>
      <c r="AR3302" s="37" t="s">
        <v>8359</v>
      </c>
      <c r="AS3302" s="37" t="s">
        <v>8360</v>
      </c>
      <c r="AT3302" s="37" t="s">
        <v>1753</v>
      </c>
    </row>
    <row r="3303" spans="41:46" x14ac:dyDescent="0.2">
      <c r="AO3303" s="106" t="str">
        <f t="shared" si="159"/>
        <v>RX2WORTHING HOSPITAL</v>
      </c>
      <c r="AP3303" s="37" t="s">
        <v>8361</v>
      </c>
      <c r="AQ3303" s="37" t="s">
        <v>11974</v>
      </c>
      <c r="AR3303" s="37" t="s">
        <v>8361</v>
      </c>
      <c r="AS3303" s="37" t="s">
        <v>11974</v>
      </c>
      <c r="AT3303" s="37" t="s">
        <v>1753</v>
      </c>
    </row>
    <row r="3304" spans="41:46" x14ac:dyDescent="0.2">
      <c r="AO3304" s="106" t="str">
        <f t="shared" si="159"/>
        <v>RX2ROYAL SUSSEX COUNTY HOSPITAL</v>
      </c>
      <c r="AP3304" s="37" t="s">
        <v>8362</v>
      </c>
      <c r="AQ3304" s="37" t="s">
        <v>8363</v>
      </c>
      <c r="AR3304" s="37" t="s">
        <v>8362</v>
      </c>
      <c r="AS3304" s="37" t="s">
        <v>8363</v>
      </c>
      <c r="AT3304" s="37" t="s">
        <v>1753</v>
      </c>
    </row>
    <row r="3305" spans="41:46" x14ac:dyDescent="0.2">
      <c r="AO3305" s="106" t="str">
        <f t="shared" si="159"/>
        <v>RX2CHAILEY HERITAGE</v>
      </c>
      <c r="AP3305" s="37" t="s">
        <v>8364</v>
      </c>
      <c r="AQ3305" s="37" t="s">
        <v>8365</v>
      </c>
      <c r="AR3305" s="37" t="s">
        <v>8364</v>
      </c>
      <c r="AS3305" s="37" t="s">
        <v>8365</v>
      </c>
      <c r="AT3305" s="37" t="s">
        <v>1753</v>
      </c>
    </row>
    <row r="3306" spans="41:46" x14ac:dyDescent="0.2">
      <c r="AO3306" s="106" t="str">
        <f t="shared" si="159"/>
        <v>RX2LANGLEY GREEN HOSPITAL</v>
      </c>
      <c r="AP3306" s="37" t="s">
        <v>8366</v>
      </c>
      <c r="AQ3306" s="37" t="s">
        <v>8367</v>
      </c>
      <c r="AR3306" s="37" t="s">
        <v>8366</v>
      </c>
      <c r="AS3306" s="37" t="s">
        <v>8367</v>
      </c>
      <c r="AT3306" s="37" t="s">
        <v>1753</v>
      </c>
    </row>
    <row r="3307" spans="41:46" x14ac:dyDescent="0.2">
      <c r="AO3307" s="106" t="str">
        <f t="shared" si="159"/>
        <v>RX2FERNLEIGH</v>
      </c>
      <c r="AP3307" s="37" t="s">
        <v>8368</v>
      </c>
      <c r="AQ3307" s="37" t="s">
        <v>8369</v>
      </c>
      <c r="AR3307" s="37" t="s">
        <v>8368</v>
      </c>
      <c r="AS3307" s="37" t="s">
        <v>8369</v>
      </c>
      <c r="AT3307" s="37" t="s">
        <v>1753</v>
      </c>
    </row>
    <row r="3308" spans="41:46" x14ac:dyDescent="0.2">
      <c r="AO3308" s="106" t="str">
        <f t="shared" si="159"/>
        <v>RX2QUEEN VICTORIA HOSPITAL</v>
      </c>
      <c r="AP3308" s="37" t="s">
        <v>8370</v>
      </c>
      <c r="AQ3308" s="37" t="s">
        <v>12001</v>
      </c>
      <c r="AR3308" s="37" t="s">
        <v>8370</v>
      </c>
      <c r="AS3308" s="37" t="s">
        <v>12001</v>
      </c>
      <c r="AT3308" s="37" t="s">
        <v>1753</v>
      </c>
    </row>
    <row r="3309" spans="41:46" x14ac:dyDescent="0.2">
      <c r="AO3309" s="106" t="str">
        <f t="shared" si="159"/>
        <v>RX2ROSEMARY PARK</v>
      </c>
      <c r="AP3309" s="37" t="s">
        <v>8371</v>
      </c>
      <c r="AQ3309" s="37" t="s">
        <v>8372</v>
      </c>
      <c r="AR3309" s="37" t="s">
        <v>8371</v>
      </c>
      <c r="AS3309" s="37" t="s">
        <v>8372</v>
      </c>
      <c r="AT3309" s="37" t="s">
        <v>1753</v>
      </c>
    </row>
    <row r="3310" spans="41:46" x14ac:dyDescent="0.2">
      <c r="AO3310" s="106" t="str">
        <f t="shared" si="159"/>
        <v>RX2SUSSEX BEACON</v>
      </c>
      <c r="AP3310" s="37" t="s">
        <v>8373</v>
      </c>
      <c r="AQ3310" s="37" t="s">
        <v>8374</v>
      </c>
      <c r="AR3310" s="37" t="s">
        <v>8373</v>
      </c>
      <c r="AS3310" s="37" t="s">
        <v>8374</v>
      </c>
      <c r="AT3310" s="37" t="s">
        <v>1753</v>
      </c>
    </row>
    <row r="3311" spans="41:46" x14ac:dyDescent="0.2">
      <c r="AO3311" s="106" t="str">
        <f t="shared" si="159"/>
        <v>RX2SUSSEX CARE</v>
      </c>
      <c r="AP3311" s="37" t="s">
        <v>8375</v>
      </c>
      <c r="AQ3311" s="37" t="s">
        <v>8376</v>
      </c>
      <c r="AR3311" s="37" t="s">
        <v>8375</v>
      </c>
      <c r="AS3311" s="37" t="s">
        <v>8376</v>
      </c>
      <c r="AT3311" s="37" t="s">
        <v>1753</v>
      </c>
    </row>
    <row r="3312" spans="41:46" x14ac:dyDescent="0.2">
      <c r="AO3312" s="106" t="str">
        <f t="shared" si="159"/>
        <v>RX2THE FIELDINGS</v>
      </c>
      <c r="AP3312" s="37" t="s">
        <v>8377</v>
      </c>
      <c r="AQ3312" s="37" t="s">
        <v>8378</v>
      </c>
      <c r="AR3312" s="37" t="s">
        <v>8377</v>
      </c>
      <c r="AS3312" s="37" t="s">
        <v>8378</v>
      </c>
      <c r="AT3312" s="37" t="s">
        <v>1753</v>
      </c>
    </row>
    <row r="3313" spans="41:46" x14ac:dyDescent="0.2">
      <c r="AO3313" s="106" t="str">
        <f t="shared" si="159"/>
        <v>RX2THE GRANGE</v>
      </c>
      <c r="AP3313" s="37" t="s">
        <v>8379</v>
      </c>
      <c r="AQ3313" s="37" t="s">
        <v>8059</v>
      </c>
      <c r="AR3313" s="37" t="s">
        <v>8379</v>
      </c>
      <c r="AS3313" s="37" t="s">
        <v>8059</v>
      </c>
      <c r="AT3313" s="37" t="s">
        <v>1753</v>
      </c>
    </row>
    <row r="3314" spans="41:46" x14ac:dyDescent="0.2">
      <c r="AO3314" s="106" t="str">
        <f t="shared" si="159"/>
        <v>RX2YASMIN BYSIDE COMFORT</v>
      </c>
      <c r="AP3314" s="37" t="s">
        <v>8380</v>
      </c>
      <c r="AQ3314" s="37" t="s">
        <v>8381</v>
      </c>
      <c r="AR3314" s="37" t="s">
        <v>8380</v>
      </c>
      <c r="AS3314" s="37" t="s">
        <v>8381</v>
      </c>
      <c r="AT3314" s="37" t="s">
        <v>1753</v>
      </c>
    </row>
    <row r="3315" spans="41:46" x14ac:dyDescent="0.2">
      <c r="AO3315" s="106" t="str">
        <f t="shared" si="159"/>
        <v>RX2ZACHARY MERTON HOSPITAL</v>
      </c>
      <c r="AP3315" s="37" t="s">
        <v>8382</v>
      </c>
      <c r="AQ3315" s="37" t="s">
        <v>11976</v>
      </c>
      <c r="AR3315" s="37" t="s">
        <v>8382</v>
      </c>
      <c r="AS3315" s="37" t="s">
        <v>11976</v>
      </c>
      <c r="AT3315" s="37" t="s">
        <v>1753</v>
      </c>
    </row>
    <row r="3316" spans="41:46" x14ac:dyDescent="0.2">
      <c r="AO3316" s="106" t="str">
        <f t="shared" si="159"/>
        <v>RX2CARE CO-OPS</v>
      </c>
      <c r="AP3316" s="37" t="s">
        <v>8383</v>
      </c>
      <c r="AQ3316" s="37" t="s">
        <v>8384</v>
      </c>
      <c r="AR3316" s="37" t="s">
        <v>8383</v>
      </c>
      <c r="AS3316" s="37" t="s">
        <v>8384</v>
      </c>
      <c r="AT3316" s="37" t="s">
        <v>1753</v>
      </c>
    </row>
    <row r="3317" spans="41:46" x14ac:dyDescent="0.2">
      <c r="AO3317" s="106" t="str">
        <f t="shared" si="159"/>
        <v>RX2OLD STEINE (YMCA)</v>
      </c>
      <c r="AP3317" s="37" t="s">
        <v>8385</v>
      </c>
      <c r="AQ3317" s="37" t="s">
        <v>8386</v>
      </c>
      <c r="AR3317" s="37" t="s">
        <v>8385</v>
      </c>
      <c r="AS3317" s="37" t="s">
        <v>8386</v>
      </c>
      <c r="AT3317" s="37" t="s">
        <v>1753</v>
      </c>
    </row>
    <row r="3318" spans="41:46" x14ac:dyDescent="0.2">
      <c r="AO3318" s="106" t="str">
        <f t="shared" si="159"/>
        <v>RX2VANTAGE POINT</v>
      </c>
      <c r="AP3318" s="37" t="s">
        <v>8387</v>
      </c>
      <c r="AQ3318" s="37" t="s">
        <v>8388</v>
      </c>
      <c r="AR3318" s="37" t="s">
        <v>8387</v>
      </c>
      <c r="AS3318" s="37" t="s">
        <v>8388</v>
      </c>
      <c r="AT3318" s="37" t="s">
        <v>1753</v>
      </c>
    </row>
    <row r="3319" spans="41:46" x14ac:dyDescent="0.2">
      <c r="AO3319" s="106" t="str">
        <f t="shared" si="159"/>
        <v>RX2RYE MEMORIAL HOSPITAL</v>
      </c>
      <c r="AP3319" s="37" t="s">
        <v>8389</v>
      </c>
      <c r="AQ3319" s="37" t="s">
        <v>8245</v>
      </c>
      <c r="AR3319" s="37" t="s">
        <v>8389</v>
      </c>
      <c r="AS3319" s="37" t="s">
        <v>8245</v>
      </c>
      <c r="AT3319" s="37" t="s">
        <v>1753</v>
      </c>
    </row>
    <row r="3320" spans="41:46" x14ac:dyDescent="0.2">
      <c r="AO3320" s="106" t="str">
        <f t="shared" si="159"/>
        <v>RX2UNIT 5 CIGNETS</v>
      </c>
      <c r="AP3320" s="37" t="s">
        <v>8390</v>
      </c>
      <c r="AQ3320" s="37" t="s">
        <v>8391</v>
      </c>
      <c r="AR3320" s="37" t="s">
        <v>8390</v>
      </c>
      <c r="AS3320" s="37" t="s">
        <v>8391</v>
      </c>
      <c r="AT3320" s="37" t="s">
        <v>1753</v>
      </c>
    </row>
    <row r="3321" spans="41:46" x14ac:dyDescent="0.2">
      <c r="AO3321" s="106" t="str">
        <f t="shared" si="159"/>
        <v>RX2EASTBOURNE DISTRICT GENERAL HOSPITAL</v>
      </c>
      <c r="AP3321" s="37" t="s">
        <v>8392</v>
      </c>
      <c r="AQ3321" s="37" t="s">
        <v>11982</v>
      </c>
      <c r="AR3321" s="37" t="s">
        <v>8392</v>
      </c>
      <c r="AS3321" s="37" t="s">
        <v>11982</v>
      </c>
      <c r="AT3321" s="37" t="s">
        <v>1753</v>
      </c>
    </row>
    <row r="3322" spans="41:46" x14ac:dyDescent="0.2">
      <c r="AO3322" s="106" t="str">
        <f t="shared" si="159"/>
        <v>RX2CHALKHILL</v>
      </c>
      <c r="AP3322" s="37" t="s">
        <v>8393</v>
      </c>
      <c r="AQ3322" s="37" t="s">
        <v>8394</v>
      </c>
      <c r="AR3322" s="37" t="s">
        <v>8393</v>
      </c>
      <c r="AS3322" s="37" t="s">
        <v>8394</v>
      </c>
      <c r="AT3322" s="37" t="s">
        <v>1753</v>
      </c>
    </row>
    <row r="3323" spans="41:46" x14ac:dyDescent="0.2">
      <c r="AO3323" s="106" t="str">
        <f t="shared" si="159"/>
        <v>RX2ICS QUEENS PARK VILLAS</v>
      </c>
      <c r="AP3323" s="37" t="s">
        <v>8395</v>
      </c>
      <c r="AQ3323" s="37" t="s">
        <v>12042</v>
      </c>
      <c r="AR3323" s="37" t="s">
        <v>8395</v>
      </c>
      <c r="AS3323" s="37" t="s">
        <v>12042</v>
      </c>
      <c r="AT3323" s="37" t="s">
        <v>1753</v>
      </c>
    </row>
    <row r="3324" spans="41:46" x14ac:dyDescent="0.2">
      <c r="AO3324" s="106" t="str">
        <f t="shared" si="159"/>
        <v>RX2CRI LEWISHAM</v>
      </c>
      <c r="AP3324" s="37" t="s">
        <v>8396</v>
      </c>
      <c r="AQ3324" s="37" t="s">
        <v>8397</v>
      </c>
      <c r="AR3324" s="37" t="s">
        <v>8396</v>
      </c>
      <c r="AS3324" s="37" t="s">
        <v>8397</v>
      </c>
      <c r="AT3324" s="37" t="s">
        <v>1753</v>
      </c>
    </row>
    <row r="3325" spans="41:46" x14ac:dyDescent="0.2">
      <c r="AO3325" s="106" t="str">
        <f t="shared" si="159"/>
        <v>RX2CRI TONBRIDGE</v>
      </c>
      <c r="AP3325" s="37" t="s">
        <v>8398</v>
      </c>
      <c r="AQ3325" s="37" t="s">
        <v>8399</v>
      </c>
      <c r="AR3325" s="37" t="s">
        <v>8398</v>
      </c>
      <c r="AS3325" s="37" t="s">
        <v>8399</v>
      </c>
      <c r="AT3325" s="37" t="s">
        <v>1753</v>
      </c>
    </row>
    <row r="3326" spans="41:46" x14ac:dyDescent="0.2">
      <c r="AO3326" s="106" t="str">
        <f t="shared" si="159"/>
        <v>RX2CRI MAIDSTONE</v>
      </c>
      <c r="AP3326" s="37" t="s">
        <v>8400</v>
      </c>
      <c r="AQ3326" s="37" t="s">
        <v>8401</v>
      </c>
      <c r="AR3326" s="37" t="s">
        <v>8400</v>
      </c>
      <c r="AS3326" s="37" t="s">
        <v>8401</v>
      </c>
      <c r="AT3326" s="37" t="s">
        <v>1753</v>
      </c>
    </row>
    <row r="3327" spans="41:46" x14ac:dyDescent="0.2">
      <c r="AO3327" s="106" t="str">
        <f t="shared" si="159"/>
        <v>RX2KENT AND CANTERBURY HOSPITAL</v>
      </c>
      <c r="AP3327" s="37" t="s">
        <v>8402</v>
      </c>
      <c r="AQ3327" s="37" t="s">
        <v>8403</v>
      </c>
      <c r="AR3327" s="37" t="s">
        <v>8402</v>
      </c>
      <c r="AS3327" s="37" t="s">
        <v>8403</v>
      </c>
      <c r="AT3327" s="37" t="s">
        <v>1753</v>
      </c>
    </row>
    <row r="3328" spans="41:46" x14ac:dyDescent="0.2">
      <c r="AO3328" s="106" t="str">
        <f t="shared" si="159"/>
        <v>RX2DAISY DCS READING</v>
      </c>
      <c r="AP3328" s="37" t="s">
        <v>8404</v>
      </c>
      <c r="AQ3328" s="37" t="s">
        <v>8405</v>
      </c>
      <c r="AR3328" s="37" t="s">
        <v>8404</v>
      </c>
      <c r="AS3328" s="37" t="s">
        <v>8405</v>
      </c>
      <c r="AT3328" s="37" t="s">
        <v>1753</v>
      </c>
    </row>
    <row r="3329" spans="41:46" x14ac:dyDescent="0.2">
      <c r="AO3329" s="106" t="str">
        <f t="shared" si="159"/>
        <v>RX2DAISY DCS ENFIELD</v>
      </c>
      <c r="AP3329" s="37" t="s">
        <v>8406</v>
      </c>
      <c r="AQ3329" s="37" t="s">
        <v>8407</v>
      </c>
      <c r="AR3329" s="37" t="s">
        <v>8406</v>
      </c>
      <c r="AS3329" s="37" t="s">
        <v>8407</v>
      </c>
      <c r="AT3329" s="37" t="s">
        <v>1753</v>
      </c>
    </row>
    <row r="3330" spans="41:46" x14ac:dyDescent="0.2">
      <c r="AO3330" s="106" t="str">
        <f t="shared" si="159"/>
        <v>RX2BUCKLAND HOSPITAL</v>
      </c>
      <c r="AP3330" s="37" t="s">
        <v>8408</v>
      </c>
      <c r="AQ3330" s="37" t="s">
        <v>8409</v>
      </c>
      <c r="AR3330" s="37" t="s">
        <v>8408</v>
      </c>
      <c r="AS3330" s="37" t="s">
        <v>8409</v>
      </c>
      <c r="AT3330" s="37" t="s">
        <v>1753</v>
      </c>
    </row>
    <row r="3331" spans="41:46" x14ac:dyDescent="0.2">
      <c r="AO3331" s="106" t="str">
        <f t="shared" si="159"/>
        <v>RX2CRAWLEY RECOVERY AND WELL-BEING</v>
      </c>
      <c r="AP3331" s="37" t="s">
        <v>8410</v>
      </c>
      <c r="AQ3331" s="37" t="s">
        <v>8411</v>
      </c>
      <c r="AR3331" s="37" t="s">
        <v>8410</v>
      </c>
      <c r="AS3331" s="37" t="s">
        <v>8411</v>
      </c>
      <c r="AT3331" s="37" t="s">
        <v>1753</v>
      </c>
    </row>
    <row r="3332" spans="41:46" x14ac:dyDescent="0.2">
      <c r="AO3332" s="106" t="str">
        <f t="shared" ref="AO3332:AO3395" si="160">AT3332&amp;AQ3332</f>
        <v>RX2BRAMBLYS</v>
      </c>
      <c r="AP3332" s="37" t="s">
        <v>8412</v>
      </c>
      <c r="AQ3332" s="37" t="s">
        <v>8413</v>
      </c>
      <c r="AR3332" s="37" t="s">
        <v>8412</v>
      </c>
      <c r="AS3332" s="37" t="s">
        <v>8413</v>
      </c>
      <c r="AT3332" s="37" t="s">
        <v>1753</v>
      </c>
    </row>
    <row r="3333" spans="41:46" x14ac:dyDescent="0.2">
      <c r="AO3333" s="106" t="str">
        <f t="shared" si="160"/>
        <v>RX2THE BRIDGE</v>
      </c>
      <c r="AP3333" s="37" t="s">
        <v>8414</v>
      </c>
      <c r="AQ3333" s="37" t="s">
        <v>9060</v>
      </c>
      <c r="AR3333" s="37" t="s">
        <v>8414</v>
      </c>
      <c r="AS3333" s="37" t="s">
        <v>9060</v>
      </c>
      <c r="AT3333" s="37" t="s">
        <v>1753</v>
      </c>
    </row>
    <row r="3334" spans="41:46" x14ac:dyDescent="0.2">
      <c r="AO3334" s="106" t="str">
        <f t="shared" si="160"/>
        <v>RX2OAK PARK</v>
      </c>
      <c r="AP3334" s="37" t="s">
        <v>8415</v>
      </c>
      <c r="AQ3334" s="37" t="s">
        <v>8416</v>
      </c>
      <c r="AR3334" s="37" t="s">
        <v>8415</v>
      </c>
      <c r="AS3334" s="37" t="s">
        <v>8416</v>
      </c>
      <c r="AT3334" s="37" t="s">
        <v>1753</v>
      </c>
    </row>
    <row r="3335" spans="41:46" x14ac:dyDescent="0.2">
      <c r="AO3335" s="106" t="str">
        <f t="shared" si="160"/>
        <v>RX2GOSPORT WAR MEMORIAL HOSPITAL</v>
      </c>
      <c r="AP3335" s="37" t="s">
        <v>8417</v>
      </c>
      <c r="AQ3335" s="37" t="s">
        <v>8549</v>
      </c>
      <c r="AR3335" s="37" t="s">
        <v>8417</v>
      </c>
      <c r="AS3335" s="37" t="s">
        <v>8549</v>
      </c>
      <c r="AT3335" s="37" t="s">
        <v>1753</v>
      </c>
    </row>
    <row r="3336" spans="41:46" x14ac:dyDescent="0.2">
      <c r="AO3336" s="106" t="str">
        <f t="shared" si="160"/>
        <v>RX2PRESTON SKREENS</v>
      </c>
      <c r="AP3336" s="37" t="s">
        <v>8418</v>
      </c>
      <c r="AQ3336" s="37" t="s">
        <v>8419</v>
      </c>
      <c r="AR3336" s="37" t="s">
        <v>8418</v>
      </c>
      <c r="AS3336" s="37" t="s">
        <v>8419</v>
      </c>
      <c r="AT3336" s="37" t="s">
        <v>1753</v>
      </c>
    </row>
    <row r="3337" spans="41:46" x14ac:dyDescent="0.2">
      <c r="AO3337" s="106" t="str">
        <f t="shared" si="160"/>
        <v>RX2PRESTON HALL HOSPITAL</v>
      </c>
      <c r="AP3337" s="37" t="s">
        <v>8420</v>
      </c>
      <c r="AQ3337" s="37" t="s">
        <v>8421</v>
      </c>
      <c r="AR3337" s="37" t="s">
        <v>8420</v>
      </c>
      <c r="AS3337" s="37" t="s">
        <v>8421</v>
      </c>
      <c r="AT3337" s="37" t="s">
        <v>1753</v>
      </c>
    </row>
    <row r="3338" spans="41:46" x14ac:dyDescent="0.2">
      <c r="AO3338" s="106" t="str">
        <f t="shared" si="160"/>
        <v>RX2ALAN GARDNER COTTAGE</v>
      </c>
      <c r="AP3338" s="37" t="s">
        <v>8422</v>
      </c>
      <c r="AQ3338" s="37" t="s">
        <v>8423</v>
      </c>
      <c r="AR3338" s="37" t="s">
        <v>8422</v>
      </c>
      <c r="AS3338" s="37" t="s">
        <v>8423</v>
      </c>
      <c r="AT3338" s="37" t="s">
        <v>1753</v>
      </c>
    </row>
    <row r="3339" spans="41:46" x14ac:dyDescent="0.2">
      <c r="AO3339" s="106" t="str">
        <f t="shared" si="160"/>
        <v>RX2HOMEOPATHIC HOSPITAL</v>
      </c>
      <c r="AP3339" s="37" t="s">
        <v>8424</v>
      </c>
      <c r="AQ3339" s="37" t="s">
        <v>8425</v>
      </c>
      <c r="AR3339" s="37" t="s">
        <v>8424</v>
      </c>
      <c r="AS3339" s="37" t="s">
        <v>8425</v>
      </c>
      <c r="AT3339" s="37" t="s">
        <v>1753</v>
      </c>
    </row>
    <row r="3340" spans="41:46" x14ac:dyDescent="0.2">
      <c r="AO3340" s="106" t="str">
        <f t="shared" si="160"/>
        <v>RX2ST RICHARDS HOSPITAL</v>
      </c>
      <c r="AP3340" s="37" t="s">
        <v>8426</v>
      </c>
      <c r="AQ3340" s="37" t="s">
        <v>11992</v>
      </c>
      <c r="AR3340" s="37" t="s">
        <v>8426</v>
      </c>
      <c r="AS3340" s="37" t="s">
        <v>11992</v>
      </c>
      <c r="AT3340" s="37" t="s">
        <v>1753</v>
      </c>
    </row>
    <row r="3341" spans="41:46" x14ac:dyDescent="0.2">
      <c r="AO3341" s="106" t="str">
        <f t="shared" si="160"/>
        <v>RX2CHASE COMMUNITY HOSPITAL</v>
      </c>
      <c r="AP3341" s="37" t="s">
        <v>8427</v>
      </c>
      <c r="AQ3341" s="37" t="s">
        <v>8577</v>
      </c>
      <c r="AR3341" s="37" t="s">
        <v>8427</v>
      </c>
      <c r="AS3341" s="37" t="s">
        <v>8577</v>
      </c>
      <c r="AT3341" s="37" t="s">
        <v>1753</v>
      </c>
    </row>
    <row r="3342" spans="41:46" x14ac:dyDescent="0.2">
      <c r="AO3342" s="106" t="str">
        <f t="shared" si="160"/>
        <v>RX2FORT SOUTHWICK</v>
      </c>
      <c r="AP3342" s="37" t="s">
        <v>8428</v>
      </c>
      <c r="AQ3342" s="37" t="s">
        <v>8429</v>
      </c>
      <c r="AR3342" s="37" t="s">
        <v>8428</v>
      </c>
      <c r="AS3342" s="37" t="s">
        <v>8429</v>
      </c>
      <c r="AT3342" s="37" t="s">
        <v>1753</v>
      </c>
    </row>
    <row r="3343" spans="41:46" x14ac:dyDescent="0.2">
      <c r="AO3343" s="106" t="str">
        <f t="shared" si="160"/>
        <v>RX3TEES, ESK, WEAR VALLEY NHS TRUST (DURHAM)</v>
      </c>
      <c r="AP3343" s="37" t="s">
        <v>8430</v>
      </c>
      <c r="AQ3343" s="37" t="s">
        <v>8431</v>
      </c>
      <c r="AR3343" s="37" t="s">
        <v>8430</v>
      </c>
      <c r="AS3343" s="37" t="s">
        <v>8431</v>
      </c>
      <c r="AT3343" s="37" t="s">
        <v>1744</v>
      </c>
    </row>
    <row r="3344" spans="41:46" x14ac:dyDescent="0.2">
      <c r="AO3344" s="106" t="str">
        <f t="shared" si="160"/>
        <v>RX3TEES, ESK WEAR VALLEY NHS TRUST (TEES)</v>
      </c>
      <c r="AP3344" s="37" t="s">
        <v>8432</v>
      </c>
      <c r="AQ3344" s="37" t="s">
        <v>11528</v>
      </c>
      <c r="AR3344" s="37" t="s">
        <v>8432</v>
      </c>
      <c r="AS3344" s="37" t="s">
        <v>11528</v>
      </c>
      <c r="AT3344" s="37" t="s">
        <v>1744</v>
      </c>
    </row>
    <row r="3345" spans="41:46" x14ac:dyDescent="0.2">
      <c r="AO3345" s="106" t="str">
        <f t="shared" si="160"/>
        <v>RX3THE HAWTHORNS</v>
      </c>
      <c r="AP3345" s="37" t="s">
        <v>11529</v>
      </c>
      <c r="AQ3345" s="37" t="s">
        <v>9634</v>
      </c>
      <c r="AR3345" s="37" t="s">
        <v>11529</v>
      </c>
      <c r="AS3345" s="37" t="s">
        <v>9634</v>
      </c>
      <c r="AT3345" s="37" t="s">
        <v>1744</v>
      </c>
    </row>
    <row r="3346" spans="41:46" x14ac:dyDescent="0.2">
      <c r="AO3346" s="106" t="str">
        <f t="shared" si="160"/>
        <v>RX3WOLFSON RESEARCH INSTITUTE</v>
      </c>
      <c r="AP3346" s="37" t="s">
        <v>11530</v>
      </c>
      <c r="AQ3346" s="37" t="s">
        <v>11531</v>
      </c>
      <c r="AR3346" s="37" t="s">
        <v>11530</v>
      </c>
      <c r="AS3346" s="37" t="s">
        <v>11531</v>
      </c>
      <c r="AT3346" s="37" t="s">
        <v>1744</v>
      </c>
    </row>
    <row r="3347" spans="41:46" x14ac:dyDescent="0.2">
      <c r="AO3347" s="106" t="str">
        <f t="shared" si="160"/>
        <v>RX3CENTENARY SUITE</v>
      </c>
      <c r="AP3347" s="37" t="s">
        <v>11532</v>
      </c>
      <c r="AQ3347" s="37" t="s">
        <v>11533</v>
      </c>
      <c r="AR3347" s="37" t="s">
        <v>11532</v>
      </c>
      <c r="AS3347" s="37" t="s">
        <v>11533</v>
      </c>
      <c r="AT3347" s="37" t="s">
        <v>1744</v>
      </c>
    </row>
    <row r="3348" spans="41:46" x14ac:dyDescent="0.2">
      <c r="AO3348" s="106" t="str">
        <f t="shared" si="160"/>
        <v>RX3GEORGE HARDWICK FOUNDATION</v>
      </c>
      <c r="AP3348" s="37" t="s">
        <v>11534</v>
      </c>
      <c r="AQ3348" s="37" t="s">
        <v>11535</v>
      </c>
      <c r="AR3348" s="37" t="s">
        <v>11534</v>
      </c>
      <c r="AS3348" s="37" t="s">
        <v>11535</v>
      </c>
      <c r="AT3348" s="37" t="s">
        <v>1744</v>
      </c>
    </row>
    <row r="3349" spans="41:46" x14ac:dyDescent="0.2">
      <c r="AO3349" s="106" t="str">
        <f t="shared" si="160"/>
        <v>RX3COATHAM MEMORIAL HALL</v>
      </c>
      <c r="AP3349" s="37" t="s">
        <v>11536</v>
      </c>
      <c r="AQ3349" s="37" t="s">
        <v>11537</v>
      </c>
      <c r="AR3349" s="37" t="s">
        <v>11536</v>
      </c>
      <c r="AS3349" s="37" t="s">
        <v>11537</v>
      </c>
      <c r="AT3349" s="37" t="s">
        <v>1744</v>
      </c>
    </row>
    <row r="3350" spans="41:46" x14ac:dyDescent="0.2">
      <c r="AO3350" s="106" t="str">
        <f t="shared" si="160"/>
        <v>RX3CAMPHILL VILLAGE TRUST</v>
      </c>
      <c r="AP3350" s="37" t="s">
        <v>11538</v>
      </c>
      <c r="AQ3350" s="37" t="s">
        <v>11539</v>
      </c>
      <c r="AR3350" s="37" t="s">
        <v>11538</v>
      </c>
      <c r="AS3350" s="37" t="s">
        <v>11539</v>
      </c>
      <c r="AT3350" s="37" t="s">
        <v>1744</v>
      </c>
    </row>
    <row r="3351" spans="41:46" x14ac:dyDescent="0.2">
      <c r="AO3351" s="106" t="str">
        <f t="shared" si="160"/>
        <v>RX3PARK VIEW</v>
      </c>
      <c r="AP3351" s="37" t="s">
        <v>11540</v>
      </c>
      <c r="AQ3351" s="37" t="s">
        <v>11541</v>
      </c>
      <c r="AR3351" s="37" t="s">
        <v>11540</v>
      </c>
      <c r="AS3351" s="37" t="s">
        <v>11541</v>
      </c>
      <c r="AT3351" s="37" t="s">
        <v>1744</v>
      </c>
    </row>
    <row r="3352" spans="41:46" x14ac:dyDescent="0.2">
      <c r="AO3352" s="106" t="str">
        <f t="shared" si="160"/>
        <v>RX3POA - DERWENTSIDE CH 1</v>
      </c>
      <c r="AP3352" s="37" t="s">
        <v>11542</v>
      </c>
      <c r="AQ3352" s="37" t="s">
        <v>11543</v>
      </c>
      <c r="AR3352" s="37" t="s">
        <v>11542</v>
      </c>
      <c r="AS3352" s="37" t="s">
        <v>11543</v>
      </c>
      <c r="AT3352" s="37" t="s">
        <v>1744</v>
      </c>
    </row>
    <row r="3353" spans="41:46" x14ac:dyDescent="0.2">
      <c r="AO3353" s="106" t="str">
        <f t="shared" si="160"/>
        <v>RX3POA - DERWENTSIDE CH 2</v>
      </c>
      <c r="AP3353" s="37" t="s">
        <v>11544</v>
      </c>
      <c r="AQ3353" s="37" t="s">
        <v>11545</v>
      </c>
      <c r="AR3353" s="37" t="s">
        <v>11544</v>
      </c>
      <c r="AS3353" s="37" t="s">
        <v>11545</v>
      </c>
      <c r="AT3353" s="37" t="s">
        <v>1744</v>
      </c>
    </row>
    <row r="3354" spans="41:46" x14ac:dyDescent="0.2">
      <c r="AO3354" s="106" t="str">
        <f t="shared" si="160"/>
        <v>RX3POA - CLS BL UNIT</v>
      </c>
      <c r="AP3354" s="37" t="s">
        <v>11546</v>
      </c>
      <c r="AQ3354" s="37" t="s">
        <v>11547</v>
      </c>
      <c r="AR3354" s="37" t="s">
        <v>11546</v>
      </c>
      <c r="AS3354" s="37" t="s">
        <v>11547</v>
      </c>
      <c r="AT3354" s="37" t="s">
        <v>1744</v>
      </c>
    </row>
    <row r="3355" spans="41:46" x14ac:dyDescent="0.2">
      <c r="AO3355" s="106" t="str">
        <f t="shared" si="160"/>
        <v>RX3POA - DURHAM BL UNIT</v>
      </c>
      <c r="AP3355" s="37" t="s">
        <v>11548</v>
      </c>
      <c r="AQ3355" s="37" t="s">
        <v>11549</v>
      </c>
      <c r="AR3355" s="37" t="s">
        <v>11548</v>
      </c>
      <c r="AS3355" s="37" t="s">
        <v>11549</v>
      </c>
      <c r="AT3355" s="37" t="s">
        <v>1744</v>
      </c>
    </row>
    <row r="3356" spans="41:46" x14ac:dyDescent="0.2">
      <c r="AO3356" s="106" t="str">
        <f t="shared" si="160"/>
        <v>RX3POA - SEDGEFIELD</v>
      </c>
      <c r="AP3356" s="37" t="s">
        <v>11550</v>
      </c>
      <c r="AQ3356" s="37" t="s">
        <v>11551</v>
      </c>
      <c r="AR3356" s="37" t="s">
        <v>11550</v>
      </c>
      <c r="AS3356" s="37" t="s">
        <v>11551</v>
      </c>
      <c r="AT3356" s="37" t="s">
        <v>1744</v>
      </c>
    </row>
    <row r="3357" spans="41:46" x14ac:dyDescent="0.2">
      <c r="AO3357" s="106" t="str">
        <f t="shared" si="160"/>
        <v>RX3POA - DDALES APARK 1</v>
      </c>
      <c r="AP3357" s="37" t="s">
        <v>11552</v>
      </c>
      <c r="AQ3357" s="37" t="s">
        <v>11553</v>
      </c>
      <c r="AR3357" s="37" t="s">
        <v>11552</v>
      </c>
      <c r="AS3357" s="37" t="s">
        <v>11553</v>
      </c>
      <c r="AT3357" s="37" t="s">
        <v>1744</v>
      </c>
    </row>
    <row r="3358" spans="41:46" x14ac:dyDescent="0.2">
      <c r="AO3358" s="106" t="str">
        <f t="shared" si="160"/>
        <v>RX3POA - DDALES APARK 2</v>
      </c>
      <c r="AP3358" s="37" t="s">
        <v>11554</v>
      </c>
      <c r="AQ3358" s="37" t="s">
        <v>11555</v>
      </c>
      <c r="AR3358" s="37" t="s">
        <v>11554</v>
      </c>
      <c r="AS3358" s="37" t="s">
        <v>11555</v>
      </c>
      <c r="AT3358" s="37" t="s">
        <v>1744</v>
      </c>
    </row>
    <row r="3359" spans="41:46" x14ac:dyDescent="0.2">
      <c r="AO3359" s="106" t="str">
        <f t="shared" si="160"/>
        <v>RX3POA - DARLINGTON WEST PARK 1</v>
      </c>
      <c r="AP3359" s="37" t="s">
        <v>11556</v>
      </c>
      <c r="AQ3359" s="37" t="s">
        <v>11557</v>
      </c>
      <c r="AR3359" s="37" t="s">
        <v>11556</v>
      </c>
      <c r="AS3359" s="37" t="s">
        <v>11557</v>
      </c>
      <c r="AT3359" s="37" t="s">
        <v>1744</v>
      </c>
    </row>
    <row r="3360" spans="41:46" x14ac:dyDescent="0.2">
      <c r="AO3360" s="106" t="str">
        <f t="shared" si="160"/>
        <v>RX3CHILDRENS &amp; YOUNG PEOPLES(2)</v>
      </c>
      <c r="AP3360" s="37" t="s">
        <v>11558</v>
      </c>
      <c r="AQ3360" s="37" t="s">
        <v>11559</v>
      </c>
      <c r="AR3360" s="37" t="s">
        <v>11558</v>
      </c>
      <c r="AS3360" s="37" t="s">
        <v>11559</v>
      </c>
      <c r="AT3360" s="37" t="s">
        <v>1744</v>
      </c>
    </row>
    <row r="3361" spans="41:46" x14ac:dyDescent="0.2">
      <c r="AO3361" s="106" t="str">
        <f t="shared" si="160"/>
        <v>RX3CHILDRENS &amp; YOUNG PEOPLES(3)</v>
      </c>
      <c r="AP3361" s="37" t="s">
        <v>11560</v>
      </c>
      <c r="AQ3361" s="37" t="s">
        <v>11561</v>
      </c>
      <c r="AR3361" s="37" t="s">
        <v>11560</v>
      </c>
      <c r="AS3361" s="37" t="s">
        <v>11561</v>
      </c>
      <c r="AT3361" s="37" t="s">
        <v>1744</v>
      </c>
    </row>
    <row r="3362" spans="41:46" x14ac:dyDescent="0.2">
      <c r="AO3362" s="106" t="str">
        <f t="shared" si="160"/>
        <v>RX3NMP STOCKTON AFFECTIVE DISORDERS</v>
      </c>
      <c r="AP3362" s="37" t="s">
        <v>11562</v>
      </c>
      <c r="AQ3362" s="37" t="s">
        <v>11563</v>
      </c>
      <c r="AR3362" s="37" t="s">
        <v>11562</v>
      </c>
      <c r="AS3362" s="37" t="s">
        <v>11563</v>
      </c>
      <c r="AT3362" s="37" t="s">
        <v>1744</v>
      </c>
    </row>
    <row r="3363" spans="41:46" x14ac:dyDescent="0.2">
      <c r="AO3363" s="106" t="str">
        <f t="shared" si="160"/>
        <v>RX3HARTLEPOOL CARERS ASSOCIATION</v>
      </c>
      <c r="AP3363" s="37" t="s">
        <v>11564</v>
      </c>
      <c r="AQ3363" s="37" t="s">
        <v>11565</v>
      </c>
      <c r="AR3363" s="37" t="s">
        <v>11564</v>
      </c>
      <c r="AS3363" s="37" t="s">
        <v>11565</v>
      </c>
      <c r="AT3363" s="37" t="s">
        <v>1744</v>
      </c>
    </row>
    <row r="3364" spans="41:46" x14ac:dyDescent="0.2">
      <c r="AO3364" s="106" t="str">
        <f t="shared" si="160"/>
        <v>RX3NMP - MHSOP H'GATE</v>
      </c>
      <c r="AP3364" s="37" t="s">
        <v>11566</v>
      </c>
      <c r="AQ3364" s="37" t="s">
        <v>11567</v>
      </c>
      <c r="AR3364" s="37" t="s">
        <v>11566</v>
      </c>
      <c r="AS3364" s="37" t="s">
        <v>11567</v>
      </c>
      <c r="AT3364" s="37" t="s">
        <v>1744</v>
      </c>
    </row>
    <row r="3365" spans="41:46" x14ac:dyDescent="0.2">
      <c r="AO3365" s="106" t="str">
        <f t="shared" si="160"/>
        <v>RX3M'BRO MHSOP 3 NMP</v>
      </c>
      <c r="AP3365" s="37" t="s">
        <v>11568</v>
      </c>
      <c r="AQ3365" s="37" t="s">
        <v>11569</v>
      </c>
      <c r="AR3365" s="37" t="s">
        <v>11568</v>
      </c>
      <c r="AS3365" s="37" t="s">
        <v>11569</v>
      </c>
      <c r="AT3365" s="37" t="s">
        <v>1744</v>
      </c>
    </row>
    <row r="3366" spans="41:46" x14ac:dyDescent="0.2">
      <c r="AO3366" s="106" t="str">
        <f t="shared" si="160"/>
        <v>RX3NMP - LD H'GATE</v>
      </c>
      <c r="AP3366" s="37" t="s">
        <v>11570</v>
      </c>
      <c r="AQ3366" s="37" t="s">
        <v>11571</v>
      </c>
      <c r="AR3366" s="37" t="s">
        <v>11570</v>
      </c>
      <c r="AS3366" s="37" t="s">
        <v>11571</v>
      </c>
      <c r="AT3366" s="37" t="s">
        <v>1744</v>
      </c>
    </row>
    <row r="3367" spans="41:46" x14ac:dyDescent="0.2">
      <c r="AO3367" s="106" t="str">
        <f t="shared" si="160"/>
        <v>RX3NMP - MHSOP STOCKTON</v>
      </c>
      <c r="AP3367" s="37" t="s">
        <v>11572</v>
      </c>
      <c r="AQ3367" s="37" t="s">
        <v>11573</v>
      </c>
      <c r="AR3367" s="37" t="s">
        <v>11572</v>
      </c>
      <c r="AS3367" s="37" t="s">
        <v>11573</v>
      </c>
      <c r="AT3367" s="37" t="s">
        <v>1744</v>
      </c>
    </row>
    <row r="3368" spans="41:46" x14ac:dyDescent="0.2">
      <c r="AO3368" s="106" t="str">
        <f t="shared" si="160"/>
        <v>RX3POA - DARLINGTON WEST PARK 2</v>
      </c>
      <c r="AP3368" s="37" t="s">
        <v>11574</v>
      </c>
      <c r="AQ3368" s="37" t="s">
        <v>11575</v>
      </c>
      <c r="AR3368" s="37" t="s">
        <v>11574</v>
      </c>
      <c r="AS3368" s="37" t="s">
        <v>11575</v>
      </c>
      <c r="AT3368" s="37" t="s">
        <v>1744</v>
      </c>
    </row>
    <row r="3369" spans="41:46" x14ac:dyDescent="0.2">
      <c r="AO3369" s="106" t="str">
        <f t="shared" si="160"/>
        <v>RX3C &amp; YPS 1</v>
      </c>
      <c r="AP3369" s="37" t="s">
        <v>11576</v>
      </c>
      <c r="AQ3369" s="37" t="s">
        <v>11577</v>
      </c>
      <c r="AR3369" s="37" t="s">
        <v>11576</v>
      </c>
      <c r="AS3369" s="37" t="s">
        <v>11577</v>
      </c>
      <c r="AT3369" s="37" t="s">
        <v>1744</v>
      </c>
    </row>
    <row r="3370" spans="41:46" x14ac:dyDescent="0.2">
      <c r="AO3370" s="106" t="str">
        <f t="shared" si="160"/>
        <v>RX3POA</v>
      </c>
      <c r="AP3370" s="37" t="s">
        <v>11578</v>
      </c>
      <c r="AQ3370" s="37" t="s">
        <v>11579</v>
      </c>
      <c r="AR3370" s="37" t="s">
        <v>11578</v>
      </c>
      <c r="AS3370" s="37" t="s">
        <v>11579</v>
      </c>
      <c r="AT3370" s="37" t="s">
        <v>1744</v>
      </c>
    </row>
    <row r="3371" spans="41:46" x14ac:dyDescent="0.2">
      <c r="AO3371" s="106" t="str">
        <f t="shared" si="160"/>
        <v>RX3C &amp; YPS 2</v>
      </c>
      <c r="AP3371" s="37" t="s">
        <v>11580</v>
      </c>
      <c r="AQ3371" s="37" t="s">
        <v>11581</v>
      </c>
      <c r="AR3371" s="37" t="s">
        <v>11580</v>
      </c>
      <c r="AS3371" s="37" t="s">
        <v>11581</v>
      </c>
      <c r="AT3371" s="37" t="s">
        <v>1744</v>
      </c>
    </row>
    <row r="3372" spans="41:46" x14ac:dyDescent="0.2">
      <c r="AO3372" s="106" t="str">
        <f t="shared" si="160"/>
        <v>RX3MHSOP NP</v>
      </c>
      <c r="AP3372" s="37" t="s">
        <v>11582</v>
      </c>
      <c r="AQ3372" s="37" t="s">
        <v>11583</v>
      </c>
      <c r="AR3372" s="37" t="s">
        <v>11582</v>
      </c>
      <c r="AS3372" s="37" t="s">
        <v>11583</v>
      </c>
      <c r="AT3372" s="37" t="s">
        <v>1744</v>
      </c>
    </row>
    <row r="3373" spans="41:46" x14ac:dyDescent="0.2">
      <c r="AO3373" s="106" t="str">
        <f t="shared" si="160"/>
        <v>RX3C &amp; YPS CLS</v>
      </c>
      <c r="AP3373" s="37" t="s">
        <v>11584</v>
      </c>
      <c r="AQ3373" s="37" t="s">
        <v>11585</v>
      </c>
      <c r="AR3373" s="37" t="s">
        <v>11584</v>
      </c>
      <c r="AS3373" s="37" t="s">
        <v>11585</v>
      </c>
      <c r="AT3373" s="37" t="s">
        <v>1744</v>
      </c>
    </row>
    <row r="3374" spans="41:46" x14ac:dyDescent="0.2">
      <c r="AO3374" s="106" t="str">
        <f t="shared" si="160"/>
        <v>RX3NP PETERLEE HC</v>
      </c>
      <c r="AP3374" s="37" t="s">
        <v>11586</v>
      </c>
      <c r="AQ3374" s="37" t="s">
        <v>11587</v>
      </c>
      <c r="AR3374" s="37" t="s">
        <v>11586</v>
      </c>
      <c r="AS3374" s="37" t="s">
        <v>11587</v>
      </c>
      <c r="AT3374" s="37" t="s">
        <v>1744</v>
      </c>
    </row>
    <row r="3375" spans="41:46" x14ac:dyDescent="0.2">
      <c r="AO3375" s="106" t="str">
        <f t="shared" si="160"/>
        <v>RX3LD SOUTH 2</v>
      </c>
      <c r="AP3375" s="37" t="s">
        <v>11588</v>
      </c>
      <c r="AQ3375" s="37" t="s">
        <v>11589</v>
      </c>
      <c r="AR3375" s="37" t="s">
        <v>11588</v>
      </c>
      <c r="AS3375" s="37" t="s">
        <v>11589</v>
      </c>
      <c r="AT3375" s="37" t="s">
        <v>1744</v>
      </c>
    </row>
    <row r="3376" spans="41:46" x14ac:dyDescent="0.2">
      <c r="AO3376" s="106" t="str">
        <f t="shared" si="160"/>
        <v>RX3ADT NORTH</v>
      </c>
      <c r="AP3376" s="37" t="s">
        <v>11590</v>
      </c>
      <c r="AQ3376" s="37" t="s">
        <v>11591</v>
      </c>
      <c r="AR3376" s="37" t="s">
        <v>11590</v>
      </c>
      <c r="AS3376" s="37" t="s">
        <v>11591</v>
      </c>
      <c r="AT3376" s="37" t="s">
        <v>1744</v>
      </c>
    </row>
    <row r="3377" spans="41:46" x14ac:dyDescent="0.2">
      <c r="AO3377" s="106" t="str">
        <f t="shared" si="160"/>
        <v>RX3EIP (NP)</v>
      </c>
      <c r="AP3377" s="37" t="s">
        <v>11592</v>
      </c>
      <c r="AQ3377" s="37" t="s">
        <v>11593</v>
      </c>
      <c r="AR3377" s="37" t="s">
        <v>11592</v>
      </c>
      <c r="AS3377" s="37" t="s">
        <v>11593</v>
      </c>
      <c r="AT3377" s="37" t="s">
        <v>1744</v>
      </c>
    </row>
    <row r="3378" spans="41:46" x14ac:dyDescent="0.2">
      <c r="AO3378" s="106" t="str">
        <f t="shared" si="160"/>
        <v>RX3LD - NORTH</v>
      </c>
      <c r="AP3378" s="37" t="s">
        <v>11594</v>
      </c>
      <c r="AQ3378" s="37" t="s">
        <v>11595</v>
      </c>
      <c r="AR3378" s="37" t="s">
        <v>11594</v>
      </c>
      <c r="AS3378" s="37" t="s">
        <v>11595</v>
      </c>
      <c r="AT3378" s="37" t="s">
        <v>1744</v>
      </c>
    </row>
    <row r="3379" spans="41:46" x14ac:dyDescent="0.2">
      <c r="AO3379" s="106" t="str">
        <f t="shared" si="160"/>
        <v>RX3LD - SOUTH</v>
      </c>
      <c r="AP3379" s="37" t="s">
        <v>11596</v>
      </c>
      <c r="AQ3379" s="37" t="s">
        <v>11597</v>
      </c>
      <c r="AR3379" s="37" t="s">
        <v>11596</v>
      </c>
      <c r="AS3379" s="37" t="s">
        <v>11597</v>
      </c>
      <c r="AT3379" s="37" t="s">
        <v>1744</v>
      </c>
    </row>
    <row r="3380" spans="41:46" x14ac:dyDescent="0.2">
      <c r="AO3380" s="106" t="str">
        <f t="shared" si="160"/>
        <v>RX3TERTIARY PSYCHOSIS 2</v>
      </c>
      <c r="AP3380" s="37" t="s">
        <v>11598</v>
      </c>
      <c r="AQ3380" s="37" t="s">
        <v>11599</v>
      </c>
      <c r="AR3380" s="37" t="s">
        <v>11598</v>
      </c>
      <c r="AS3380" s="37" t="s">
        <v>11599</v>
      </c>
      <c r="AT3380" s="37" t="s">
        <v>1744</v>
      </c>
    </row>
    <row r="3381" spans="41:46" x14ac:dyDescent="0.2">
      <c r="AO3381" s="106" t="str">
        <f t="shared" si="160"/>
        <v>RX3LD NORTH (1)</v>
      </c>
      <c r="AP3381" s="37" t="s">
        <v>11600</v>
      </c>
      <c r="AQ3381" s="37" t="s">
        <v>11601</v>
      </c>
      <c r="AR3381" s="37" t="s">
        <v>11600</v>
      </c>
      <c r="AS3381" s="37" t="s">
        <v>11601</v>
      </c>
      <c r="AT3381" s="37" t="s">
        <v>1744</v>
      </c>
    </row>
    <row r="3382" spans="41:46" x14ac:dyDescent="0.2">
      <c r="AO3382" s="106" t="str">
        <f t="shared" si="160"/>
        <v>RX3LD NORTH (2)</v>
      </c>
      <c r="AP3382" s="37" t="s">
        <v>11602</v>
      </c>
      <c r="AQ3382" s="37" t="s">
        <v>11603</v>
      </c>
      <c r="AR3382" s="37" t="s">
        <v>11602</v>
      </c>
      <c r="AS3382" s="37" t="s">
        <v>11603</v>
      </c>
      <c r="AT3382" s="37" t="s">
        <v>1744</v>
      </c>
    </row>
    <row r="3383" spans="41:46" x14ac:dyDescent="0.2">
      <c r="AO3383" s="106" t="str">
        <f t="shared" si="160"/>
        <v>RX3LD NORTH (3)</v>
      </c>
      <c r="AP3383" s="37" t="s">
        <v>11604</v>
      </c>
      <c r="AQ3383" s="37" t="s">
        <v>11605</v>
      </c>
      <c r="AR3383" s="37" t="s">
        <v>11604</v>
      </c>
      <c r="AS3383" s="37" t="s">
        <v>11605</v>
      </c>
      <c r="AT3383" s="37" t="s">
        <v>1744</v>
      </c>
    </row>
    <row r="3384" spans="41:46" x14ac:dyDescent="0.2">
      <c r="AO3384" s="106" t="str">
        <f t="shared" si="160"/>
        <v>RX3MHSOP SB (NP)</v>
      </c>
      <c r="AP3384" s="37" t="s">
        <v>11606</v>
      </c>
      <c r="AQ3384" s="37" t="s">
        <v>11607</v>
      </c>
      <c r="AR3384" s="37" t="s">
        <v>11606</v>
      </c>
      <c r="AS3384" s="37" t="s">
        <v>11607</v>
      </c>
      <c r="AT3384" s="37" t="s">
        <v>1744</v>
      </c>
    </row>
    <row r="3385" spans="41:46" x14ac:dyDescent="0.2">
      <c r="AO3385" s="106" t="str">
        <f t="shared" si="160"/>
        <v>RX3GOODALL (NP)</v>
      </c>
      <c r="AP3385" s="37" t="s">
        <v>11608</v>
      </c>
      <c r="AQ3385" s="37" t="s">
        <v>11609</v>
      </c>
      <c r="AR3385" s="37" t="s">
        <v>11608</v>
      </c>
      <c r="AS3385" s="37" t="s">
        <v>11609</v>
      </c>
      <c r="AT3385" s="37" t="s">
        <v>1744</v>
      </c>
    </row>
    <row r="3386" spans="41:46" x14ac:dyDescent="0.2">
      <c r="AO3386" s="106" t="str">
        <f t="shared" si="160"/>
        <v>RX3MHSOP LR (NP)</v>
      </c>
      <c r="AP3386" s="37" t="s">
        <v>11610</v>
      </c>
      <c r="AQ3386" s="37" t="s">
        <v>11611</v>
      </c>
      <c r="AR3386" s="37" t="s">
        <v>11610</v>
      </c>
      <c r="AS3386" s="37" t="s">
        <v>11611</v>
      </c>
      <c r="AT3386" s="37" t="s">
        <v>1744</v>
      </c>
    </row>
    <row r="3387" spans="41:46" x14ac:dyDescent="0.2">
      <c r="AO3387" s="106" t="str">
        <f t="shared" si="160"/>
        <v>RX3MHSOP AP NP</v>
      </c>
      <c r="AP3387" s="37" t="s">
        <v>11612</v>
      </c>
      <c r="AQ3387" s="37" t="s">
        <v>11613</v>
      </c>
      <c r="AR3387" s="37" t="s">
        <v>11612</v>
      </c>
      <c r="AS3387" s="37" t="s">
        <v>11613</v>
      </c>
      <c r="AT3387" s="37" t="s">
        <v>1744</v>
      </c>
    </row>
    <row r="3388" spans="41:46" x14ac:dyDescent="0.2">
      <c r="AO3388" s="106" t="str">
        <f t="shared" si="160"/>
        <v>RX3MHSOP APK NP</v>
      </c>
      <c r="AP3388" s="37" t="s">
        <v>11614</v>
      </c>
      <c r="AQ3388" s="37" t="s">
        <v>11615</v>
      </c>
      <c r="AR3388" s="37" t="s">
        <v>11614</v>
      </c>
      <c r="AS3388" s="37" t="s">
        <v>11615</v>
      </c>
      <c r="AT3388" s="37" t="s">
        <v>1744</v>
      </c>
    </row>
    <row r="3389" spans="41:46" x14ac:dyDescent="0.2">
      <c r="AO3389" s="106" t="str">
        <f t="shared" si="160"/>
        <v>RX3NORTH END NP</v>
      </c>
      <c r="AP3389" s="37" t="s">
        <v>11616</v>
      </c>
      <c r="AQ3389" s="37" t="s">
        <v>11617</v>
      </c>
      <c r="AR3389" s="37" t="s">
        <v>11616</v>
      </c>
      <c r="AS3389" s="37" t="s">
        <v>11617</v>
      </c>
      <c r="AT3389" s="37" t="s">
        <v>1744</v>
      </c>
    </row>
    <row r="3390" spans="41:46" x14ac:dyDescent="0.2">
      <c r="AO3390" s="106" t="str">
        <f t="shared" si="160"/>
        <v>RX3MHSOP - APK NP 2</v>
      </c>
      <c r="AP3390" s="37" t="s">
        <v>11618</v>
      </c>
      <c r="AQ3390" s="37" t="s">
        <v>11619</v>
      </c>
      <c r="AR3390" s="37" t="s">
        <v>11618</v>
      </c>
      <c r="AS3390" s="37" t="s">
        <v>11619</v>
      </c>
      <c r="AT3390" s="37" t="s">
        <v>1744</v>
      </c>
    </row>
    <row r="3391" spans="41:46" x14ac:dyDescent="0.2">
      <c r="AO3391" s="106" t="str">
        <f t="shared" si="160"/>
        <v>RX3SHILDON COMMUNITY EXTENDED CARE UNIT</v>
      </c>
      <c r="AP3391" s="37" t="s">
        <v>11620</v>
      </c>
      <c r="AQ3391" s="37" t="s">
        <v>11621</v>
      </c>
      <c r="AR3391" s="37" t="s">
        <v>11620</v>
      </c>
      <c r="AS3391" s="37" t="s">
        <v>11621</v>
      </c>
      <c r="AT3391" s="37" t="s">
        <v>1744</v>
      </c>
    </row>
    <row r="3392" spans="41:46" x14ac:dyDescent="0.2">
      <c r="AO3392" s="106" t="str">
        <f t="shared" si="160"/>
        <v>RX3AUCKLAND PARK HOSPITAL</v>
      </c>
      <c r="AP3392" s="37" t="s">
        <v>11622</v>
      </c>
      <c r="AQ3392" s="37" t="s">
        <v>11623</v>
      </c>
      <c r="AR3392" s="37" t="s">
        <v>11622</v>
      </c>
      <c r="AS3392" s="37" t="s">
        <v>11623</v>
      </c>
      <c r="AT3392" s="37" t="s">
        <v>1744</v>
      </c>
    </row>
    <row r="3393" spans="41:46" x14ac:dyDescent="0.2">
      <c r="AO3393" s="106" t="str">
        <f t="shared" si="160"/>
        <v>RX3DARLINGTON MEMORIAL ROWAN BUILDING</v>
      </c>
      <c r="AP3393" s="37" t="s">
        <v>11624</v>
      </c>
      <c r="AQ3393" s="37" t="s">
        <v>11625</v>
      </c>
      <c r="AR3393" s="37" t="s">
        <v>11624</v>
      </c>
      <c r="AS3393" s="37" t="s">
        <v>11625</v>
      </c>
      <c r="AT3393" s="37" t="s">
        <v>1744</v>
      </c>
    </row>
    <row r="3394" spans="41:46" x14ac:dyDescent="0.2">
      <c r="AO3394" s="106" t="str">
        <f t="shared" si="160"/>
        <v>RX3UNIVERSITY HOSPITAL OF NORTH DURHAM</v>
      </c>
      <c r="AP3394" s="37" t="s">
        <v>11626</v>
      </c>
      <c r="AQ3394" s="37" t="s">
        <v>11627</v>
      </c>
      <c r="AR3394" s="37" t="s">
        <v>11626</v>
      </c>
      <c r="AS3394" s="37" t="s">
        <v>11627</v>
      </c>
      <c r="AT3394" s="37" t="s">
        <v>1744</v>
      </c>
    </row>
    <row r="3395" spans="41:46" x14ac:dyDescent="0.2">
      <c r="AO3395" s="106" t="str">
        <f t="shared" si="160"/>
        <v>RX3UNIVERSITY HOSPITAL OF HARTLEPOOL</v>
      </c>
      <c r="AP3395" s="37" t="s">
        <v>11628</v>
      </c>
      <c r="AQ3395" s="37" t="s">
        <v>11629</v>
      </c>
      <c r="AR3395" s="37" t="s">
        <v>11628</v>
      </c>
      <c r="AS3395" s="37" t="s">
        <v>11629</v>
      </c>
      <c r="AT3395" s="37" t="s">
        <v>1744</v>
      </c>
    </row>
    <row r="3396" spans="41:46" x14ac:dyDescent="0.2">
      <c r="AO3396" s="106" t="str">
        <f t="shared" ref="AO3396:AO3459" si="161">AT3396&amp;AQ3396</f>
        <v>RX3UNIVERSITY HOSPITAL OF NORTH TEES</v>
      </c>
      <c r="AP3396" s="37" t="s">
        <v>11630</v>
      </c>
      <c r="AQ3396" s="37" t="s">
        <v>11631</v>
      </c>
      <c r="AR3396" s="37" t="s">
        <v>11630</v>
      </c>
      <c r="AS3396" s="37" t="s">
        <v>11631</v>
      </c>
      <c r="AT3396" s="37" t="s">
        <v>1744</v>
      </c>
    </row>
    <row r="3397" spans="41:46" x14ac:dyDescent="0.2">
      <c r="AO3397" s="106" t="str">
        <f t="shared" si="161"/>
        <v>RX3AYSGARTH</v>
      </c>
      <c r="AP3397" s="37" t="s">
        <v>11632</v>
      </c>
      <c r="AQ3397" s="37" t="s">
        <v>11633</v>
      </c>
      <c r="AR3397" s="37" t="s">
        <v>11632</v>
      </c>
      <c r="AS3397" s="37" t="s">
        <v>11633</v>
      </c>
      <c r="AT3397" s="37" t="s">
        <v>1744</v>
      </c>
    </row>
    <row r="3398" spans="41:46" x14ac:dyDescent="0.2">
      <c r="AO3398" s="106" t="str">
        <f t="shared" si="161"/>
        <v>RX3PARKSIDE MIDDLESBROUGH</v>
      </c>
      <c r="AP3398" s="37" t="s">
        <v>11634</v>
      </c>
      <c r="AQ3398" s="37" t="s">
        <v>11635</v>
      </c>
      <c r="AR3398" s="37" t="s">
        <v>11634</v>
      </c>
      <c r="AS3398" s="37" t="s">
        <v>11635</v>
      </c>
      <c r="AT3398" s="37" t="s">
        <v>1744</v>
      </c>
    </row>
    <row r="3399" spans="41:46" x14ac:dyDescent="0.2">
      <c r="AO3399" s="106" t="str">
        <f t="shared" si="161"/>
        <v>RX3FOXRUSH AFFECTIVE DISORDER</v>
      </c>
      <c r="AP3399" s="37" t="s">
        <v>11636</v>
      </c>
      <c r="AQ3399" s="37" t="s">
        <v>11637</v>
      </c>
      <c r="AR3399" s="37" t="s">
        <v>11636</v>
      </c>
      <c r="AS3399" s="37" t="s">
        <v>11637</v>
      </c>
      <c r="AT3399" s="37" t="s">
        <v>1744</v>
      </c>
    </row>
    <row r="3400" spans="41:46" x14ac:dyDescent="0.2">
      <c r="AO3400" s="106" t="str">
        <f t="shared" si="161"/>
        <v>RX3KILTON VIEW</v>
      </c>
      <c r="AP3400" s="37" t="s">
        <v>11638</v>
      </c>
      <c r="AQ3400" s="37" t="s">
        <v>11639</v>
      </c>
      <c r="AR3400" s="37" t="s">
        <v>11638</v>
      </c>
      <c r="AS3400" s="37" t="s">
        <v>11639</v>
      </c>
      <c r="AT3400" s="37" t="s">
        <v>1744</v>
      </c>
    </row>
    <row r="3401" spans="41:46" x14ac:dyDescent="0.2">
      <c r="AO3401" s="106" t="str">
        <f t="shared" si="161"/>
        <v>RX3PRECRIBING MIDDLESBROUGH OLD AGE PSYCH</v>
      </c>
      <c r="AP3401" s="37" t="s">
        <v>11640</v>
      </c>
      <c r="AQ3401" s="37" t="s">
        <v>11641</v>
      </c>
      <c r="AR3401" s="37" t="s">
        <v>11640</v>
      </c>
      <c r="AS3401" s="37" t="s">
        <v>11641</v>
      </c>
      <c r="AT3401" s="37" t="s">
        <v>1744</v>
      </c>
    </row>
    <row r="3402" spans="41:46" x14ac:dyDescent="0.2">
      <c r="AO3402" s="106" t="str">
        <f t="shared" si="161"/>
        <v>RX3THE WILLOWS NH</v>
      </c>
      <c r="AP3402" s="37" t="s">
        <v>11642</v>
      </c>
      <c r="AQ3402" s="37" t="s">
        <v>11643</v>
      </c>
      <c r="AR3402" s="37" t="s">
        <v>11642</v>
      </c>
      <c r="AS3402" s="37" t="s">
        <v>11643</v>
      </c>
      <c r="AT3402" s="37" t="s">
        <v>1744</v>
      </c>
    </row>
    <row r="3403" spans="41:46" x14ac:dyDescent="0.2">
      <c r="AO3403" s="106" t="str">
        <f t="shared" si="161"/>
        <v>RX3FOXRUSH AFFECTIVE DISORDER</v>
      </c>
      <c r="AP3403" s="37" t="s">
        <v>11644</v>
      </c>
      <c r="AQ3403" s="37" t="s">
        <v>11637</v>
      </c>
      <c r="AR3403" s="37" t="s">
        <v>11644</v>
      </c>
      <c r="AS3403" s="37" t="s">
        <v>11637</v>
      </c>
      <c r="AT3403" s="37" t="s">
        <v>1744</v>
      </c>
    </row>
    <row r="3404" spans="41:46" x14ac:dyDescent="0.2">
      <c r="AO3404" s="106" t="str">
        <f t="shared" si="161"/>
        <v>RX3OAKWOOD UNIT</v>
      </c>
      <c r="AP3404" s="37" t="s">
        <v>11645</v>
      </c>
      <c r="AQ3404" s="37" t="s">
        <v>11646</v>
      </c>
      <c r="AR3404" s="37" t="s">
        <v>11645</v>
      </c>
      <c r="AS3404" s="37" t="s">
        <v>11646</v>
      </c>
      <c r="AT3404" s="37" t="s">
        <v>1744</v>
      </c>
    </row>
    <row r="3405" spans="41:46" x14ac:dyDescent="0.2">
      <c r="AO3405" s="106" t="str">
        <f t="shared" si="161"/>
        <v>RX3PARKSIDE BILLINGHAM</v>
      </c>
      <c r="AP3405" s="37" t="s">
        <v>11647</v>
      </c>
      <c r="AQ3405" s="37" t="s">
        <v>11648</v>
      </c>
      <c r="AR3405" s="37" t="s">
        <v>11647</v>
      </c>
      <c r="AS3405" s="37" t="s">
        <v>11648</v>
      </c>
      <c r="AT3405" s="37" t="s">
        <v>1744</v>
      </c>
    </row>
    <row r="3406" spans="41:46" x14ac:dyDescent="0.2">
      <c r="AO3406" s="106" t="str">
        <f t="shared" si="161"/>
        <v>RX3SPRINGWOOD</v>
      </c>
      <c r="AP3406" s="37" t="s">
        <v>11649</v>
      </c>
      <c r="AQ3406" s="37" t="s">
        <v>11650</v>
      </c>
      <c r="AR3406" s="37" t="s">
        <v>11649</v>
      </c>
      <c r="AS3406" s="37" t="s">
        <v>11650</v>
      </c>
      <c r="AT3406" s="37" t="s">
        <v>1744</v>
      </c>
    </row>
    <row r="3407" spans="41:46" x14ac:dyDescent="0.2">
      <c r="AO3407" s="106" t="str">
        <f t="shared" si="161"/>
        <v>RX3TRAFALGAR SQUARE</v>
      </c>
      <c r="AP3407" s="37" t="s">
        <v>11651</v>
      </c>
      <c r="AQ3407" s="37" t="s">
        <v>11652</v>
      </c>
      <c r="AR3407" s="37" t="s">
        <v>11651</v>
      </c>
      <c r="AS3407" s="37" t="s">
        <v>11652</v>
      </c>
      <c r="AT3407" s="37" t="s">
        <v>1744</v>
      </c>
    </row>
    <row r="3408" spans="41:46" x14ac:dyDescent="0.2">
      <c r="AO3408" s="106" t="str">
        <f t="shared" si="161"/>
        <v>RX3THE ANCHORAGE</v>
      </c>
      <c r="AP3408" s="37" t="s">
        <v>11653</v>
      </c>
      <c r="AQ3408" s="37" t="s">
        <v>11654</v>
      </c>
      <c r="AR3408" s="37" t="s">
        <v>11653</v>
      </c>
      <c r="AS3408" s="37" t="s">
        <v>11654</v>
      </c>
      <c r="AT3408" s="37" t="s">
        <v>1744</v>
      </c>
    </row>
    <row r="3409" spans="41:46" x14ac:dyDescent="0.2">
      <c r="AO3409" s="106" t="str">
        <f t="shared" si="161"/>
        <v>RX3GUISBOROUGH GENERAL HOSPITAL</v>
      </c>
      <c r="AP3409" s="37" t="s">
        <v>11655</v>
      </c>
      <c r="AQ3409" s="37" t="s">
        <v>11656</v>
      </c>
      <c r="AR3409" s="37" t="s">
        <v>11655</v>
      </c>
      <c r="AS3409" s="37" t="s">
        <v>11656</v>
      </c>
      <c r="AT3409" s="37" t="s">
        <v>1744</v>
      </c>
    </row>
    <row r="3410" spans="41:46" x14ac:dyDescent="0.2">
      <c r="AO3410" s="106" t="str">
        <f t="shared" si="161"/>
        <v>RX3EAST CLEVELAND HOSPITAL</v>
      </c>
      <c r="AP3410" s="37" t="s">
        <v>11657</v>
      </c>
      <c r="AQ3410" s="37" t="s">
        <v>11658</v>
      </c>
      <c r="AR3410" s="37" t="s">
        <v>11657</v>
      </c>
      <c r="AS3410" s="37" t="s">
        <v>11658</v>
      </c>
      <c r="AT3410" s="37" t="s">
        <v>1744</v>
      </c>
    </row>
    <row r="3411" spans="41:46" x14ac:dyDescent="0.2">
      <c r="AO3411" s="106" t="str">
        <f t="shared" si="161"/>
        <v>RX3THE FIRS</v>
      </c>
      <c r="AP3411" s="37" t="s">
        <v>11659</v>
      </c>
      <c r="AQ3411" s="37" t="s">
        <v>9994</v>
      </c>
      <c r="AR3411" s="37" t="s">
        <v>11659</v>
      </c>
      <c r="AS3411" s="37" t="s">
        <v>9994</v>
      </c>
      <c r="AT3411" s="37" t="s">
        <v>1744</v>
      </c>
    </row>
    <row r="3412" spans="41:46" x14ac:dyDescent="0.2">
      <c r="AO3412" s="106" t="str">
        <f t="shared" si="161"/>
        <v>RX3EDEN HILL</v>
      </c>
      <c r="AP3412" s="37" t="s">
        <v>11660</v>
      </c>
      <c r="AQ3412" s="37" t="s">
        <v>11661</v>
      </c>
      <c r="AR3412" s="37" t="s">
        <v>11660</v>
      </c>
      <c r="AS3412" s="37" t="s">
        <v>11661</v>
      </c>
      <c r="AT3412" s="37" t="s">
        <v>1744</v>
      </c>
    </row>
    <row r="3413" spans="41:46" x14ac:dyDescent="0.2">
      <c r="AO3413" s="106" t="str">
        <f t="shared" si="161"/>
        <v>RX3UNIVERSITY HOSPITAL OF NORTH TEES MENTAL HEALTH UNIT</v>
      </c>
      <c r="AP3413" s="37" t="s">
        <v>11662</v>
      </c>
      <c r="AQ3413" s="37" t="s">
        <v>11663</v>
      </c>
      <c r="AR3413" s="37" t="s">
        <v>11662</v>
      </c>
      <c r="AS3413" s="37" t="s">
        <v>11663</v>
      </c>
      <c r="AT3413" s="37" t="s">
        <v>1744</v>
      </c>
    </row>
    <row r="3414" spans="41:46" x14ac:dyDescent="0.2">
      <c r="AO3414" s="106" t="str">
        <f t="shared" si="161"/>
        <v>RX3WEST PARK HOSPITAL</v>
      </c>
      <c r="AP3414" s="37" t="s">
        <v>11664</v>
      </c>
      <c r="AQ3414" s="37" t="s">
        <v>11665</v>
      </c>
      <c r="AR3414" s="37" t="s">
        <v>11664</v>
      </c>
      <c r="AS3414" s="37" t="s">
        <v>11665</v>
      </c>
      <c r="AT3414" s="37" t="s">
        <v>1744</v>
      </c>
    </row>
    <row r="3415" spans="41:46" x14ac:dyDescent="0.2">
      <c r="AO3415" s="106" t="str">
        <f t="shared" si="161"/>
        <v>RX3GROUND FLOOR</v>
      </c>
      <c r="AP3415" s="37" t="s">
        <v>11666</v>
      </c>
      <c r="AQ3415" s="37" t="s">
        <v>11667</v>
      </c>
      <c r="AR3415" s="37" t="s">
        <v>11666</v>
      </c>
      <c r="AS3415" s="37" t="s">
        <v>11667</v>
      </c>
      <c r="AT3415" s="37" t="s">
        <v>1744</v>
      </c>
    </row>
    <row r="3416" spans="41:46" x14ac:dyDescent="0.2">
      <c r="AO3416" s="106" t="str">
        <f t="shared" si="161"/>
        <v>RX3SANDWELL PARK</v>
      </c>
      <c r="AP3416" s="37" t="s">
        <v>11668</v>
      </c>
      <c r="AQ3416" s="37" t="s">
        <v>11669</v>
      </c>
      <c r="AR3416" s="37" t="s">
        <v>11668</v>
      </c>
      <c r="AS3416" s="37" t="s">
        <v>11669</v>
      </c>
      <c r="AT3416" s="37" t="s">
        <v>1744</v>
      </c>
    </row>
    <row r="3417" spans="41:46" x14ac:dyDescent="0.2">
      <c r="AO3417" s="106" t="str">
        <f t="shared" si="161"/>
        <v>RX3LUSTRUM VALE</v>
      </c>
      <c r="AP3417" s="37" t="s">
        <v>11670</v>
      </c>
      <c r="AQ3417" s="37" t="s">
        <v>11671</v>
      </c>
      <c r="AR3417" s="37" t="s">
        <v>11670</v>
      </c>
      <c r="AS3417" s="37" t="s">
        <v>11671</v>
      </c>
      <c r="AT3417" s="37" t="s">
        <v>1744</v>
      </c>
    </row>
    <row r="3418" spans="41:46" x14ac:dyDescent="0.2">
      <c r="AO3418" s="106" t="str">
        <f t="shared" si="161"/>
        <v>RX3THE DALES</v>
      </c>
      <c r="AP3418" s="37" t="s">
        <v>11672</v>
      </c>
      <c r="AQ3418" s="37" t="s">
        <v>11673</v>
      </c>
      <c r="AR3418" s="37" t="s">
        <v>11672</v>
      </c>
      <c r="AS3418" s="37" t="s">
        <v>11673</v>
      </c>
      <c r="AT3418" s="37" t="s">
        <v>1744</v>
      </c>
    </row>
    <row r="3419" spans="41:46" x14ac:dyDescent="0.2">
      <c r="AO3419" s="106" t="str">
        <f t="shared" si="161"/>
        <v>RX3SHOTLEY BRIDGE GROUND FLOOR FLAT</v>
      </c>
      <c r="AP3419" s="37" t="s">
        <v>11674</v>
      </c>
      <c r="AQ3419" s="37" t="s">
        <v>11675</v>
      </c>
      <c r="AR3419" s="37" t="s">
        <v>11674</v>
      </c>
      <c r="AS3419" s="37" t="s">
        <v>11675</v>
      </c>
      <c r="AT3419" s="37" t="s">
        <v>1744</v>
      </c>
    </row>
    <row r="3420" spans="41:46" x14ac:dyDescent="0.2">
      <c r="AO3420" s="106" t="str">
        <f t="shared" si="161"/>
        <v>RX3THE FRIARAGE</v>
      </c>
      <c r="AP3420" s="37" t="s">
        <v>11676</v>
      </c>
      <c r="AQ3420" s="37" t="s">
        <v>11677</v>
      </c>
      <c r="AR3420" s="37" t="s">
        <v>11676</v>
      </c>
      <c r="AS3420" s="37" t="s">
        <v>11677</v>
      </c>
      <c r="AT3420" s="37" t="s">
        <v>1744</v>
      </c>
    </row>
    <row r="3421" spans="41:46" x14ac:dyDescent="0.2">
      <c r="AO3421" s="106" t="str">
        <f t="shared" si="161"/>
        <v>RX3ASTBURY</v>
      </c>
      <c r="AP3421" s="37" t="s">
        <v>11678</v>
      </c>
      <c r="AQ3421" s="37" t="s">
        <v>11679</v>
      </c>
      <c r="AR3421" s="37" t="s">
        <v>11678</v>
      </c>
      <c r="AS3421" s="37" t="s">
        <v>11679</v>
      </c>
      <c r="AT3421" s="37" t="s">
        <v>1744</v>
      </c>
    </row>
    <row r="3422" spans="41:46" x14ac:dyDescent="0.2">
      <c r="AO3422" s="106" t="str">
        <f t="shared" si="161"/>
        <v>RX3THE RIDINGS</v>
      </c>
      <c r="AP3422" s="37" t="s">
        <v>11680</v>
      </c>
      <c r="AQ3422" s="37" t="s">
        <v>11681</v>
      </c>
      <c r="AR3422" s="37" t="s">
        <v>11680</v>
      </c>
      <c r="AS3422" s="37" t="s">
        <v>11681</v>
      </c>
      <c r="AT3422" s="37" t="s">
        <v>1744</v>
      </c>
    </row>
    <row r="3423" spans="41:46" x14ac:dyDescent="0.2">
      <c r="AO3423" s="106" t="str">
        <f t="shared" si="161"/>
        <v>RX3THE OLD VICARAGE</v>
      </c>
      <c r="AP3423" s="37" t="s">
        <v>11682</v>
      </c>
      <c r="AQ3423" s="37" t="s">
        <v>11118</v>
      </c>
      <c r="AR3423" s="37" t="s">
        <v>11682</v>
      </c>
      <c r="AS3423" s="37" t="s">
        <v>11118</v>
      </c>
      <c r="AT3423" s="37" t="s">
        <v>1744</v>
      </c>
    </row>
    <row r="3424" spans="41:46" x14ac:dyDescent="0.2">
      <c r="AO3424" s="106" t="str">
        <f t="shared" si="161"/>
        <v>RX3PETERLEE COMMUNITY HOSPITAL</v>
      </c>
      <c r="AP3424" s="37" t="s">
        <v>11683</v>
      </c>
      <c r="AQ3424" s="37" t="s">
        <v>11684</v>
      </c>
      <c r="AR3424" s="37" t="s">
        <v>11683</v>
      </c>
      <c r="AS3424" s="37" t="s">
        <v>11684</v>
      </c>
      <c r="AT3424" s="37" t="s">
        <v>1744</v>
      </c>
    </row>
    <row r="3425" spans="41:46" x14ac:dyDescent="0.2">
      <c r="AO3425" s="106" t="str">
        <f t="shared" si="161"/>
        <v>RX3ST HILDA'S HALL</v>
      </c>
      <c r="AP3425" s="37" t="s">
        <v>11685</v>
      </c>
      <c r="AQ3425" s="37" t="s">
        <v>11686</v>
      </c>
      <c r="AR3425" s="37" t="s">
        <v>11685</v>
      </c>
      <c r="AS3425" s="37" t="s">
        <v>11686</v>
      </c>
      <c r="AT3425" s="37" t="s">
        <v>1744</v>
      </c>
    </row>
    <row r="3426" spans="41:46" x14ac:dyDescent="0.2">
      <c r="AO3426" s="106" t="str">
        <f t="shared" si="161"/>
        <v>RX3THE MALTINGS</v>
      </c>
      <c r="AP3426" s="37" t="s">
        <v>11687</v>
      </c>
      <c r="AQ3426" s="37" t="s">
        <v>9169</v>
      </c>
      <c r="AR3426" s="37" t="s">
        <v>11687</v>
      </c>
      <c r="AS3426" s="37" t="s">
        <v>9169</v>
      </c>
      <c r="AT3426" s="37" t="s">
        <v>1744</v>
      </c>
    </row>
    <row r="3427" spans="41:46" x14ac:dyDescent="0.2">
      <c r="AO3427" s="106" t="str">
        <f t="shared" si="161"/>
        <v>RX3OLD AGE PSYCH</v>
      </c>
      <c r="AP3427" s="37" t="s">
        <v>11688</v>
      </c>
      <c r="AQ3427" s="37" t="s">
        <v>11689</v>
      </c>
      <c r="AR3427" s="37" t="s">
        <v>11688</v>
      </c>
      <c r="AS3427" s="37" t="s">
        <v>11689</v>
      </c>
      <c r="AT3427" s="37" t="s">
        <v>1744</v>
      </c>
    </row>
    <row r="3428" spans="41:46" x14ac:dyDescent="0.2">
      <c r="AO3428" s="106" t="str">
        <f t="shared" si="161"/>
        <v>RX3H/POOL LD CHILDRENS SERV</v>
      </c>
      <c r="AP3428" s="37" t="s">
        <v>11690</v>
      </c>
      <c r="AQ3428" s="37" t="s">
        <v>11691</v>
      </c>
      <c r="AR3428" s="37" t="s">
        <v>11690</v>
      </c>
      <c r="AS3428" s="37" t="s">
        <v>11691</v>
      </c>
      <c r="AT3428" s="37" t="s">
        <v>1744</v>
      </c>
    </row>
    <row r="3429" spans="41:46" x14ac:dyDescent="0.2">
      <c r="AO3429" s="106" t="str">
        <f t="shared" si="161"/>
        <v>RX3ESTON &amp; EAST CLEVELAND OLD AGE PSYCH</v>
      </c>
      <c r="AP3429" s="37" t="s">
        <v>11692</v>
      </c>
      <c r="AQ3429" s="37" t="s">
        <v>11693</v>
      </c>
      <c r="AR3429" s="37" t="s">
        <v>11692</v>
      </c>
      <c r="AS3429" s="37" t="s">
        <v>11693</v>
      </c>
      <c r="AT3429" s="37" t="s">
        <v>1744</v>
      </c>
    </row>
    <row r="3430" spans="41:46" x14ac:dyDescent="0.2">
      <c r="AO3430" s="106" t="str">
        <f t="shared" si="161"/>
        <v>RX3M'BRO MHSOP SECTOR 2</v>
      </c>
      <c r="AP3430" s="37" t="s">
        <v>11694</v>
      </c>
      <c r="AQ3430" s="37" t="s">
        <v>11695</v>
      </c>
      <c r="AR3430" s="37" t="s">
        <v>11694</v>
      </c>
      <c r="AS3430" s="37" t="s">
        <v>11695</v>
      </c>
      <c r="AT3430" s="37" t="s">
        <v>1744</v>
      </c>
    </row>
    <row r="3431" spans="41:46" x14ac:dyDescent="0.2">
      <c r="AO3431" s="106" t="str">
        <f t="shared" si="161"/>
        <v>RX3UNIT 1</v>
      </c>
      <c r="AP3431" s="37" t="s">
        <v>11696</v>
      </c>
      <c r="AQ3431" s="37" t="s">
        <v>11697</v>
      </c>
      <c r="AR3431" s="37" t="s">
        <v>11696</v>
      </c>
      <c r="AS3431" s="37" t="s">
        <v>11697</v>
      </c>
      <c r="AT3431" s="37" t="s">
        <v>1744</v>
      </c>
    </row>
    <row r="3432" spans="41:46" x14ac:dyDescent="0.2">
      <c r="AO3432" s="106" t="str">
        <f t="shared" si="161"/>
        <v>RX3WHITBY &amp; MALTON MHSOP</v>
      </c>
      <c r="AP3432" s="37" t="s">
        <v>11698</v>
      </c>
      <c r="AQ3432" s="37" t="s">
        <v>11699</v>
      </c>
      <c r="AR3432" s="37" t="s">
        <v>11698</v>
      </c>
      <c r="AS3432" s="37" t="s">
        <v>11699</v>
      </c>
      <c r="AT3432" s="37" t="s">
        <v>1744</v>
      </c>
    </row>
    <row r="3433" spans="41:46" x14ac:dyDescent="0.2">
      <c r="AO3433" s="106" t="str">
        <f t="shared" si="161"/>
        <v>RX3NMP - FOXRUSH</v>
      </c>
      <c r="AP3433" s="37" t="s">
        <v>11700</v>
      </c>
      <c r="AQ3433" s="37" t="s">
        <v>11701</v>
      </c>
      <c r="AR3433" s="37" t="s">
        <v>11700</v>
      </c>
      <c r="AS3433" s="37" t="s">
        <v>11701</v>
      </c>
      <c r="AT3433" s="37" t="s">
        <v>1744</v>
      </c>
    </row>
    <row r="3434" spans="41:46" x14ac:dyDescent="0.2">
      <c r="AO3434" s="106" t="str">
        <f t="shared" si="161"/>
        <v>RX3MHSOP - NORTH YORKSHIRE 1</v>
      </c>
      <c r="AP3434" s="37" t="s">
        <v>11702</v>
      </c>
      <c r="AQ3434" s="37" t="s">
        <v>11703</v>
      </c>
      <c r="AR3434" s="37" t="s">
        <v>11702</v>
      </c>
      <c r="AS3434" s="37" t="s">
        <v>11703</v>
      </c>
      <c r="AT3434" s="37" t="s">
        <v>1744</v>
      </c>
    </row>
    <row r="3435" spans="41:46" x14ac:dyDescent="0.2">
      <c r="AO3435" s="106" t="str">
        <f t="shared" si="161"/>
        <v>RX3MHSOP - NORTH YORKSHIRE 2</v>
      </c>
      <c r="AP3435" s="37" t="s">
        <v>11704</v>
      </c>
      <c r="AQ3435" s="37" t="s">
        <v>11705</v>
      </c>
      <c r="AR3435" s="37" t="s">
        <v>11704</v>
      </c>
      <c r="AS3435" s="37" t="s">
        <v>11705</v>
      </c>
      <c r="AT3435" s="37" t="s">
        <v>1744</v>
      </c>
    </row>
    <row r="3436" spans="41:46" x14ac:dyDescent="0.2">
      <c r="AO3436" s="106" t="str">
        <f t="shared" si="161"/>
        <v>RX3MHSOP - NORTH YORKSHIRE 3</v>
      </c>
      <c r="AP3436" s="37" t="s">
        <v>11706</v>
      </c>
      <c r="AQ3436" s="37" t="s">
        <v>11707</v>
      </c>
      <c r="AR3436" s="37" t="s">
        <v>11706</v>
      </c>
      <c r="AS3436" s="37" t="s">
        <v>11707</v>
      </c>
      <c r="AT3436" s="37" t="s">
        <v>1744</v>
      </c>
    </row>
    <row r="3437" spans="41:46" x14ac:dyDescent="0.2">
      <c r="AO3437" s="106" t="str">
        <f t="shared" si="161"/>
        <v>RX3CYPS - NORTH YORKSHIRE 1</v>
      </c>
      <c r="AP3437" s="37" t="s">
        <v>11708</v>
      </c>
      <c r="AQ3437" s="37" t="s">
        <v>11709</v>
      </c>
      <c r="AR3437" s="37" t="s">
        <v>11708</v>
      </c>
      <c r="AS3437" s="37" t="s">
        <v>11709</v>
      </c>
      <c r="AT3437" s="37" t="s">
        <v>1744</v>
      </c>
    </row>
    <row r="3438" spans="41:46" x14ac:dyDescent="0.2">
      <c r="AO3438" s="106" t="str">
        <f t="shared" si="161"/>
        <v>RX3CYPS - NORTH YORKSHIRE 2</v>
      </c>
      <c r="AP3438" s="37" t="s">
        <v>11710</v>
      </c>
      <c r="AQ3438" s="37" t="s">
        <v>11711</v>
      </c>
      <c r="AR3438" s="37" t="s">
        <v>11710</v>
      </c>
      <c r="AS3438" s="37" t="s">
        <v>11711</v>
      </c>
      <c r="AT3438" s="37" t="s">
        <v>1744</v>
      </c>
    </row>
    <row r="3439" spans="41:46" x14ac:dyDescent="0.2">
      <c r="AO3439" s="106" t="str">
        <f t="shared" si="161"/>
        <v>RX3FORENSIC LD</v>
      </c>
      <c r="AP3439" s="37" t="s">
        <v>11712</v>
      </c>
      <c r="AQ3439" s="37" t="s">
        <v>11713</v>
      </c>
      <c r="AR3439" s="37" t="s">
        <v>11712</v>
      </c>
      <c r="AS3439" s="37" t="s">
        <v>11713</v>
      </c>
      <c r="AT3439" s="37" t="s">
        <v>1744</v>
      </c>
    </row>
    <row r="3440" spans="41:46" x14ac:dyDescent="0.2">
      <c r="AO3440" s="106" t="str">
        <f t="shared" si="161"/>
        <v>RX3HARROGATE IHTT</v>
      </c>
      <c r="AP3440" s="37" t="s">
        <v>11714</v>
      </c>
      <c r="AQ3440" s="37" t="s">
        <v>11715</v>
      </c>
      <c r="AR3440" s="37" t="s">
        <v>11714</v>
      </c>
      <c r="AS3440" s="37" t="s">
        <v>11715</v>
      </c>
      <c r="AT3440" s="37" t="s">
        <v>1744</v>
      </c>
    </row>
    <row r="3441" spans="41:46" x14ac:dyDescent="0.2">
      <c r="AO3441" s="106" t="str">
        <f t="shared" si="161"/>
        <v>RX3NMP PARKSIDE PSYCHOSIS</v>
      </c>
      <c r="AP3441" s="37" t="s">
        <v>11716</v>
      </c>
      <c r="AQ3441" s="37" t="s">
        <v>11717</v>
      </c>
      <c r="AR3441" s="37" t="s">
        <v>11716</v>
      </c>
      <c r="AS3441" s="37" t="s">
        <v>11717</v>
      </c>
      <c r="AT3441" s="37" t="s">
        <v>1744</v>
      </c>
    </row>
    <row r="3442" spans="41:46" x14ac:dyDescent="0.2">
      <c r="AO3442" s="106" t="str">
        <f t="shared" si="161"/>
        <v>RX3AFFECTIVE - FOXRUSH</v>
      </c>
      <c r="AP3442" s="37" t="s">
        <v>11718</v>
      </c>
      <c r="AQ3442" s="37" t="s">
        <v>11719</v>
      </c>
      <c r="AR3442" s="37" t="s">
        <v>11718</v>
      </c>
      <c r="AS3442" s="37" t="s">
        <v>11719</v>
      </c>
      <c r="AT3442" s="37" t="s">
        <v>1744</v>
      </c>
    </row>
    <row r="3443" spans="41:46" x14ac:dyDescent="0.2">
      <c r="AO3443" s="106" t="str">
        <f t="shared" si="161"/>
        <v>RX3NMP - H'POOL AFF &amp; PSYCH</v>
      </c>
      <c r="AP3443" s="37" t="s">
        <v>11720</v>
      </c>
      <c r="AQ3443" s="37" t="s">
        <v>11721</v>
      </c>
      <c r="AR3443" s="37" t="s">
        <v>11720</v>
      </c>
      <c r="AS3443" s="37" t="s">
        <v>11721</v>
      </c>
      <c r="AT3443" s="37" t="s">
        <v>1744</v>
      </c>
    </row>
    <row r="3444" spans="41:46" x14ac:dyDescent="0.2">
      <c r="AO3444" s="106" t="str">
        <f t="shared" si="161"/>
        <v>RX3THE ORCHARD</v>
      </c>
      <c r="AP3444" s="37" t="s">
        <v>11722</v>
      </c>
      <c r="AQ3444" s="37" t="s">
        <v>11723</v>
      </c>
      <c r="AR3444" s="37" t="s">
        <v>11722</v>
      </c>
      <c r="AS3444" s="37" t="s">
        <v>11723</v>
      </c>
      <c r="AT3444" s="37" t="s">
        <v>1744</v>
      </c>
    </row>
    <row r="3445" spans="41:46" x14ac:dyDescent="0.2">
      <c r="AO3445" s="106" t="str">
        <f t="shared" si="161"/>
        <v>RX3THE GATE</v>
      </c>
      <c r="AP3445" s="37" t="s">
        <v>11724</v>
      </c>
      <c r="AQ3445" s="37" t="s">
        <v>11725</v>
      </c>
      <c r="AR3445" s="37" t="s">
        <v>11724</v>
      </c>
      <c r="AS3445" s="37" t="s">
        <v>11725</v>
      </c>
      <c r="AT3445" s="37" t="s">
        <v>1744</v>
      </c>
    </row>
    <row r="3446" spans="41:46" x14ac:dyDescent="0.2">
      <c r="AO3446" s="106" t="str">
        <f t="shared" si="161"/>
        <v>RX3SMS STOCKTON</v>
      </c>
      <c r="AP3446" s="37" t="s">
        <v>11726</v>
      </c>
      <c r="AQ3446" s="37" t="s">
        <v>11727</v>
      </c>
      <c r="AR3446" s="37" t="s">
        <v>11726</v>
      </c>
      <c r="AS3446" s="37" t="s">
        <v>11727</v>
      </c>
      <c r="AT3446" s="37" t="s">
        <v>1744</v>
      </c>
    </row>
    <row r="3447" spans="41:46" x14ac:dyDescent="0.2">
      <c r="AO3447" s="106" t="str">
        <f t="shared" si="161"/>
        <v>RX3NMP EASINGTON</v>
      </c>
      <c r="AP3447" s="37" t="s">
        <v>11728</v>
      </c>
      <c r="AQ3447" s="37" t="s">
        <v>11729</v>
      </c>
      <c r="AR3447" s="37" t="s">
        <v>11728</v>
      </c>
      <c r="AS3447" s="37" t="s">
        <v>11729</v>
      </c>
      <c r="AT3447" s="37" t="s">
        <v>1744</v>
      </c>
    </row>
    <row r="3448" spans="41:46" x14ac:dyDescent="0.2">
      <c r="AO3448" s="106" t="str">
        <f t="shared" si="161"/>
        <v>RX3PARKSIDE PSYCHOSIS NMP</v>
      </c>
      <c r="AP3448" s="37" t="s">
        <v>11730</v>
      </c>
      <c r="AQ3448" s="37" t="s">
        <v>11731</v>
      </c>
      <c r="AR3448" s="37" t="s">
        <v>11730</v>
      </c>
      <c r="AS3448" s="37" t="s">
        <v>11731</v>
      </c>
      <c r="AT3448" s="37" t="s">
        <v>1744</v>
      </c>
    </row>
    <row r="3449" spans="41:46" x14ac:dyDescent="0.2">
      <c r="AO3449" s="106" t="str">
        <f t="shared" si="161"/>
        <v>RX3REDCAR AND CLEVELAND PSYCHOSIS NMP</v>
      </c>
      <c r="AP3449" s="37" t="s">
        <v>11732</v>
      </c>
      <c r="AQ3449" s="37" t="s">
        <v>11733</v>
      </c>
      <c r="AR3449" s="37" t="s">
        <v>11732</v>
      </c>
      <c r="AS3449" s="37" t="s">
        <v>11733</v>
      </c>
      <c r="AT3449" s="37" t="s">
        <v>1744</v>
      </c>
    </row>
    <row r="3450" spans="41:46" x14ac:dyDescent="0.2">
      <c r="AO3450" s="106" t="str">
        <f t="shared" si="161"/>
        <v>RX3LUSTRUM VALE MHSOP NMP</v>
      </c>
      <c r="AP3450" s="37" t="s">
        <v>11734</v>
      </c>
      <c r="AQ3450" s="37" t="s">
        <v>11735</v>
      </c>
      <c r="AR3450" s="37" t="s">
        <v>11734</v>
      </c>
      <c r="AS3450" s="37" t="s">
        <v>11735</v>
      </c>
      <c r="AT3450" s="37" t="s">
        <v>1744</v>
      </c>
    </row>
    <row r="3451" spans="41:46" x14ac:dyDescent="0.2">
      <c r="AO3451" s="106" t="str">
        <f t="shared" si="161"/>
        <v>RX3LUNEDALE</v>
      </c>
      <c r="AP3451" s="37" t="s">
        <v>11736</v>
      </c>
      <c r="AQ3451" s="37" t="s">
        <v>11737</v>
      </c>
      <c r="AR3451" s="37" t="s">
        <v>11736</v>
      </c>
      <c r="AS3451" s="37" t="s">
        <v>11737</v>
      </c>
      <c r="AT3451" s="37" t="s">
        <v>1744</v>
      </c>
    </row>
    <row r="3452" spans="41:46" x14ac:dyDescent="0.2">
      <c r="AO3452" s="106" t="str">
        <f t="shared" si="161"/>
        <v>RX3NMP MHSOP HARTLEPOOL</v>
      </c>
      <c r="AP3452" s="37" t="s">
        <v>11738</v>
      </c>
      <c r="AQ3452" s="37" t="s">
        <v>11739</v>
      </c>
      <c r="AR3452" s="37" t="s">
        <v>11738</v>
      </c>
      <c r="AS3452" s="37" t="s">
        <v>11739</v>
      </c>
      <c r="AT3452" s="37" t="s">
        <v>1744</v>
      </c>
    </row>
    <row r="3453" spans="41:46" x14ac:dyDescent="0.2">
      <c r="AO3453" s="106" t="str">
        <f t="shared" si="161"/>
        <v>RX3EATING DISORDERS OP</v>
      </c>
      <c r="AP3453" s="37" t="s">
        <v>11740</v>
      </c>
      <c r="AQ3453" s="37" t="s">
        <v>11741</v>
      </c>
      <c r="AR3453" s="37" t="s">
        <v>11740</v>
      </c>
      <c r="AS3453" s="37" t="s">
        <v>11741</v>
      </c>
      <c r="AT3453" s="37" t="s">
        <v>1744</v>
      </c>
    </row>
    <row r="3454" spans="41:46" x14ac:dyDescent="0.2">
      <c r="AO3454" s="106" t="str">
        <f t="shared" si="161"/>
        <v>RX3NMP LAKESIDE AFF DIS</v>
      </c>
      <c r="AP3454" s="37" t="s">
        <v>11742</v>
      </c>
      <c r="AQ3454" s="37" t="s">
        <v>11743</v>
      </c>
      <c r="AR3454" s="37" t="s">
        <v>11742</v>
      </c>
      <c r="AS3454" s="37" t="s">
        <v>11743</v>
      </c>
      <c r="AT3454" s="37" t="s">
        <v>1744</v>
      </c>
    </row>
    <row r="3455" spans="41:46" x14ac:dyDescent="0.2">
      <c r="AO3455" s="106" t="str">
        <f t="shared" si="161"/>
        <v>RX3MHSOP M'BRO 1 NMP</v>
      </c>
      <c r="AP3455" s="37" t="s">
        <v>11744</v>
      </c>
      <c r="AQ3455" s="37" t="s">
        <v>11745</v>
      </c>
      <c r="AR3455" s="37" t="s">
        <v>11744</v>
      </c>
      <c r="AS3455" s="37" t="s">
        <v>11745</v>
      </c>
      <c r="AT3455" s="37" t="s">
        <v>1744</v>
      </c>
    </row>
    <row r="3456" spans="41:46" x14ac:dyDescent="0.2">
      <c r="AO3456" s="106" t="str">
        <f t="shared" si="161"/>
        <v>RX3MHSOP M'BRO 2 NMP</v>
      </c>
      <c r="AP3456" s="37" t="s">
        <v>11746</v>
      </c>
      <c r="AQ3456" s="37" t="s">
        <v>11747</v>
      </c>
      <c r="AR3456" s="37" t="s">
        <v>11746</v>
      </c>
      <c r="AS3456" s="37" t="s">
        <v>11747</v>
      </c>
      <c r="AT3456" s="37" t="s">
        <v>1744</v>
      </c>
    </row>
    <row r="3457" spans="41:46" x14ac:dyDescent="0.2">
      <c r="AO3457" s="106" t="str">
        <f t="shared" si="161"/>
        <v>RX3MENTAL HEALTH UNIT - FRIARAGE HOSPITAL</v>
      </c>
      <c r="AP3457" s="37" t="s">
        <v>11748</v>
      </c>
      <c r="AQ3457" s="37" t="s">
        <v>13301</v>
      </c>
      <c r="AR3457" s="37" t="s">
        <v>11748</v>
      </c>
      <c r="AS3457" s="37" t="s">
        <v>13301</v>
      </c>
      <c r="AT3457" s="37" t="s">
        <v>1744</v>
      </c>
    </row>
    <row r="3458" spans="41:46" x14ac:dyDescent="0.2">
      <c r="AO3458" s="106" t="str">
        <f t="shared" si="161"/>
        <v>RX3SCARBOROUGH HOSPITAL</v>
      </c>
      <c r="AP3458" s="37" t="s">
        <v>13302</v>
      </c>
      <c r="AQ3458" s="37" t="s">
        <v>13303</v>
      </c>
      <c r="AR3458" s="37" t="s">
        <v>13302</v>
      </c>
      <c r="AS3458" s="37" t="s">
        <v>13303</v>
      </c>
      <c r="AT3458" s="37" t="s">
        <v>1744</v>
      </c>
    </row>
    <row r="3459" spans="41:46" x14ac:dyDescent="0.2">
      <c r="AO3459" s="106" t="str">
        <f t="shared" si="161"/>
        <v>RX3SHARROW VIEW</v>
      </c>
      <c r="AP3459" s="37" t="s">
        <v>13304</v>
      </c>
      <c r="AQ3459" s="37" t="s">
        <v>13305</v>
      </c>
      <c r="AR3459" s="37" t="s">
        <v>13304</v>
      </c>
      <c r="AS3459" s="37" t="s">
        <v>13305</v>
      </c>
      <c r="AT3459" s="37" t="s">
        <v>1744</v>
      </c>
    </row>
    <row r="3460" spans="41:46" x14ac:dyDescent="0.2">
      <c r="AO3460" s="106" t="str">
        <f t="shared" ref="AO3460:AO3523" si="162">AT3460&amp;AQ3460</f>
        <v>RX3THE BRIARY UNIT</v>
      </c>
      <c r="AP3460" s="37" t="s">
        <v>13306</v>
      </c>
      <c r="AQ3460" s="37" t="s">
        <v>13307</v>
      </c>
      <c r="AR3460" s="37" t="s">
        <v>13306</v>
      </c>
      <c r="AS3460" s="37" t="s">
        <v>13307</v>
      </c>
      <c r="AT3460" s="37" t="s">
        <v>1744</v>
      </c>
    </row>
    <row r="3461" spans="41:46" x14ac:dyDescent="0.2">
      <c r="AO3461" s="106" t="str">
        <f t="shared" si="162"/>
        <v>RX3SKIPTON HOSPITAL</v>
      </c>
      <c r="AP3461" s="37" t="s">
        <v>13308</v>
      </c>
      <c r="AQ3461" s="37" t="s">
        <v>13309</v>
      </c>
      <c r="AR3461" s="37" t="s">
        <v>13308</v>
      </c>
      <c r="AS3461" s="37" t="s">
        <v>13309</v>
      </c>
      <c r="AT3461" s="37" t="s">
        <v>1744</v>
      </c>
    </row>
    <row r="3462" spans="41:46" x14ac:dyDescent="0.2">
      <c r="AO3462" s="106" t="str">
        <f t="shared" si="162"/>
        <v>RX3THE ORCHARDS DAY HOSPITAL</v>
      </c>
      <c r="AP3462" s="37" t="s">
        <v>13310</v>
      </c>
      <c r="AQ3462" s="37" t="s">
        <v>13311</v>
      </c>
      <c r="AR3462" s="37" t="s">
        <v>13310</v>
      </c>
      <c r="AS3462" s="37" t="s">
        <v>13311</v>
      </c>
      <c r="AT3462" s="37" t="s">
        <v>1744</v>
      </c>
    </row>
    <row r="3463" spans="41:46" x14ac:dyDescent="0.2">
      <c r="AO3463" s="106" t="str">
        <f t="shared" si="162"/>
        <v>RX3RIPON COMMUNITY HOSPITAL</v>
      </c>
      <c r="AP3463" s="37" t="s">
        <v>13312</v>
      </c>
      <c r="AQ3463" s="37" t="s">
        <v>9000</v>
      </c>
      <c r="AR3463" s="37" t="s">
        <v>13312</v>
      </c>
      <c r="AS3463" s="37" t="s">
        <v>9000</v>
      </c>
      <c r="AT3463" s="37" t="s">
        <v>1744</v>
      </c>
    </row>
    <row r="3464" spans="41:46" x14ac:dyDescent="0.2">
      <c r="AO3464" s="106" t="str">
        <f t="shared" si="162"/>
        <v>RX4BLYTH ADVICE &amp; NEEDLE EXCHANGE FOR DRUG USERS</v>
      </c>
      <c r="AP3464" s="37" t="s">
        <v>13313</v>
      </c>
      <c r="AQ3464" s="37" t="s">
        <v>13314</v>
      </c>
      <c r="AR3464" s="37" t="s">
        <v>13313</v>
      </c>
      <c r="AS3464" s="37" t="s">
        <v>13314</v>
      </c>
      <c r="AT3464" s="37" t="s">
        <v>1739</v>
      </c>
    </row>
    <row r="3465" spans="41:46" x14ac:dyDescent="0.2">
      <c r="AO3465" s="106" t="str">
        <f t="shared" si="162"/>
        <v>RX4THE WILLOWS (MORPETH)</v>
      </c>
      <c r="AP3465" s="37" t="s">
        <v>13315</v>
      </c>
      <c r="AQ3465" s="37" t="s">
        <v>13316</v>
      </c>
      <c r="AR3465" s="37" t="s">
        <v>13315</v>
      </c>
      <c r="AS3465" s="37" t="s">
        <v>13316</v>
      </c>
      <c r="AT3465" s="37" t="s">
        <v>1739</v>
      </c>
    </row>
    <row r="3466" spans="41:46" x14ac:dyDescent="0.2">
      <c r="AO3466" s="106" t="str">
        <f t="shared" si="162"/>
        <v>RX4REGIONAL EATING DISORDERS</v>
      </c>
      <c r="AP3466" s="37" t="s">
        <v>13317</v>
      </c>
      <c r="AQ3466" s="37" t="s">
        <v>13318</v>
      </c>
      <c r="AR3466" s="37" t="s">
        <v>13317</v>
      </c>
      <c r="AS3466" s="37" t="s">
        <v>13318</v>
      </c>
      <c r="AT3466" s="37" t="s">
        <v>1739</v>
      </c>
    </row>
    <row r="3467" spans="41:46" x14ac:dyDescent="0.2">
      <c r="AO3467" s="106" t="str">
        <f t="shared" si="162"/>
        <v>RX4SHEKINAH</v>
      </c>
      <c r="AP3467" s="37" t="s">
        <v>13319</v>
      </c>
      <c r="AQ3467" s="37" t="s">
        <v>13320</v>
      </c>
      <c r="AR3467" s="37" t="s">
        <v>13319</v>
      </c>
      <c r="AS3467" s="37" t="s">
        <v>13320</v>
      </c>
      <c r="AT3467" s="37" t="s">
        <v>1739</v>
      </c>
    </row>
    <row r="3468" spans="41:46" x14ac:dyDescent="0.2">
      <c r="AO3468" s="106" t="str">
        <f t="shared" si="162"/>
        <v>RX4WHITBY RISE</v>
      </c>
      <c r="AP3468" s="37" t="s">
        <v>13321</v>
      </c>
      <c r="AQ3468" s="37" t="s">
        <v>13322</v>
      </c>
      <c r="AR3468" s="37" t="s">
        <v>13321</v>
      </c>
      <c r="AS3468" s="37" t="s">
        <v>13322</v>
      </c>
      <c r="AT3468" s="37" t="s">
        <v>1739</v>
      </c>
    </row>
    <row r="3469" spans="41:46" x14ac:dyDescent="0.2">
      <c r="AO3469" s="106" t="str">
        <f t="shared" si="162"/>
        <v>RX4BRAESIDE</v>
      </c>
      <c r="AP3469" s="37" t="s">
        <v>13323</v>
      </c>
      <c r="AQ3469" s="37" t="s">
        <v>13324</v>
      </c>
      <c r="AR3469" s="37" t="s">
        <v>13323</v>
      </c>
      <c r="AS3469" s="37" t="s">
        <v>13324</v>
      </c>
      <c r="AT3469" s="37" t="s">
        <v>1739</v>
      </c>
    </row>
    <row r="3470" spans="41:46" x14ac:dyDescent="0.2">
      <c r="AO3470" s="106" t="str">
        <f t="shared" si="162"/>
        <v>RX4DELIBERATE SELF HARM</v>
      </c>
      <c r="AP3470" s="37" t="s">
        <v>13325</v>
      </c>
      <c r="AQ3470" s="37" t="s">
        <v>13326</v>
      </c>
      <c r="AR3470" s="37" t="s">
        <v>13325</v>
      </c>
      <c r="AS3470" s="37" t="s">
        <v>13326</v>
      </c>
      <c r="AT3470" s="37" t="s">
        <v>1739</v>
      </c>
    </row>
    <row r="3471" spans="41:46" x14ac:dyDescent="0.2">
      <c r="AO3471" s="106" t="str">
        <f t="shared" si="162"/>
        <v>RX4NMP - CHILD &amp; FAMILY B</v>
      </c>
      <c r="AP3471" s="37" t="s">
        <v>13327</v>
      </c>
      <c r="AQ3471" s="37" t="s">
        <v>13328</v>
      </c>
      <c r="AR3471" s="37" t="s">
        <v>13327</v>
      </c>
      <c r="AS3471" s="37" t="s">
        <v>13328</v>
      </c>
      <c r="AT3471" s="37" t="s">
        <v>1739</v>
      </c>
    </row>
    <row r="3472" spans="41:46" x14ac:dyDescent="0.2">
      <c r="AO3472" s="106" t="str">
        <f t="shared" si="162"/>
        <v>RX4TRANWELL UNIT</v>
      </c>
      <c r="AP3472" s="37" t="s">
        <v>13329</v>
      </c>
      <c r="AQ3472" s="37" t="s">
        <v>13330</v>
      </c>
      <c r="AR3472" s="37" t="s">
        <v>13329</v>
      </c>
      <c r="AS3472" s="37" t="s">
        <v>13330</v>
      </c>
      <c r="AT3472" s="37" t="s">
        <v>1739</v>
      </c>
    </row>
    <row r="3473" spans="41:46" x14ac:dyDescent="0.2">
      <c r="AO3473" s="106" t="str">
        <f t="shared" si="162"/>
        <v>RX4DUNSTON HILL DAY HOSPITAL SITE</v>
      </c>
      <c r="AP3473" s="37" t="s">
        <v>13331</v>
      </c>
      <c r="AQ3473" s="37" t="s">
        <v>13332</v>
      </c>
      <c r="AR3473" s="37" t="s">
        <v>13331</v>
      </c>
      <c r="AS3473" s="37" t="s">
        <v>13332</v>
      </c>
      <c r="AT3473" s="37" t="s">
        <v>1739</v>
      </c>
    </row>
    <row r="3474" spans="41:46" x14ac:dyDescent="0.2">
      <c r="AO3474" s="106" t="str">
        <f t="shared" si="162"/>
        <v>RX4SWALWELL</v>
      </c>
      <c r="AP3474" s="37" t="s">
        <v>13333</v>
      </c>
      <c r="AQ3474" s="37" t="s">
        <v>13334</v>
      </c>
      <c r="AR3474" s="37" t="s">
        <v>13333</v>
      </c>
      <c r="AS3474" s="37" t="s">
        <v>13334</v>
      </c>
      <c r="AT3474" s="37" t="s">
        <v>1739</v>
      </c>
    </row>
    <row r="3475" spans="41:46" x14ac:dyDescent="0.2">
      <c r="AO3475" s="106" t="str">
        <f t="shared" si="162"/>
        <v>RX4PALMER COMMUNITY HOSPITAL</v>
      </c>
      <c r="AP3475" s="37" t="s">
        <v>13335</v>
      </c>
      <c r="AQ3475" s="37" t="s">
        <v>13336</v>
      </c>
      <c r="AR3475" s="37" t="s">
        <v>13335</v>
      </c>
      <c r="AS3475" s="37" t="s">
        <v>13336</v>
      </c>
      <c r="AT3475" s="37" t="s">
        <v>1739</v>
      </c>
    </row>
    <row r="3476" spans="41:46" x14ac:dyDescent="0.2">
      <c r="AO3476" s="106" t="str">
        <f t="shared" si="162"/>
        <v>RX4ADHD [WAA]</v>
      </c>
      <c r="AP3476" s="37" t="s">
        <v>13337</v>
      </c>
      <c r="AQ3476" s="37" t="s">
        <v>13338</v>
      </c>
      <c r="AR3476" s="37" t="s">
        <v>13337</v>
      </c>
      <c r="AS3476" s="37" t="s">
        <v>13338</v>
      </c>
      <c r="AT3476" s="37" t="s">
        <v>1739</v>
      </c>
    </row>
    <row r="3477" spans="41:46" x14ac:dyDescent="0.2">
      <c r="AO3477" s="106" t="str">
        <f t="shared" si="162"/>
        <v>RX4ICTS</v>
      </c>
      <c r="AP3477" s="37" t="s">
        <v>13339</v>
      </c>
      <c r="AQ3477" s="37" t="s">
        <v>13340</v>
      </c>
      <c r="AR3477" s="37" t="s">
        <v>13339</v>
      </c>
      <c r="AS3477" s="37" t="s">
        <v>13340</v>
      </c>
      <c r="AT3477" s="37" t="s">
        <v>1739</v>
      </c>
    </row>
    <row r="3478" spans="41:46" x14ac:dyDescent="0.2">
      <c r="AO3478" s="106" t="str">
        <f t="shared" si="162"/>
        <v>RX4CNDS</v>
      </c>
      <c r="AP3478" s="37" t="s">
        <v>13341</v>
      </c>
      <c r="AQ3478" s="37" t="s">
        <v>13342</v>
      </c>
      <c r="AR3478" s="37" t="s">
        <v>13341</v>
      </c>
      <c r="AS3478" s="37" t="s">
        <v>13342</v>
      </c>
      <c r="AT3478" s="37" t="s">
        <v>1739</v>
      </c>
    </row>
    <row r="3479" spans="41:46" x14ac:dyDescent="0.2">
      <c r="AO3479" s="106" t="str">
        <f t="shared" si="162"/>
        <v>RX4CRHT NORTHUMBERLAND</v>
      </c>
      <c r="AP3479" s="37" t="s">
        <v>13343</v>
      </c>
      <c r="AQ3479" s="37" t="s">
        <v>13344</v>
      </c>
      <c r="AR3479" s="37" t="s">
        <v>13343</v>
      </c>
      <c r="AS3479" s="37" t="s">
        <v>13344</v>
      </c>
      <c r="AT3479" s="37" t="s">
        <v>1739</v>
      </c>
    </row>
    <row r="3480" spans="41:46" x14ac:dyDescent="0.2">
      <c r="AO3480" s="106" t="str">
        <f t="shared" si="162"/>
        <v>RX4MONKTON HALL HOSPITAL</v>
      </c>
      <c r="AP3480" s="37" t="s">
        <v>13345</v>
      </c>
      <c r="AQ3480" s="37" t="s">
        <v>13346</v>
      </c>
      <c r="AR3480" s="37" t="s">
        <v>13345</v>
      </c>
      <c r="AS3480" s="37" t="s">
        <v>13346</v>
      </c>
      <c r="AT3480" s="37" t="s">
        <v>1739</v>
      </c>
    </row>
    <row r="3481" spans="41:46" x14ac:dyDescent="0.2">
      <c r="AO3481" s="106" t="str">
        <f t="shared" si="162"/>
        <v>RX4SOUTH TYNESIDE DISTRICT GENERAL HOSPITAL</v>
      </c>
      <c r="AP3481" s="37" t="s">
        <v>13347</v>
      </c>
      <c r="AQ3481" s="37" t="s">
        <v>13348</v>
      </c>
      <c r="AR3481" s="37" t="s">
        <v>13347</v>
      </c>
      <c r="AS3481" s="37" t="s">
        <v>13348</v>
      </c>
      <c r="AT3481" s="37" t="s">
        <v>1739</v>
      </c>
    </row>
    <row r="3482" spans="41:46" x14ac:dyDescent="0.2">
      <c r="AO3482" s="106" t="str">
        <f t="shared" si="162"/>
        <v>RX4CASAMINA</v>
      </c>
      <c r="AP3482" s="37" t="s">
        <v>13349</v>
      </c>
      <c r="AQ3482" s="37" t="s">
        <v>13350</v>
      </c>
      <c r="AR3482" s="37" t="s">
        <v>13349</v>
      </c>
      <c r="AS3482" s="37" t="s">
        <v>13350</v>
      </c>
      <c r="AT3482" s="37" t="s">
        <v>1739</v>
      </c>
    </row>
    <row r="3483" spans="41:46" x14ac:dyDescent="0.2">
      <c r="AO3483" s="106" t="str">
        <f t="shared" si="162"/>
        <v>RX4BENSHAM HOSPITAL</v>
      </c>
      <c r="AP3483" s="37" t="s">
        <v>13351</v>
      </c>
      <c r="AQ3483" s="37" t="s">
        <v>13352</v>
      </c>
      <c r="AR3483" s="37" t="s">
        <v>13351</v>
      </c>
      <c r="AS3483" s="37" t="s">
        <v>13352</v>
      </c>
      <c r="AT3483" s="37" t="s">
        <v>1739</v>
      </c>
    </row>
    <row r="3484" spans="41:46" x14ac:dyDescent="0.2">
      <c r="AO3484" s="106" t="str">
        <f t="shared" si="162"/>
        <v>RX4ADHD - CHILD &amp; FAMILY</v>
      </c>
      <c r="AP3484" s="37" t="s">
        <v>13353</v>
      </c>
      <c r="AQ3484" s="37" t="s">
        <v>13354</v>
      </c>
      <c r="AR3484" s="37" t="s">
        <v>13353</v>
      </c>
      <c r="AS3484" s="37" t="s">
        <v>13354</v>
      </c>
      <c r="AT3484" s="37" t="s">
        <v>1739</v>
      </c>
    </row>
    <row r="3485" spans="41:46" x14ac:dyDescent="0.2">
      <c r="AO3485" s="106" t="str">
        <f t="shared" si="162"/>
        <v>RX4LEATHAM</v>
      </c>
      <c r="AP3485" s="37" t="s">
        <v>13355</v>
      </c>
      <c r="AQ3485" s="37" t="s">
        <v>13356</v>
      </c>
      <c r="AR3485" s="37" t="s">
        <v>13355</v>
      </c>
      <c r="AS3485" s="37" t="s">
        <v>13356</v>
      </c>
      <c r="AT3485" s="37" t="s">
        <v>1739</v>
      </c>
    </row>
    <row r="3486" spans="41:46" x14ac:dyDescent="0.2">
      <c r="AO3486" s="106" t="str">
        <f t="shared" si="162"/>
        <v>RX4CHERRY KNOWLE HOSPITAL</v>
      </c>
      <c r="AP3486" s="37" t="s">
        <v>13357</v>
      </c>
      <c r="AQ3486" s="37" t="s">
        <v>13358</v>
      </c>
      <c r="AR3486" s="37" t="s">
        <v>13357</v>
      </c>
      <c r="AS3486" s="37" t="s">
        <v>13358</v>
      </c>
      <c r="AT3486" s="37" t="s">
        <v>1739</v>
      </c>
    </row>
    <row r="3487" spans="41:46" x14ac:dyDescent="0.2">
      <c r="AO3487" s="106" t="str">
        <f t="shared" si="162"/>
        <v>RX4NORTHGATE HOSPITAL SITE</v>
      </c>
      <c r="AP3487" s="37" t="s">
        <v>13359</v>
      </c>
      <c r="AQ3487" s="37" t="s">
        <v>13360</v>
      </c>
      <c r="AR3487" s="37" t="s">
        <v>13359</v>
      </c>
      <c r="AS3487" s="37" t="s">
        <v>13360</v>
      </c>
      <c r="AT3487" s="37" t="s">
        <v>1739</v>
      </c>
    </row>
    <row r="3488" spans="41:46" x14ac:dyDescent="0.2">
      <c r="AO3488" s="106" t="str">
        <f t="shared" si="162"/>
        <v>RX4PRUDHOE HOSPITAL SITE</v>
      </c>
      <c r="AP3488" s="37" t="s">
        <v>13361</v>
      </c>
      <c r="AQ3488" s="37" t="s">
        <v>13362</v>
      </c>
      <c r="AR3488" s="37" t="s">
        <v>13361</v>
      </c>
      <c r="AS3488" s="37" t="s">
        <v>13362</v>
      </c>
      <c r="AT3488" s="37" t="s">
        <v>1739</v>
      </c>
    </row>
    <row r="3489" spans="41:46" x14ac:dyDescent="0.2">
      <c r="AO3489" s="106" t="str">
        <f t="shared" si="162"/>
        <v>RX4HEXHAM GENERAL HOSPITAL</v>
      </c>
      <c r="AP3489" s="37" t="s">
        <v>13363</v>
      </c>
      <c r="AQ3489" s="37" t="s">
        <v>13364</v>
      </c>
      <c r="AR3489" s="37" t="s">
        <v>13363</v>
      </c>
      <c r="AS3489" s="37" t="s">
        <v>13364</v>
      </c>
      <c r="AT3489" s="37" t="s">
        <v>1739</v>
      </c>
    </row>
    <row r="3490" spans="41:46" x14ac:dyDescent="0.2">
      <c r="AO3490" s="106" t="str">
        <f t="shared" si="162"/>
        <v>RX4BERWICK INFIRMARY SITE</v>
      </c>
      <c r="AP3490" s="37" t="s">
        <v>13365</v>
      </c>
      <c r="AQ3490" s="37" t="s">
        <v>13366</v>
      </c>
      <c r="AR3490" s="37" t="s">
        <v>13365</v>
      </c>
      <c r="AS3490" s="37" t="s">
        <v>13366</v>
      </c>
      <c r="AT3490" s="37" t="s">
        <v>1739</v>
      </c>
    </row>
    <row r="3491" spans="41:46" x14ac:dyDescent="0.2">
      <c r="AO3491" s="106" t="str">
        <f t="shared" si="162"/>
        <v>RX4ALNWICK INFIRMARY</v>
      </c>
      <c r="AP3491" s="37" t="s">
        <v>13367</v>
      </c>
      <c r="AQ3491" s="37" t="s">
        <v>13368</v>
      </c>
      <c r="AR3491" s="37" t="s">
        <v>13367</v>
      </c>
      <c r="AS3491" s="37" t="s">
        <v>13368</v>
      </c>
      <c r="AT3491" s="37" t="s">
        <v>1739</v>
      </c>
    </row>
    <row r="3492" spans="41:46" x14ac:dyDescent="0.2">
      <c r="AO3492" s="106" t="str">
        <f t="shared" si="162"/>
        <v>RX4MORPETH COTTAGE HOSPITAL</v>
      </c>
      <c r="AP3492" s="37" t="s">
        <v>13369</v>
      </c>
      <c r="AQ3492" s="37" t="s">
        <v>13370</v>
      </c>
      <c r="AR3492" s="37" t="s">
        <v>13369</v>
      </c>
      <c r="AS3492" s="37" t="s">
        <v>13370</v>
      </c>
      <c r="AT3492" s="37" t="s">
        <v>1739</v>
      </c>
    </row>
    <row r="3493" spans="41:46" x14ac:dyDescent="0.2">
      <c r="AO3493" s="106" t="str">
        <f t="shared" si="162"/>
        <v>RX4THE CONSULTING ROOMS</v>
      </c>
      <c r="AP3493" s="37" t="s">
        <v>13371</v>
      </c>
      <c r="AQ3493" s="37" t="s">
        <v>13372</v>
      </c>
      <c r="AR3493" s="37" t="s">
        <v>13371</v>
      </c>
      <c r="AS3493" s="37" t="s">
        <v>13372</v>
      </c>
      <c r="AT3493" s="37" t="s">
        <v>1739</v>
      </c>
    </row>
    <row r="3494" spans="41:46" x14ac:dyDescent="0.2">
      <c r="AO3494" s="106" t="str">
        <f t="shared" si="162"/>
        <v>RX4THE RIDING MENTAL HEALTH COMMUNITY UNIT</v>
      </c>
      <c r="AP3494" s="37" t="s">
        <v>13373</v>
      </c>
      <c r="AQ3494" s="37" t="s">
        <v>13374</v>
      </c>
      <c r="AR3494" s="37" t="s">
        <v>13373</v>
      </c>
      <c r="AS3494" s="37" t="s">
        <v>13374</v>
      </c>
      <c r="AT3494" s="37" t="s">
        <v>1739</v>
      </c>
    </row>
    <row r="3495" spans="41:46" x14ac:dyDescent="0.2">
      <c r="AO3495" s="106" t="str">
        <f t="shared" si="162"/>
        <v>RX4AVONRIDGE MENTAL HEALTH COMMUNITY UNIT</v>
      </c>
      <c r="AP3495" s="37" t="s">
        <v>13375</v>
      </c>
      <c r="AQ3495" s="37" t="s">
        <v>13376</v>
      </c>
      <c r="AR3495" s="37" t="s">
        <v>13375</v>
      </c>
      <c r="AS3495" s="37" t="s">
        <v>13376</v>
      </c>
      <c r="AT3495" s="37" t="s">
        <v>1739</v>
      </c>
    </row>
    <row r="3496" spans="41:46" x14ac:dyDescent="0.2">
      <c r="AO3496" s="106" t="str">
        <f t="shared" si="162"/>
        <v>RX4BASRA MENTAL HEALTH COMMUNITY UNIT</v>
      </c>
      <c r="AP3496" s="37" t="s">
        <v>13377</v>
      </c>
      <c r="AQ3496" s="37" t="s">
        <v>13378</v>
      </c>
      <c r="AR3496" s="37" t="s">
        <v>13377</v>
      </c>
      <c r="AS3496" s="37" t="s">
        <v>13378</v>
      </c>
      <c r="AT3496" s="37" t="s">
        <v>1739</v>
      </c>
    </row>
    <row r="3497" spans="41:46" x14ac:dyDescent="0.2">
      <c r="AO3497" s="106" t="str">
        <f t="shared" si="162"/>
        <v>RX4BERRISHILL GROVE MENTAL HEALTH COMMUNITY UNIT</v>
      </c>
      <c r="AP3497" s="37" t="s">
        <v>13379</v>
      </c>
      <c r="AQ3497" s="37" t="s">
        <v>13380</v>
      </c>
      <c r="AR3497" s="37" t="s">
        <v>13379</v>
      </c>
      <c r="AS3497" s="37" t="s">
        <v>13380</v>
      </c>
      <c r="AT3497" s="37" t="s">
        <v>1739</v>
      </c>
    </row>
    <row r="3498" spans="41:46" x14ac:dyDescent="0.2">
      <c r="AO3498" s="106" t="str">
        <f t="shared" si="162"/>
        <v>RX4CARRDALE MENTAL HEALTH COMMUNITY UNIT</v>
      </c>
      <c r="AP3498" s="37" t="s">
        <v>13381</v>
      </c>
      <c r="AQ3498" s="37" t="s">
        <v>13382</v>
      </c>
      <c r="AR3498" s="37" t="s">
        <v>13381</v>
      </c>
      <c r="AS3498" s="37" t="s">
        <v>13382</v>
      </c>
      <c r="AT3498" s="37" t="s">
        <v>1739</v>
      </c>
    </row>
    <row r="3499" spans="41:46" x14ac:dyDescent="0.2">
      <c r="AO3499" s="106" t="str">
        <f t="shared" si="162"/>
        <v>RX4CEDAR GRANGE MENTAL HEALTH COMMUNITY UNIT</v>
      </c>
      <c r="AP3499" s="37" t="s">
        <v>13383</v>
      </c>
      <c r="AQ3499" s="37" t="s">
        <v>13384</v>
      </c>
      <c r="AR3499" s="37" t="s">
        <v>13383</v>
      </c>
      <c r="AS3499" s="37" t="s">
        <v>13384</v>
      </c>
      <c r="AT3499" s="37" t="s">
        <v>1739</v>
      </c>
    </row>
    <row r="3500" spans="41:46" x14ac:dyDescent="0.2">
      <c r="AO3500" s="106" t="str">
        <f t="shared" si="162"/>
        <v>RX4DENE COTTAGE MENTAL HEALTH COMMUNITY UNIT</v>
      </c>
      <c r="AP3500" s="37" t="s">
        <v>13385</v>
      </c>
      <c r="AQ3500" s="37" t="s">
        <v>13386</v>
      </c>
      <c r="AR3500" s="37" t="s">
        <v>13385</v>
      </c>
      <c r="AS3500" s="37" t="s">
        <v>13386</v>
      </c>
      <c r="AT3500" s="37" t="s">
        <v>1739</v>
      </c>
    </row>
    <row r="3501" spans="41:46" x14ac:dyDescent="0.2">
      <c r="AO3501" s="106" t="str">
        <f t="shared" si="162"/>
        <v>RX4ELSDEN MEWS MENTAL HEALTH COMMUNITY UNIT</v>
      </c>
      <c r="AP3501" s="37" t="s">
        <v>13387</v>
      </c>
      <c r="AQ3501" s="37" t="s">
        <v>13388</v>
      </c>
      <c r="AR3501" s="37" t="s">
        <v>13387</v>
      </c>
      <c r="AS3501" s="37" t="s">
        <v>13388</v>
      </c>
      <c r="AT3501" s="37" t="s">
        <v>1739</v>
      </c>
    </row>
    <row r="3502" spans="41:46" x14ac:dyDescent="0.2">
      <c r="AO3502" s="106" t="str">
        <f t="shared" si="162"/>
        <v>RX4FLAX COTTAGES MENTAL HEALTH COMMUNITY UNIT</v>
      </c>
      <c r="AP3502" s="37" t="s">
        <v>13389</v>
      </c>
      <c r="AQ3502" s="37" t="s">
        <v>13390</v>
      </c>
      <c r="AR3502" s="37" t="s">
        <v>13389</v>
      </c>
      <c r="AS3502" s="37" t="s">
        <v>13390</v>
      </c>
      <c r="AT3502" s="37" t="s">
        <v>1739</v>
      </c>
    </row>
    <row r="3503" spans="41:46" x14ac:dyDescent="0.2">
      <c r="AO3503" s="106" t="str">
        <f t="shared" si="162"/>
        <v>RX4GRANGE PARK MENTAL HEALTH COMMUNITY UNIT</v>
      </c>
      <c r="AP3503" s="37" t="s">
        <v>13391</v>
      </c>
      <c r="AQ3503" s="37" t="s">
        <v>13392</v>
      </c>
      <c r="AR3503" s="37" t="s">
        <v>13391</v>
      </c>
      <c r="AS3503" s="37" t="s">
        <v>13392</v>
      </c>
      <c r="AT3503" s="37" t="s">
        <v>1739</v>
      </c>
    </row>
    <row r="3504" spans="41:46" x14ac:dyDescent="0.2">
      <c r="AO3504" s="106" t="str">
        <f t="shared" si="162"/>
        <v>RX4HOLLYBUSH VILLAS MENTAL HEALTH COMMUNITY UNIT</v>
      </c>
      <c r="AP3504" s="37" t="s">
        <v>13393</v>
      </c>
      <c r="AQ3504" s="37" t="s">
        <v>13394</v>
      </c>
      <c r="AR3504" s="37" t="s">
        <v>13393</v>
      </c>
      <c r="AS3504" s="37" t="s">
        <v>13394</v>
      </c>
      <c r="AT3504" s="37" t="s">
        <v>1739</v>
      </c>
    </row>
    <row r="3505" spans="41:46" x14ac:dyDescent="0.2">
      <c r="AO3505" s="106" t="str">
        <f t="shared" si="162"/>
        <v>RX4FLEMING NUFFIELD</v>
      </c>
      <c r="AP3505" s="37" t="s">
        <v>13395</v>
      </c>
      <c r="AQ3505" s="37" t="s">
        <v>13396</v>
      </c>
      <c r="AR3505" s="37" t="s">
        <v>13395</v>
      </c>
      <c r="AS3505" s="37" t="s">
        <v>13396</v>
      </c>
      <c r="AT3505" s="37" t="s">
        <v>1739</v>
      </c>
    </row>
    <row r="3506" spans="41:46" x14ac:dyDescent="0.2">
      <c r="AO3506" s="106" t="str">
        <f t="shared" si="162"/>
        <v>RX4THE GRANGE</v>
      </c>
      <c r="AP3506" s="37" t="s">
        <v>13397</v>
      </c>
      <c r="AQ3506" s="37" t="s">
        <v>8059</v>
      </c>
      <c r="AR3506" s="37" t="s">
        <v>13397</v>
      </c>
      <c r="AS3506" s="37" t="s">
        <v>8059</v>
      </c>
      <c r="AT3506" s="37" t="s">
        <v>1739</v>
      </c>
    </row>
    <row r="3507" spans="41:46" x14ac:dyDescent="0.2">
      <c r="AO3507" s="106" t="str">
        <f t="shared" si="162"/>
        <v>RX4NORTH TYNESIDE GENERAL HOSPITAL</v>
      </c>
      <c r="AP3507" s="37" t="s">
        <v>13398</v>
      </c>
      <c r="AQ3507" s="37" t="s">
        <v>13399</v>
      </c>
      <c r="AR3507" s="37" t="s">
        <v>13398</v>
      </c>
      <c r="AS3507" s="37" t="s">
        <v>13399</v>
      </c>
      <c r="AT3507" s="37" t="s">
        <v>1739</v>
      </c>
    </row>
    <row r="3508" spans="41:46" x14ac:dyDescent="0.2">
      <c r="AO3508" s="106" t="str">
        <f t="shared" si="162"/>
        <v>RX4BENTON VIEW</v>
      </c>
      <c r="AP3508" s="37" t="s">
        <v>13400</v>
      </c>
      <c r="AQ3508" s="37" t="s">
        <v>13401</v>
      </c>
      <c r="AR3508" s="37" t="s">
        <v>13400</v>
      </c>
      <c r="AS3508" s="37" t="s">
        <v>13401</v>
      </c>
      <c r="AT3508" s="37" t="s">
        <v>1739</v>
      </c>
    </row>
    <row r="3509" spans="41:46" x14ac:dyDescent="0.2">
      <c r="AO3509" s="106" t="str">
        <f t="shared" si="162"/>
        <v>RX4BELSAY UNIT</v>
      </c>
      <c r="AP3509" s="37" t="s">
        <v>13402</v>
      </c>
      <c r="AQ3509" s="37" t="s">
        <v>13403</v>
      </c>
      <c r="AR3509" s="37" t="s">
        <v>13402</v>
      </c>
      <c r="AS3509" s="37" t="s">
        <v>13403</v>
      </c>
      <c r="AT3509" s="37" t="s">
        <v>1739</v>
      </c>
    </row>
    <row r="3510" spans="41:46" x14ac:dyDescent="0.2">
      <c r="AO3510" s="106" t="str">
        <f t="shared" si="162"/>
        <v>RX4REHABILITATION - TRANWELL UNIT</v>
      </c>
      <c r="AP3510" s="37" t="s">
        <v>13404</v>
      </c>
      <c r="AQ3510" s="37" t="s">
        <v>13405</v>
      </c>
      <c r="AR3510" s="37" t="s">
        <v>13404</v>
      </c>
      <c r="AS3510" s="37" t="s">
        <v>13405</v>
      </c>
      <c r="AT3510" s="37" t="s">
        <v>1739</v>
      </c>
    </row>
    <row r="3511" spans="41:46" x14ac:dyDescent="0.2">
      <c r="AO3511" s="106" t="str">
        <f t="shared" si="162"/>
        <v>RX4WHITLEY BAY</v>
      </c>
      <c r="AP3511" s="37" t="s">
        <v>13406</v>
      </c>
      <c r="AQ3511" s="37" t="s">
        <v>13407</v>
      </c>
      <c r="AR3511" s="37" t="s">
        <v>13406</v>
      </c>
      <c r="AS3511" s="37" t="s">
        <v>13407</v>
      </c>
      <c r="AT3511" s="37" t="s">
        <v>1739</v>
      </c>
    </row>
    <row r="3512" spans="41:46" x14ac:dyDescent="0.2">
      <c r="AO3512" s="106" t="str">
        <f t="shared" si="162"/>
        <v>RX4WANSBECK GENERAL HOSPITAL</v>
      </c>
      <c r="AP3512" s="37" t="s">
        <v>13408</v>
      </c>
      <c r="AQ3512" s="37" t="s">
        <v>13409</v>
      </c>
      <c r="AR3512" s="37" t="s">
        <v>13408</v>
      </c>
      <c r="AS3512" s="37" t="s">
        <v>13409</v>
      </c>
      <c r="AT3512" s="37" t="s">
        <v>1739</v>
      </c>
    </row>
    <row r="3513" spans="41:46" x14ac:dyDescent="0.2">
      <c r="AO3513" s="106" t="str">
        <f t="shared" si="162"/>
        <v>RX4FERNDENE</v>
      </c>
      <c r="AP3513" s="37" t="s">
        <v>13410</v>
      </c>
      <c r="AQ3513" s="37" t="s">
        <v>13411</v>
      </c>
      <c r="AR3513" s="37" t="s">
        <v>13410</v>
      </c>
      <c r="AS3513" s="37" t="s">
        <v>13411</v>
      </c>
      <c r="AT3513" s="37" t="s">
        <v>1739</v>
      </c>
    </row>
    <row r="3514" spans="41:46" x14ac:dyDescent="0.2">
      <c r="AO3514" s="106" t="str">
        <f t="shared" si="162"/>
        <v>RX4HEXHAM CPN</v>
      </c>
      <c r="AP3514" s="37" t="s">
        <v>13412</v>
      </c>
      <c r="AQ3514" s="37" t="s">
        <v>13413</v>
      </c>
      <c r="AR3514" s="37" t="s">
        <v>13412</v>
      </c>
      <c r="AS3514" s="37" t="s">
        <v>13413</v>
      </c>
      <c r="AT3514" s="37" t="s">
        <v>1739</v>
      </c>
    </row>
    <row r="3515" spans="41:46" x14ac:dyDescent="0.2">
      <c r="AO3515" s="106" t="str">
        <f t="shared" si="162"/>
        <v>RX4HEXHAM CSMT</v>
      </c>
      <c r="AP3515" s="37" t="s">
        <v>13414</v>
      </c>
      <c r="AQ3515" s="37" t="s">
        <v>13415</v>
      </c>
      <c r="AR3515" s="37" t="s">
        <v>13414</v>
      </c>
      <c r="AS3515" s="37" t="s">
        <v>13415</v>
      </c>
      <c r="AT3515" s="37" t="s">
        <v>1739</v>
      </c>
    </row>
    <row r="3516" spans="41:46" x14ac:dyDescent="0.2">
      <c r="AO3516" s="106" t="str">
        <f t="shared" si="162"/>
        <v>RX4REHABILITATION - CHERRY KNOWLE HOSPITAL</v>
      </c>
      <c r="AP3516" s="37" t="s">
        <v>13416</v>
      </c>
      <c r="AQ3516" s="37" t="s">
        <v>13417</v>
      </c>
      <c r="AR3516" s="37" t="s">
        <v>13416</v>
      </c>
      <c r="AS3516" s="37" t="s">
        <v>13417</v>
      </c>
      <c r="AT3516" s="37" t="s">
        <v>1739</v>
      </c>
    </row>
    <row r="3517" spans="41:46" x14ac:dyDescent="0.2">
      <c r="AO3517" s="106" t="str">
        <f t="shared" si="162"/>
        <v>RX4NORTHGATE HOSPITAL</v>
      </c>
      <c r="AP3517" s="37" t="s">
        <v>13418</v>
      </c>
      <c r="AQ3517" s="37" t="s">
        <v>8203</v>
      </c>
      <c r="AR3517" s="37" t="s">
        <v>13418</v>
      </c>
      <c r="AS3517" s="37" t="s">
        <v>8203</v>
      </c>
      <c r="AT3517" s="37" t="s">
        <v>1739</v>
      </c>
    </row>
    <row r="3518" spans="41:46" x14ac:dyDescent="0.2">
      <c r="AO3518" s="106" t="str">
        <f t="shared" si="162"/>
        <v>RX4PRUDHOE HOSPITAL</v>
      </c>
      <c r="AP3518" s="37" t="s">
        <v>13419</v>
      </c>
      <c r="AQ3518" s="37" t="s">
        <v>13420</v>
      </c>
      <c r="AR3518" s="37" t="s">
        <v>13419</v>
      </c>
      <c r="AS3518" s="37" t="s">
        <v>13420</v>
      </c>
      <c r="AT3518" s="37" t="s">
        <v>1739</v>
      </c>
    </row>
    <row r="3519" spans="41:46" x14ac:dyDescent="0.2">
      <c r="AO3519" s="106" t="str">
        <f t="shared" si="162"/>
        <v>RX4AFFECTIVE DISORDERS - LEAZES WING</v>
      </c>
      <c r="AP3519" s="37" t="s">
        <v>13421</v>
      </c>
      <c r="AQ3519" s="37" t="s">
        <v>13422</v>
      </c>
      <c r="AR3519" s="37" t="s">
        <v>13421</v>
      </c>
      <c r="AS3519" s="37" t="s">
        <v>13422</v>
      </c>
      <c r="AT3519" s="37" t="s">
        <v>1739</v>
      </c>
    </row>
    <row r="3520" spans="41:46" x14ac:dyDescent="0.2">
      <c r="AO3520" s="106" t="str">
        <f t="shared" si="162"/>
        <v>RX4ADOLESCENT FORENSIC NEWCASTLE, ROYCROFT UNIT</v>
      </c>
      <c r="AP3520" s="37" t="s">
        <v>13423</v>
      </c>
      <c r="AQ3520" s="37" t="s">
        <v>13424</v>
      </c>
      <c r="AR3520" s="37" t="s">
        <v>13423</v>
      </c>
      <c r="AS3520" s="37" t="s">
        <v>13424</v>
      </c>
      <c r="AT3520" s="37" t="s">
        <v>1739</v>
      </c>
    </row>
    <row r="3521" spans="41:46" x14ac:dyDescent="0.2">
      <c r="AO3521" s="106" t="str">
        <f t="shared" si="162"/>
        <v>RX4ACUTE PSYCH, MORPETH / WANSBECK</v>
      </c>
      <c r="AP3521" s="37" t="s">
        <v>13425</v>
      </c>
      <c r="AQ3521" s="37" t="s">
        <v>13426</v>
      </c>
      <c r="AR3521" s="37" t="s">
        <v>13425</v>
      </c>
      <c r="AS3521" s="37" t="s">
        <v>13426</v>
      </c>
      <c r="AT3521" s="37" t="s">
        <v>1739</v>
      </c>
    </row>
    <row r="3522" spans="41:46" x14ac:dyDescent="0.2">
      <c r="AO3522" s="106" t="str">
        <f t="shared" si="162"/>
        <v>RX4ACUTE PSYCH - TYNEDALE</v>
      </c>
      <c r="AP3522" s="37" t="s">
        <v>13427</v>
      </c>
      <c r="AQ3522" s="37" t="s">
        <v>13428</v>
      </c>
      <c r="AR3522" s="37" t="s">
        <v>13427</v>
      </c>
      <c r="AS3522" s="37" t="s">
        <v>13428</v>
      </c>
      <c r="AT3522" s="37" t="s">
        <v>1739</v>
      </c>
    </row>
    <row r="3523" spans="41:46" x14ac:dyDescent="0.2">
      <c r="AO3523" s="106" t="str">
        <f t="shared" si="162"/>
        <v>RX4CHILD PSYCH CENTRAL - AISLING UNIT</v>
      </c>
      <c r="AP3523" s="37" t="s">
        <v>13429</v>
      </c>
      <c r="AQ3523" s="37" t="s">
        <v>13430</v>
      </c>
      <c r="AR3523" s="37" t="s">
        <v>13429</v>
      </c>
      <c r="AS3523" s="37" t="s">
        <v>13430</v>
      </c>
      <c r="AT3523" s="37" t="s">
        <v>1739</v>
      </c>
    </row>
    <row r="3524" spans="41:46" x14ac:dyDescent="0.2">
      <c r="AO3524" s="106" t="str">
        <f t="shared" ref="AO3524:AO3587" si="163">AT3524&amp;AQ3524</f>
        <v>RX4WESTBRIDGE UNIT</v>
      </c>
      <c r="AP3524" s="37" t="s">
        <v>13431</v>
      </c>
      <c r="AQ3524" s="37" t="s">
        <v>13432</v>
      </c>
      <c r="AR3524" s="37" t="s">
        <v>13431</v>
      </c>
      <c r="AS3524" s="37" t="s">
        <v>13432</v>
      </c>
      <c r="AT3524" s="37" t="s">
        <v>1739</v>
      </c>
    </row>
    <row r="3525" spans="41:46" x14ac:dyDescent="0.2">
      <c r="AO3525" s="106" t="str">
        <f t="shared" si="163"/>
        <v>RX4ST GEORGES HOSPITAL SITE (MORPETH)</v>
      </c>
      <c r="AP3525" s="37" t="s">
        <v>13433</v>
      </c>
      <c r="AQ3525" s="37" t="s">
        <v>13434</v>
      </c>
      <c r="AR3525" s="37" t="s">
        <v>13433</v>
      </c>
      <c r="AS3525" s="37" t="s">
        <v>13434</v>
      </c>
      <c r="AT3525" s="37" t="s">
        <v>1739</v>
      </c>
    </row>
    <row r="3526" spans="41:46" x14ac:dyDescent="0.2">
      <c r="AO3526" s="106" t="str">
        <f t="shared" si="163"/>
        <v>RX4WALKERGATE HOSPITAL</v>
      </c>
      <c r="AP3526" s="37" t="s">
        <v>13435</v>
      </c>
      <c r="AQ3526" s="37" t="s">
        <v>13436</v>
      </c>
      <c r="AR3526" s="37" t="s">
        <v>13435</v>
      </c>
      <c r="AS3526" s="37" t="s">
        <v>13436</v>
      </c>
      <c r="AT3526" s="37" t="s">
        <v>1739</v>
      </c>
    </row>
    <row r="3527" spans="41:46" x14ac:dyDescent="0.2">
      <c r="AO3527" s="106" t="str">
        <f t="shared" si="163"/>
        <v>RX4ST NICHOLAS HOSPITAL (NEWCASTLE UPON TYNE)</v>
      </c>
      <c r="AP3527" s="37" t="s">
        <v>13437</v>
      </c>
      <c r="AQ3527" s="37" t="s">
        <v>13438</v>
      </c>
      <c r="AR3527" s="37" t="s">
        <v>13437</v>
      </c>
      <c r="AS3527" s="37" t="s">
        <v>13438</v>
      </c>
      <c r="AT3527" s="37" t="s">
        <v>1739</v>
      </c>
    </row>
    <row r="3528" spans="41:46" x14ac:dyDescent="0.2">
      <c r="AO3528" s="106" t="str">
        <f t="shared" si="163"/>
        <v>RX4DEPARTMENT OF PSYCHIATRY (ROYAL VICTORIA INFIRMARY)</v>
      </c>
      <c r="AP3528" s="37" t="s">
        <v>13439</v>
      </c>
      <c r="AQ3528" s="37" t="s">
        <v>13440</v>
      </c>
      <c r="AR3528" s="37" t="s">
        <v>13439</v>
      </c>
      <c r="AS3528" s="37" t="s">
        <v>13440</v>
      </c>
      <c r="AT3528" s="37" t="s">
        <v>1739</v>
      </c>
    </row>
    <row r="3529" spans="41:46" x14ac:dyDescent="0.2">
      <c r="AO3529" s="106" t="str">
        <f t="shared" si="163"/>
        <v>RX4NEWCASTLE GENERAL HOSPITAL</v>
      </c>
      <c r="AP3529" s="37" t="s">
        <v>13441</v>
      </c>
      <c r="AQ3529" s="37" t="s">
        <v>13442</v>
      </c>
      <c r="AR3529" s="37" t="s">
        <v>13441</v>
      </c>
      <c r="AS3529" s="37" t="s">
        <v>13442</v>
      </c>
      <c r="AT3529" s="37" t="s">
        <v>1739</v>
      </c>
    </row>
    <row r="3530" spans="41:46" x14ac:dyDescent="0.2">
      <c r="AO3530" s="106" t="str">
        <f t="shared" si="163"/>
        <v>RX4CHILD PSYCH NORTHUMBERLAND</v>
      </c>
      <c r="AP3530" s="37" t="s">
        <v>13443</v>
      </c>
      <c r="AQ3530" s="37" t="s">
        <v>13444</v>
      </c>
      <c r="AR3530" s="37" t="s">
        <v>13443</v>
      </c>
      <c r="AS3530" s="37" t="s">
        <v>13444</v>
      </c>
      <c r="AT3530" s="37" t="s">
        <v>1739</v>
      </c>
    </row>
    <row r="3531" spans="41:46" x14ac:dyDescent="0.2">
      <c r="AO3531" s="106" t="str">
        <f t="shared" si="163"/>
        <v>RX4CHILD PSYCH SE NORTHUMBERLAND - LINHOPE UNIT</v>
      </c>
      <c r="AP3531" s="37" t="s">
        <v>13445</v>
      </c>
      <c r="AQ3531" s="37" t="s">
        <v>13446</v>
      </c>
      <c r="AR3531" s="37" t="s">
        <v>13445</v>
      </c>
      <c r="AS3531" s="37" t="s">
        <v>13446</v>
      </c>
      <c r="AT3531" s="37" t="s">
        <v>1739</v>
      </c>
    </row>
    <row r="3532" spans="41:46" x14ac:dyDescent="0.2">
      <c r="AO3532" s="106" t="str">
        <f t="shared" si="163"/>
        <v>RX4CHILD PSYCH TYNEDALE</v>
      </c>
      <c r="AP3532" s="37" t="s">
        <v>13447</v>
      </c>
      <c r="AQ3532" s="37" t="s">
        <v>13448</v>
      </c>
      <c r="AR3532" s="37" t="s">
        <v>13447</v>
      </c>
      <c r="AS3532" s="37" t="s">
        <v>13448</v>
      </c>
      <c r="AT3532" s="37" t="s">
        <v>1739</v>
      </c>
    </row>
    <row r="3533" spans="41:46" x14ac:dyDescent="0.2">
      <c r="AO3533" s="106" t="str">
        <f t="shared" si="163"/>
        <v>RX4OLD AGE PSYCHIATRY - TYNEDALE</v>
      </c>
      <c r="AP3533" s="37" t="s">
        <v>13449</v>
      </c>
      <c r="AQ3533" s="37" t="s">
        <v>13450</v>
      </c>
      <c r="AR3533" s="37" t="s">
        <v>13449</v>
      </c>
      <c r="AS3533" s="37" t="s">
        <v>13450</v>
      </c>
      <c r="AT3533" s="37" t="s">
        <v>1739</v>
      </c>
    </row>
    <row r="3534" spans="41:46" x14ac:dyDescent="0.2">
      <c r="AO3534" s="106" t="str">
        <f t="shared" si="163"/>
        <v>RX4FORENSIC UNIT NEWCASTLE</v>
      </c>
      <c r="AP3534" s="37" t="s">
        <v>13451</v>
      </c>
      <c r="AQ3534" s="37" t="s">
        <v>13452</v>
      </c>
      <c r="AR3534" s="37" t="s">
        <v>13451</v>
      </c>
      <c r="AS3534" s="37" t="s">
        <v>13452</v>
      </c>
      <c r="AT3534" s="37" t="s">
        <v>1739</v>
      </c>
    </row>
    <row r="3535" spans="41:46" x14ac:dyDescent="0.2">
      <c r="AO3535" s="106" t="str">
        <f t="shared" si="163"/>
        <v>RX4NEUROPSYCHIATRY</v>
      </c>
      <c r="AP3535" s="37" t="s">
        <v>13453</v>
      </c>
      <c r="AQ3535" s="37" t="s">
        <v>12856</v>
      </c>
      <c r="AR3535" s="37" t="s">
        <v>13453</v>
      </c>
      <c r="AS3535" s="37" t="s">
        <v>12856</v>
      </c>
      <c r="AT3535" s="37" t="s">
        <v>1739</v>
      </c>
    </row>
    <row r="3536" spans="41:46" x14ac:dyDescent="0.2">
      <c r="AO3536" s="106" t="str">
        <f t="shared" si="163"/>
        <v>RX4OLD AGE PSYCHIATRY NEWCASTLE EAST - AKENSIDE</v>
      </c>
      <c r="AP3536" s="37" t="s">
        <v>13454</v>
      </c>
      <c r="AQ3536" s="37" t="s">
        <v>13455</v>
      </c>
      <c r="AR3536" s="37" t="s">
        <v>13454</v>
      </c>
      <c r="AS3536" s="37" t="s">
        <v>13455</v>
      </c>
      <c r="AT3536" s="37" t="s">
        <v>1739</v>
      </c>
    </row>
    <row r="3537" spans="41:46" x14ac:dyDescent="0.2">
      <c r="AO3537" s="106" t="str">
        <f t="shared" si="163"/>
        <v>RX4OLD AGE PSYCHIATRY NEWCASTLE NORTH - GIBSIDE</v>
      </c>
      <c r="AP3537" s="37" t="s">
        <v>13456</v>
      </c>
      <c r="AQ3537" s="37" t="s">
        <v>13457</v>
      </c>
      <c r="AR3537" s="37" t="s">
        <v>13456</v>
      </c>
      <c r="AS3537" s="37" t="s">
        <v>13457</v>
      </c>
      <c r="AT3537" s="37" t="s">
        <v>1739</v>
      </c>
    </row>
    <row r="3538" spans="41:46" x14ac:dyDescent="0.2">
      <c r="AO3538" s="106" t="str">
        <f t="shared" si="163"/>
        <v>RX4OLD AGE PSYCHIATRY NEWCASTLE WEST - CASTLESIDE</v>
      </c>
      <c r="AP3538" s="37" t="s">
        <v>13458</v>
      </c>
      <c r="AQ3538" s="37" t="s">
        <v>13459</v>
      </c>
      <c r="AR3538" s="37" t="s">
        <v>13458</v>
      </c>
      <c r="AS3538" s="37" t="s">
        <v>13459</v>
      </c>
      <c r="AT3538" s="37" t="s">
        <v>1739</v>
      </c>
    </row>
    <row r="3539" spans="41:46" x14ac:dyDescent="0.2">
      <c r="AO3539" s="106" t="str">
        <f t="shared" si="163"/>
        <v>RX4SPECIAL CARE / REHAB NEWCASTLE</v>
      </c>
      <c r="AP3539" s="37" t="s">
        <v>13460</v>
      </c>
      <c r="AQ3539" s="37" t="s">
        <v>13461</v>
      </c>
      <c r="AR3539" s="37" t="s">
        <v>13460</v>
      </c>
      <c r="AS3539" s="37" t="s">
        <v>13461</v>
      </c>
      <c r="AT3539" s="37" t="s">
        <v>1739</v>
      </c>
    </row>
    <row r="3540" spans="41:46" x14ac:dyDescent="0.2">
      <c r="AO3540" s="106" t="str">
        <f t="shared" si="163"/>
        <v>RX4YOUNG PEOPLES UNIT</v>
      </c>
      <c r="AP3540" s="37" t="s">
        <v>13462</v>
      </c>
      <c r="AQ3540" s="37" t="s">
        <v>13463</v>
      </c>
      <c r="AR3540" s="37" t="s">
        <v>13462</v>
      </c>
      <c r="AS3540" s="37" t="s">
        <v>13463</v>
      </c>
      <c r="AT3540" s="37" t="s">
        <v>1739</v>
      </c>
    </row>
    <row r="3541" spans="41:46" x14ac:dyDescent="0.2">
      <c r="AO3541" s="106" t="str">
        <f t="shared" si="163"/>
        <v>RX4REHABILITATION NORTHUMBERLAND - SOUTH WING</v>
      </c>
      <c r="AP3541" s="37" t="s">
        <v>13464</v>
      </c>
      <c r="AQ3541" s="37" t="s">
        <v>13465</v>
      </c>
      <c r="AR3541" s="37" t="s">
        <v>13464</v>
      </c>
      <c r="AS3541" s="37" t="s">
        <v>13465</v>
      </c>
      <c r="AT3541" s="37" t="s">
        <v>1739</v>
      </c>
    </row>
    <row r="3542" spans="41:46" x14ac:dyDescent="0.2">
      <c r="AO3542" s="106" t="str">
        <f t="shared" si="163"/>
        <v>RX4CAMPUS FOR AGEING &amp; VITALITY</v>
      </c>
      <c r="AP3542" s="37" t="s">
        <v>13466</v>
      </c>
      <c r="AQ3542" s="37" t="s">
        <v>13467</v>
      </c>
      <c r="AR3542" s="37" t="s">
        <v>13466</v>
      </c>
      <c r="AS3542" s="37" t="s">
        <v>13467</v>
      </c>
      <c r="AT3542" s="37" t="s">
        <v>1739</v>
      </c>
    </row>
    <row r="3543" spans="41:46" x14ac:dyDescent="0.2">
      <c r="AO3543" s="106" t="str">
        <f t="shared" si="163"/>
        <v>RX4SUNDERLAND EYE INFIRMARY</v>
      </c>
      <c r="AP3543" s="37" t="s">
        <v>13468</v>
      </c>
      <c r="AQ3543" s="37" t="s">
        <v>13469</v>
      </c>
      <c r="AR3543" s="37" t="s">
        <v>13468</v>
      </c>
      <c r="AS3543" s="37" t="s">
        <v>13469</v>
      </c>
      <c r="AT3543" s="37" t="s">
        <v>1739</v>
      </c>
    </row>
    <row r="3544" spans="41:46" x14ac:dyDescent="0.2">
      <c r="AO3544" s="106" t="str">
        <f t="shared" si="163"/>
        <v>RX4BARNES UNIT</v>
      </c>
      <c r="AP3544" s="37" t="s">
        <v>13470</v>
      </c>
      <c r="AQ3544" s="37" t="s">
        <v>13471</v>
      </c>
      <c r="AR3544" s="37" t="s">
        <v>13470</v>
      </c>
      <c r="AS3544" s="37" t="s">
        <v>13471</v>
      </c>
      <c r="AT3544" s="37" t="s">
        <v>1739</v>
      </c>
    </row>
    <row r="3545" spans="41:46" x14ac:dyDescent="0.2">
      <c r="AO3545" s="106" t="str">
        <f t="shared" si="163"/>
        <v>RX4SUNDERLAND ROYAL HOSPITAL</v>
      </c>
      <c r="AP3545" s="37" t="s">
        <v>13472</v>
      </c>
      <c r="AQ3545" s="37" t="s">
        <v>13473</v>
      </c>
      <c r="AR3545" s="37" t="s">
        <v>13472</v>
      </c>
      <c r="AS3545" s="37" t="s">
        <v>13473</v>
      </c>
      <c r="AT3545" s="37" t="s">
        <v>1739</v>
      </c>
    </row>
    <row r="3546" spans="41:46" x14ac:dyDescent="0.2">
      <c r="AO3546" s="106" t="str">
        <f t="shared" si="163"/>
        <v>RX4HOLMLEA</v>
      </c>
      <c r="AP3546" s="37" t="s">
        <v>13474</v>
      </c>
      <c r="AQ3546" s="37" t="s">
        <v>13475</v>
      </c>
      <c r="AR3546" s="37" t="s">
        <v>13474</v>
      </c>
      <c r="AS3546" s="37" t="s">
        <v>13475</v>
      </c>
      <c r="AT3546" s="37" t="s">
        <v>1739</v>
      </c>
    </row>
    <row r="3547" spans="41:46" x14ac:dyDescent="0.2">
      <c r="AO3547" s="106" t="str">
        <f t="shared" si="163"/>
        <v>RX4MONKWEARMOUTH HOSPITAL</v>
      </c>
      <c r="AP3547" s="37" t="s">
        <v>13476</v>
      </c>
      <c r="AQ3547" s="37" t="s">
        <v>13477</v>
      </c>
      <c r="AR3547" s="37" t="s">
        <v>13476</v>
      </c>
      <c r="AS3547" s="37" t="s">
        <v>13477</v>
      </c>
      <c r="AT3547" s="37" t="s">
        <v>1739</v>
      </c>
    </row>
    <row r="3548" spans="41:46" x14ac:dyDescent="0.2">
      <c r="AO3548" s="106" t="str">
        <f t="shared" si="163"/>
        <v>RX4NEWBERRY COTTAGE</v>
      </c>
      <c r="AP3548" s="37" t="s">
        <v>13478</v>
      </c>
      <c r="AQ3548" s="37" t="s">
        <v>13479</v>
      </c>
      <c r="AR3548" s="37" t="s">
        <v>13478</v>
      </c>
      <c r="AS3548" s="37" t="s">
        <v>13479</v>
      </c>
      <c r="AT3548" s="37" t="s">
        <v>1739</v>
      </c>
    </row>
    <row r="3549" spans="41:46" x14ac:dyDescent="0.2">
      <c r="AO3549" s="106" t="str">
        <f t="shared" si="163"/>
        <v>RX4NEWHAVEN COTTAGE</v>
      </c>
      <c r="AP3549" s="37" t="s">
        <v>13480</v>
      </c>
      <c r="AQ3549" s="37" t="s">
        <v>13481</v>
      </c>
      <c r="AR3549" s="37" t="s">
        <v>13480</v>
      </c>
      <c r="AS3549" s="37" t="s">
        <v>13481</v>
      </c>
      <c r="AT3549" s="37" t="s">
        <v>1739</v>
      </c>
    </row>
    <row r="3550" spans="41:46" x14ac:dyDescent="0.2">
      <c r="AO3550" s="106" t="str">
        <f t="shared" si="163"/>
        <v>RX4TREATMENT UNIT</v>
      </c>
      <c r="AP3550" s="37" t="s">
        <v>13482</v>
      </c>
      <c r="AQ3550" s="37" t="s">
        <v>13483</v>
      </c>
      <c r="AR3550" s="37" t="s">
        <v>13482</v>
      </c>
      <c r="AS3550" s="37" t="s">
        <v>13483</v>
      </c>
      <c r="AT3550" s="37" t="s">
        <v>1739</v>
      </c>
    </row>
    <row r="3551" spans="41:46" x14ac:dyDescent="0.2">
      <c r="AO3551" s="106" t="str">
        <f t="shared" si="163"/>
        <v>RX4CRAIGAVON</v>
      </c>
      <c r="AP3551" s="37" t="s">
        <v>13484</v>
      </c>
      <c r="AQ3551" s="37" t="s">
        <v>13485</v>
      </c>
      <c r="AR3551" s="37" t="s">
        <v>13484</v>
      </c>
      <c r="AS3551" s="37" t="s">
        <v>13485</v>
      </c>
      <c r="AT3551" s="37" t="s">
        <v>1739</v>
      </c>
    </row>
    <row r="3552" spans="41:46" x14ac:dyDescent="0.2">
      <c r="AO3552" s="106" t="str">
        <f t="shared" si="163"/>
        <v>RX4WOODLEY HALL</v>
      </c>
      <c r="AP3552" s="37" t="s">
        <v>13486</v>
      </c>
      <c r="AQ3552" s="37" t="s">
        <v>13487</v>
      </c>
      <c r="AR3552" s="37" t="s">
        <v>13486</v>
      </c>
      <c r="AS3552" s="37" t="s">
        <v>13487</v>
      </c>
      <c r="AT3552" s="37" t="s">
        <v>1739</v>
      </c>
    </row>
    <row r="3553" spans="41:46" x14ac:dyDescent="0.2">
      <c r="AO3553" s="106" t="str">
        <f t="shared" si="163"/>
        <v>RX4NMP - WELLFIELD</v>
      </c>
      <c r="AP3553" s="37" t="s">
        <v>13488</v>
      </c>
      <c r="AQ3553" s="37" t="s">
        <v>13489</v>
      </c>
      <c r="AR3553" s="37" t="s">
        <v>13488</v>
      </c>
      <c r="AS3553" s="37" t="s">
        <v>13489</v>
      </c>
      <c r="AT3553" s="37" t="s">
        <v>1739</v>
      </c>
    </row>
    <row r="3554" spans="41:46" x14ac:dyDescent="0.2">
      <c r="AO3554" s="106" t="str">
        <f t="shared" si="163"/>
        <v>RX4NMP - CHILD &amp; FAMILY A</v>
      </c>
      <c r="AP3554" s="37" t="s">
        <v>13490</v>
      </c>
      <c r="AQ3554" s="37" t="s">
        <v>13491</v>
      </c>
      <c r="AR3554" s="37" t="s">
        <v>13490</v>
      </c>
      <c r="AS3554" s="37" t="s">
        <v>13491</v>
      </c>
      <c r="AT3554" s="37" t="s">
        <v>1739</v>
      </c>
    </row>
    <row r="3555" spans="41:46" x14ac:dyDescent="0.2">
      <c r="AO3555" s="106" t="str">
        <f t="shared" si="163"/>
        <v>RX4HYLTON BANK MENTAL HEALTH COMMUNITY UNIT</v>
      </c>
      <c r="AP3555" s="37" t="s">
        <v>13492</v>
      </c>
      <c r="AQ3555" s="37" t="s">
        <v>13493</v>
      </c>
      <c r="AR3555" s="37" t="s">
        <v>13492</v>
      </c>
      <c r="AS3555" s="37" t="s">
        <v>13493</v>
      </c>
      <c r="AT3555" s="37" t="s">
        <v>1739</v>
      </c>
    </row>
    <row r="3556" spans="41:46" x14ac:dyDescent="0.2">
      <c r="AO3556" s="106" t="str">
        <f t="shared" si="163"/>
        <v>RX4LYNDHURST GROVE MENTAL HEALTH COMMUNITY UNIT</v>
      </c>
      <c r="AP3556" s="37" t="s">
        <v>13494</v>
      </c>
      <c r="AQ3556" s="37" t="s">
        <v>13495</v>
      </c>
      <c r="AR3556" s="37" t="s">
        <v>13494</v>
      </c>
      <c r="AS3556" s="37" t="s">
        <v>13495</v>
      </c>
      <c r="AT3556" s="37" t="s">
        <v>1739</v>
      </c>
    </row>
    <row r="3557" spans="41:46" x14ac:dyDescent="0.2">
      <c r="AO3557" s="106" t="str">
        <f t="shared" si="163"/>
        <v>RX4ROSLIN MENTAL HEALTH COMMUNITY UNIT</v>
      </c>
      <c r="AP3557" s="37" t="s">
        <v>13496</v>
      </c>
      <c r="AQ3557" s="37" t="s">
        <v>13497</v>
      </c>
      <c r="AR3557" s="37" t="s">
        <v>13496</v>
      </c>
      <c r="AS3557" s="37" t="s">
        <v>13497</v>
      </c>
      <c r="AT3557" s="37" t="s">
        <v>1739</v>
      </c>
    </row>
    <row r="3558" spans="41:46" x14ac:dyDescent="0.2">
      <c r="AO3558" s="106" t="str">
        <f t="shared" si="163"/>
        <v>RX4SHIAN MENTAL HEALTH COMMUNITY UNIT</v>
      </c>
      <c r="AP3558" s="37" t="s">
        <v>13498</v>
      </c>
      <c r="AQ3558" s="37" t="s">
        <v>13499</v>
      </c>
      <c r="AR3558" s="37" t="s">
        <v>13498</v>
      </c>
      <c r="AS3558" s="37" t="s">
        <v>13499</v>
      </c>
      <c r="AT3558" s="37" t="s">
        <v>1739</v>
      </c>
    </row>
    <row r="3559" spans="41:46" x14ac:dyDescent="0.2">
      <c r="AO3559" s="106" t="str">
        <f t="shared" si="163"/>
        <v>RX4ST ALBANS MENTAL HEALTH COMMUNITY UNIT</v>
      </c>
      <c r="AP3559" s="37" t="s">
        <v>13500</v>
      </c>
      <c r="AQ3559" s="37" t="s">
        <v>13501</v>
      </c>
      <c r="AR3559" s="37" t="s">
        <v>13500</v>
      </c>
      <c r="AS3559" s="37" t="s">
        <v>13501</v>
      </c>
      <c r="AT3559" s="37" t="s">
        <v>1739</v>
      </c>
    </row>
    <row r="3560" spans="41:46" x14ac:dyDescent="0.2">
      <c r="AO3560" s="106" t="str">
        <f t="shared" si="163"/>
        <v>RX4STONECRAFT MENTAL HEALTH COMMUNITY UNIT</v>
      </c>
      <c r="AP3560" s="37" t="s">
        <v>13502</v>
      </c>
      <c r="AQ3560" s="37" t="s">
        <v>13503</v>
      </c>
      <c r="AR3560" s="37" t="s">
        <v>13502</v>
      </c>
      <c r="AS3560" s="37" t="s">
        <v>13503</v>
      </c>
      <c r="AT3560" s="37" t="s">
        <v>1739</v>
      </c>
    </row>
    <row r="3561" spans="41:46" x14ac:dyDescent="0.2">
      <c r="AO3561" s="106" t="str">
        <f t="shared" si="163"/>
        <v>RX4TAVISTOCK SQUARE MENTAL HEALTH COMMUNITY UNIT</v>
      </c>
      <c r="AP3561" s="37" t="s">
        <v>13504</v>
      </c>
      <c r="AQ3561" s="37" t="s">
        <v>13505</v>
      </c>
      <c r="AR3561" s="37" t="s">
        <v>13504</v>
      </c>
      <c r="AS3561" s="37" t="s">
        <v>13505</v>
      </c>
      <c r="AT3561" s="37" t="s">
        <v>1739</v>
      </c>
    </row>
    <row r="3562" spans="41:46" x14ac:dyDescent="0.2">
      <c r="AO3562" s="106" t="str">
        <f t="shared" si="163"/>
        <v>RX4THE CHESTERS MENTAL HEALTH COMMUNITY UNIT</v>
      </c>
      <c r="AP3562" s="37" t="s">
        <v>13506</v>
      </c>
      <c r="AQ3562" s="37" t="s">
        <v>13507</v>
      </c>
      <c r="AR3562" s="37" t="s">
        <v>13506</v>
      </c>
      <c r="AS3562" s="37" t="s">
        <v>13507</v>
      </c>
      <c r="AT3562" s="37" t="s">
        <v>1739</v>
      </c>
    </row>
    <row r="3563" spans="41:46" x14ac:dyDescent="0.2">
      <c r="AO3563" s="106" t="str">
        <f t="shared" si="163"/>
        <v>RX4WARRINGTON MENTAL HEALTH COMMUNITY UNIT</v>
      </c>
      <c r="AP3563" s="37" t="s">
        <v>13508</v>
      </c>
      <c r="AQ3563" s="37" t="s">
        <v>13509</v>
      </c>
      <c r="AR3563" s="37" t="s">
        <v>13508</v>
      </c>
      <c r="AS3563" s="37" t="s">
        <v>13509</v>
      </c>
      <c r="AT3563" s="37" t="s">
        <v>1739</v>
      </c>
    </row>
    <row r="3564" spans="41:46" x14ac:dyDescent="0.2">
      <c r="AO3564" s="106" t="str">
        <f t="shared" si="163"/>
        <v>RX4WEST VIEW MENTAL HEALTH COMMUNITY UNIT</v>
      </c>
      <c r="AP3564" s="37" t="s">
        <v>13510</v>
      </c>
      <c r="AQ3564" s="37" t="s">
        <v>13511</v>
      </c>
      <c r="AR3564" s="37" t="s">
        <v>13510</v>
      </c>
      <c r="AS3564" s="37" t="s">
        <v>13511</v>
      </c>
      <c r="AT3564" s="37" t="s">
        <v>1739</v>
      </c>
    </row>
    <row r="3565" spans="41:46" x14ac:dyDescent="0.2">
      <c r="AO3565" s="106" t="str">
        <f t="shared" si="163"/>
        <v>RX4WOODLANDS COTTAGE MENTAL HEALTH COMMUNITY UNIT</v>
      </c>
      <c r="AP3565" s="37" t="s">
        <v>13512</v>
      </c>
      <c r="AQ3565" s="37" t="s">
        <v>13513</v>
      </c>
      <c r="AR3565" s="37" t="s">
        <v>13512</v>
      </c>
      <c r="AS3565" s="37" t="s">
        <v>13513</v>
      </c>
      <c r="AT3565" s="37" t="s">
        <v>1739</v>
      </c>
    </row>
    <row r="3566" spans="41:46" x14ac:dyDescent="0.2">
      <c r="AO3566" s="106" t="str">
        <f t="shared" si="163"/>
        <v>RX4WOOLSINGTON MENTAL HEALTH COMMUNITY UNIT</v>
      </c>
      <c r="AP3566" s="37" t="s">
        <v>13514</v>
      </c>
      <c r="AQ3566" s="37" t="s">
        <v>13515</v>
      </c>
      <c r="AR3566" s="37" t="s">
        <v>13514</v>
      </c>
      <c r="AS3566" s="37" t="s">
        <v>13515</v>
      </c>
      <c r="AT3566" s="37" t="s">
        <v>1739</v>
      </c>
    </row>
    <row r="3567" spans="41:46" x14ac:dyDescent="0.2">
      <c r="AO3567" s="106" t="str">
        <f t="shared" si="163"/>
        <v>RX4SPRINGDALE MENTAL HEALTH COMMUNITY UNIT</v>
      </c>
      <c r="AP3567" s="37" t="s">
        <v>13516</v>
      </c>
      <c r="AQ3567" s="37" t="s">
        <v>13517</v>
      </c>
      <c r="AR3567" s="37" t="s">
        <v>13516</v>
      </c>
      <c r="AS3567" s="37" t="s">
        <v>13517</v>
      </c>
      <c r="AT3567" s="37" t="s">
        <v>1739</v>
      </c>
    </row>
    <row r="3568" spans="41:46" x14ac:dyDescent="0.2">
      <c r="AO3568" s="106" t="str">
        <f t="shared" si="163"/>
        <v>RX4HIRST VILLAS MENTAL HEALTH COMMUNITY UNIT</v>
      </c>
      <c r="AP3568" s="37" t="s">
        <v>13518</v>
      </c>
      <c r="AQ3568" s="37" t="s">
        <v>13519</v>
      </c>
      <c r="AR3568" s="37" t="s">
        <v>13518</v>
      </c>
      <c r="AS3568" s="37" t="s">
        <v>13519</v>
      </c>
      <c r="AT3568" s="37" t="s">
        <v>1739</v>
      </c>
    </row>
    <row r="3569" spans="41:46" x14ac:dyDescent="0.2">
      <c r="AO3569" s="106" t="str">
        <f t="shared" si="163"/>
        <v>RX4SPITTAL</v>
      </c>
      <c r="AP3569" s="37" t="s">
        <v>13520</v>
      </c>
      <c r="AQ3569" s="37" t="s">
        <v>13521</v>
      </c>
      <c r="AR3569" s="37" t="s">
        <v>13520</v>
      </c>
      <c r="AS3569" s="37" t="s">
        <v>13521</v>
      </c>
      <c r="AT3569" s="37" t="s">
        <v>1739</v>
      </c>
    </row>
    <row r="3570" spans="41:46" x14ac:dyDescent="0.2">
      <c r="AO3570" s="106" t="str">
        <f t="shared" si="163"/>
        <v>RX4SOLINGEN</v>
      </c>
      <c r="AP3570" s="37" t="s">
        <v>13522</v>
      </c>
      <c r="AQ3570" s="37" t="s">
        <v>13523</v>
      </c>
      <c r="AR3570" s="37" t="s">
        <v>13522</v>
      </c>
      <c r="AS3570" s="37" t="s">
        <v>13523</v>
      </c>
      <c r="AT3570" s="37" t="s">
        <v>1739</v>
      </c>
    </row>
    <row r="3571" spans="41:46" x14ac:dyDescent="0.2">
      <c r="AO3571" s="106" t="str">
        <f t="shared" si="163"/>
        <v>RX4WALKERGATE PARK HOSPITAL</v>
      </c>
      <c r="AP3571" s="37" t="s">
        <v>13524</v>
      </c>
      <c r="AQ3571" s="37" t="s">
        <v>13525</v>
      </c>
      <c r="AR3571" s="37" t="s">
        <v>13524</v>
      </c>
      <c r="AS3571" s="37" t="s">
        <v>13525</v>
      </c>
      <c r="AT3571" s="37" t="s">
        <v>1739</v>
      </c>
    </row>
    <row r="3572" spans="41:46" x14ac:dyDescent="0.2">
      <c r="AO3572" s="106" t="str">
        <f t="shared" si="163"/>
        <v>RX4WOODLAND VIEW</v>
      </c>
      <c r="AP3572" s="37" t="s">
        <v>13526</v>
      </c>
      <c r="AQ3572" s="37" t="s">
        <v>13527</v>
      </c>
      <c r="AR3572" s="37" t="s">
        <v>13526</v>
      </c>
      <c r="AS3572" s="37" t="s">
        <v>13527</v>
      </c>
      <c r="AT3572" s="37" t="s">
        <v>1739</v>
      </c>
    </row>
    <row r="3573" spans="41:46" x14ac:dyDescent="0.2">
      <c r="AO3573" s="106" t="str">
        <f t="shared" si="163"/>
        <v>RX4COMMUNITY MENTAL HEALTH PARTNERSHIP</v>
      </c>
      <c r="AP3573" s="37" t="s">
        <v>13528</v>
      </c>
      <c r="AQ3573" s="37" t="s">
        <v>13529</v>
      </c>
      <c r="AR3573" s="37" t="s">
        <v>13528</v>
      </c>
      <c r="AS3573" s="37" t="s">
        <v>13529</v>
      </c>
      <c r="AT3573" s="37" t="s">
        <v>1739</v>
      </c>
    </row>
    <row r="3574" spans="41:46" x14ac:dyDescent="0.2">
      <c r="AO3574" s="106" t="str">
        <f t="shared" si="163"/>
        <v>RX4NORTHUMBERLAND BAIT</v>
      </c>
      <c r="AP3574" s="37" t="s">
        <v>13530</v>
      </c>
      <c r="AQ3574" s="37" t="s">
        <v>13531</v>
      </c>
      <c r="AR3574" s="37" t="s">
        <v>13530</v>
      </c>
      <c r="AS3574" s="37" t="s">
        <v>13531</v>
      </c>
      <c r="AT3574" s="37" t="s">
        <v>1739</v>
      </c>
    </row>
    <row r="3575" spans="41:46" x14ac:dyDescent="0.2">
      <c r="AO3575" s="106" t="str">
        <f t="shared" si="163"/>
        <v>RX4SPITTAL MEWS MENTAL HEALTH COMMUNITY UNIT</v>
      </c>
      <c r="AP3575" s="37" t="s">
        <v>13532</v>
      </c>
      <c r="AQ3575" s="37" t="s">
        <v>13533</v>
      </c>
      <c r="AR3575" s="37" t="s">
        <v>13532</v>
      </c>
      <c r="AS3575" s="37" t="s">
        <v>13533</v>
      </c>
      <c r="AT3575" s="37" t="s">
        <v>1739</v>
      </c>
    </row>
    <row r="3576" spans="41:46" x14ac:dyDescent="0.2">
      <c r="AO3576" s="106" t="str">
        <f t="shared" si="163"/>
        <v>RX4BAILIFFGATE</v>
      </c>
      <c r="AP3576" s="37" t="s">
        <v>13534</v>
      </c>
      <c r="AQ3576" s="37" t="s">
        <v>13535</v>
      </c>
      <c r="AR3576" s="37" t="s">
        <v>13534</v>
      </c>
      <c r="AS3576" s="37" t="s">
        <v>13535</v>
      </c>
      <c r="AT3576" s="37" t="s">
        <v>1739</v>
      </c>
    </row>
    <row r="3577" spans="41:46" x14ac:dyDescent="0.2">
      <c r="AO3577" s="106" t="str">
        <f t="shared" si="163"/>
        <v>RXAVICTORIA CENTRAL HOSPITAL</v>
      </c>
      <c r="AP3577" s="37" t="s">
        <v>13536</v>
      </c>
      <c r="AQ3577" s="37" t="s">
        <v>13537</v>
      </c>
      <c r="AR3577" s="37" t="s">
        <v>13536</v>
      </c>
      <c r="AS3577" s="37" t="s">
        <v>13537</v>
      </c>
      <c r="AT3577" s="37" t="s">
        <v>1733</v>
      </c>
    </row>
    <row r="3578" spans="41:46" x14ac:dyDescent="0.2">
      <c r="AO3578" s="106" t="str">
        <f t="shared" si="163"/>
        <v>RXAST CATHERINES HOSPITAL</v>
      </c>
      <c r="AP3578" s="37" t="s">
        <v>13538</v>
      </c>
      <c r="AQ3578" s="37" t="s">
        <v>13539</v>
      </c>
      <c r="AR3578" s="37" t="s">
        <v>13538</v>
      </c>
      <c r="AS3578" s="37" t="s">
        <v>13539</v>
      </c>
      <c r="AT3578" s="37" t="s">
        <v>1733</v>
      </c>
    </row>
    <row r="3579" spans="41:46" x14ac:dyDescent="0.2">
      <c r="AO3579" s="106" t="str">
        <f t="shared" si="163"/>
        <v>RXABOWMERE HOSPITAL</v>
      </c>
      <c r="AP3579" s="37" t="s">
        <v>13540</v>
      </c>
      <c r="AQ3579" s="37" t="s">
        <v>13541</v>
      </c>
      <c r="AR3579" s="37" t="s">
        <v>13540</v>
      </c>
      <c r="AS3579" s="37" t="s">
        <v>13541</v>
      </c>
      <c r="AT3579" s="37" t="s">
        <v>1733</v>
      </c>
    </row>
    <row r="3580" spans="41:46" x14ac:dyDescent="0.2">
      <c r="AO3580" s="106" t="str">
        <f t="shared" si="163"/>
        <v>RXALEIGHTON MENTAL HEALTH UNIT</v>
      </c>
      <c r="AP3580" s="37" t="s">
        <v>13542</v>
      </c>
      <c r="AQ3580" s="37" t="s">
        <v>13543</v>
      </c>
      <c r="AR3580" s="37" t="s">
        <v>13542</v>
      </c>
      <c r="AS3580" s="37" t="s">
        <v>13543</v>
      </c>
      <c r="AT3580" s="37" t="s">
        <v>1733</v>
      </c>
    </row>
    <row r="3581" spans="41:46" x14ac:dyDescent="0.2">
      <c r="AO3581" s="106" t="str">
        <f t="shared" si="163"/>
        <v>RXACHERRYBANK</v>
      </c>
      <c r="AP3581" s="37" t="s">
        <v>13544</v>
      </c>
      <c r="AQ3581" s="37" t="s">
        <v>13545</v>
      </c>
      <c r="AR3581" s="37" t="s">
        <v>13544</v>
      </c>
      <c r="AS3581" s="37" t="s">
        <v>13545</v>
      </c>
      <c r="AT3581" s="37" t="s">
        <v>1733</v>
      </c>
    </row>
    <row r="3582" spans="41:46" x14ac:dyDescent="0.2">
      <c r="AO3582" s="106" t="str">
        <f t="shared" si="163"/>
        <v>RXAROSEMOUNT</v>
      </c>
      <c r="AP3582" s="37" t="s">
        <v>13546</v>
      </c>
      <c r="AQ3582" s="37" t="s">
        <v>13547</v>
      </c>
      <c r="AR3582" s="37" t="s">
        <v>13546</v>
      </c>
      <c r="AS3582" s="37" t="s">
        <v>13547</v>
      </c>
      <c r="AT3582" s="37" t="s">
        <v>1733</v>
      </c>
    </row>
    <row r="3583" spans="41:46" x14ac:dyDescent="0.2">
      <c r="AO3583" s="106" t="str">
        <f t="shared" si="163"/>
        <v>RXAMARY DENDY UNIT</v>
      </c>
      <c r="AP3583" s="37" t="s">
        <v>13548</v>
      </c>
      <c r="AQ3583" s="37" t="s">
        <v>13549</v>
      </c>
      <c r="AR3583" s="37" t="s">
        <v>13548</v>
      </c>
      <c r="AS3583" s="37" t="s">
        <v>13549</v>
      </c>
      <c r="AT3583" s="37" t="s">
        <v>1733</v>
      </c>
    </row>
    <row r="3584" spans="41:46" x14ac:dyDescent="0.2">
      <c r="AO3584" s="106" t="str">
        <f t="shared" si="163"/>
        <v>RXAJOCELYN SOLLY</v>
      </c>
      <c r="AP3584" s="37" t="s">
        <v>13550</v>
      </c>
      <c r="AQ3584" s="37" t="s">
        <v>13551</v>
      </c>
      <c r="AR3584" s="37" t="s">
        <v>13550</v>
      </c>
      <c r="AS3584" s="37" t="s">
        <v>13551</v>
      </c>
      <c r="AT3584" s="37" t="s">
        <v>1733</v>
      </c>
    </row>
    <row r="3585" spans="41:46" x14ac:dyDescent="0.2">
      <c r="AO3585" s="106" t="str">
        <f t="shared" si="163"/>
        <v>RXALIASON PSYCHIATRY WEST</v>
      </c>
      <c r="AP3585" s="37" t="s">
        <v>13552</v>
      </c>
      <c r="AQ3585" s="37" t="s">
        <v>13553</v>
      </c>
      <c r="AR3585" s="37" t="s">
        <v>13552</v>
      </c>
      <c r="AS3585" s="37" t="s">
        <v>13553</v>
      </c>
      <c r="AT3585" s="37" t="s">
        <v>1733</v>
      </c>
    </row>
    <row r="3586" spans="41:46" x14ac:dyDescent="0.2">
      <c r="AO3586" s="106" t="str">
        <f t="shared" si="163"/>
        <v>RXALEIGHTON HOSPITAL</v>
      </c>
      <c r="AP3586" s="37" t="s">
        <v>13554</v>
      </c>
      <c r="AQ3586" s="37" t="s">
        <v>13555</v>
      </c>
      <c r="AR3586" s="37" t="s">
        <v>13554</v>
      </c>
      <c r="AS3586" s="37" t="s">
        <v>13555</v>
      </c>
      <c r="AT3586" s="37" t="s">
        <v>1733</v>
      </c>
    </row>
    <row r="3587" spans="41:46" x14ac:dyDescent="0.2">
      <c r="AO3587" s="106" t="str">
        <f t="shared" si="163"/>
        <v>RXASPRINGBANK</v>
      </c>
      <c r="AP3587" s="37" t="s">
        <v>13556</v>
      </c>
      <c r="AQ3587" s="37" t="s">
        <v>13557</v>
      </c>
      <c r="AR3587" s="37" t="s">
        <v>13556</v>
      </c>
      <c r="AS3587" s="37" t="s">
        <v>13557</v>
      </c>
      <c r="AT3587" s="37" t="s">
        <v>1733</v>
      </c>
    </row>
    <row r="3588" spans="41:46" x14ac:dyDescent="0.2">
      <c r="AO3588" s="106" t="str">
        <f t="shared" ref="AO3588:AO3651" si="164">AT3588&amp;AQ3588</f>
        <v>RXASOUTH CHESHIRE &amp; VALE ROYAL</v>
      </c>
      <c r="AP3588" s="37" t="s">
        <v>13558</v>
      </c>
      <c r="AQ3588" s="37" t="s">
        <v>13559</v>
      </c>
      <c r="AR3588" s="37" t="s">
        <v>13558</v>
      </c>
      <c r="AS3588" s="37" t="s">
        <v>13559</v>
      </c>
      <c r="AT3588" s="37" t="s">
        <v>1733</v>
      </c>
    </row>
    <row r="3589" spans="41:46" x14ac:dyDescent="0.2">
      <c r="AO3589" s="106" t="str">
        <f t="shared" si="164"/>
        <v>RXATRAFFORD LD</v>
      </c>
      <c r="AP3589" s="37" t="s">
        <v>13560</v>
      </c>
      <c r="AQ3589" s="37" t="s">
        <v>13561</v>
      </c>
      <c r="AR3589" s="37" t="s">
        <v>13560</v>
      </c>
      <c r="AS3589" s="37" t="s">
        <v>13561</v>
      </c>
      <c r="AT3589" s="37" t="s">
        <v>1733</v>
      </c>
    </row>
    <row r="3590" spans="41:46" x14ac:dyDescent="0.2">
      <c r="AO3590" s="106" t="str">
        <f t="shared" si="164"/>
        <v>RXAKEMPLE UNIT</v>
      </c>
      <c r="AP3590" s="37" t="s">
        <v>13562</v>
      </c>
      <c r="AQ3590" s="37" t="s">
        <v>13563</v>
      </c>
      <c r="AR3590" s="37" t="s">
        <v>13562</v>
      </c>
      <c r="AS3590" s="37" t="s">
        <v>13563</v>
      </c>
      <c r="AT3590" s="37" t="s">
        <v>1733</v>
      </c>
    </row>
    <row r="3591" spans="41:46" x14ac:dyDescent="0.2">
      <c r="AO3591" s="106" t="str">
        <f t="shared" si="164"/>
        <v>RXAELLESMERE PORT HOSPITAL</v>
      </c>
      <c r="AP3591" s="37" t="s">
        <v>13564</v>
      </c>
      <c r="AQ3591" s="37" t="s">
        <v>13565</v>
      </c>
      <c r="AR3591" s="37" t="s">
        <v>13564</v>
      </c>
      <c r="AS3591" s="37" t="s">
        <v>13565</v>
      </c>
      <c r="AT3591" s="37" t="s">
        <v>1733</v>
      </c>
    </row>
    <row r="3592" spans="41:46" x14ac:dyDescent="0.2">
      <c r="AO3592" s="106" t="str">
        <f t="shared" si="164"/>
        <v>RXAMACCLESFIELD MENTAL HEALTH</v>
      </c>
      <c r="AP3592" s="37" t="s">
        <v>13566</v>
      </c>
      <c r="AQ3592" s="37" t="s">
        <v>13567</v>
      </c>
      <c r="AR3592" s="37" t="s">
        <v>13566</v>
      </c>
      <c r="AS3592" s="37" t="s">
        <v>13567</v>
      </c>
      <c r="AT3592" s="37" t="s">
        <v>1733</v>
      </c>
    </row>
    <row r="3593" spans="41:46" x14ac:dyDescent="0.2">
      <c r="AO3593" s="106" t="str">
        <f t="shared" si="164"/>
        <v>RXCConquest Hospital - RXC01</v>
      </c>
      <c r="AP3593" s="37" t="s">
        <v>3695</v>
      </c>
      <c r="AQ3593" s="37" t="s">
        <v>1391</v>
      </c>
      <c r="AR3593" s="37" t="s">
        <v>3695</v>
      </c>
      <c r="AS3593" s="37" t="s">
        <v>3689</v>
      </c>
      <c r="AT3593" s="37" t="s">
        <v>623</v>
      </c>
    </row>
    <row r="3594" spans="41:46" x14ac:dyDescent="0.2">
      <c r="AO3594" s="106" t="str">
        <f t="shared" si="164"/>
        <v>RXCEastbourne District General Hospital - RXC02</v>
      </c>
      <c r="AP3594" s="37" t="s">
        <v>1394</v>
      </c>
      <c r="AQ3594" s="37" t="s">
        <v>1395</v>
      </c>
      <c r="AR3594" s="37" t="s">
        <v>1394</v>
      </c>
      <c r="AS3594" s="37" t="s">
        <v>3664</v>
      </c>
      <c r="AT3594" s="37" t="s">
        <v>623</v>
      </c>
    </row>
    <row r="3595" spans="41:46" x14ac:dyDescent="0.2">
      <c r="AO3595" s="106" t="str">
        <f t="shared" si="164"/>
        <v>RXCBexhill Hospital - RXC03</v>
      </c>
      <c r="AP3595" s="37" t="s">
        <v>3692</v>
      </c>
      <c r="AQ3595" s="37" t="s">
        <v>3693</v>
      </c>
      <c r="AR3595" s="37" t="s">
        <v>3692</v>
      </c>
      <c r="AS3595" s="37" t="s">
        <v>3694</v>
      </c>
      <c r="AT3595" s="37" t="s">
        <v>623</v>
      </c>
    </row>
    <row r="3596" spans="41:46" x14ac:dyDescent="0.2">
      <c r="AO3596" s="106" t="str">
        <f t="shared" si="164"/>
        <v>RXCCrowborough Birthing Centre - RXC14</v>
      </c>
      <c r="AP3596" s="37" t="s">
        <v>1392</v>
      </c>
      <c r="AQ3596" s="37" t="s">
        <v>1393</v>
      </c>
      <c r="AR3596" s="37" t="s">
        <v>1392</v>
      </c>
      <c r="AS3596" s="37" t="s">
        <v>3690</v>
      </c>
      <c r="AT3596" s="37" t="s">
        <v>623</v>
      </c>
    </row>
    <row r="3597" spans="41:46" x14ac:dyDescent="0.2">
      <c r="AO3597" s="106" t="str">
        <f t="shared" si="164"/>
        <v>RXCMaster's House - RXCHR</v>
      </c>
      <c r="AP3597" s="37" t="s">
        <v>1396</v>
      </c>
      <c r="AQ3597" s="37" t="s">
        <v>1397</v>
      </c>
      <c r="AR3597" s="37" t="s">
        <v>1396</v>
      </c>
      <c r="AS3597" s="37" t="s">
        <v>1398</v>
      </c>
      <c r="AT3597" s="37" t="s">
        <v>623</v>
      </c>
    </row>
    <row r="3598" spans="41:46" x14ac:dyDescent="0.2">
      <c r="AO3598" s="106" t="str">
        <f t="shared" si="164"/>
        <v>RXENTH LINCS - GREAT OAKS INPATIENT UNIT</v>
      </c>
      <c r="AP3598" s="37" t="s">
        <v>13568</v>
      </c>
      <c r="AQ3598" s="37" t="s">
        <v>13569</v>
      </c>
      <c r="AR3598" s="37" t="s">
        <v>13568</v>
      </c>
      <c r="AS3598" s="37" t="s">
        <v>13569</v>
      </c>
      <c r="AT3598" s="37" t="s">
        <v>1741</v>
      </c>
    </row>
    <row r="3599" spans="41:46" x14ac:dyDescent="0.2">
      <c r="AO3599" s="106" t="str">
        <f t="shared" si="164"/>
        <v>RXENTH LINCS - OT (COMMUNITY)</v>
      </c>
      <c r="AP3599" s="37" t="s">
        <v>13570</v>
      </c>
      <c r="AQ3599" s="37" t="s">
        <v>13571</v>
      </c>
      <c r="AR3599" s="37" t="s">
        <v>13570</v>
      </c>
      <c r="AS3599" s="37" t="s">
        <v>13571</v>
      </c>
      <c r="AT3599" s="37" t="s">
        <v>1741</v>
      </c>
    </row>
    <row r="3600" spans="41:46" x14ac:dyDescent="0.2">
      <c r="AO3600" s="106" t="str">
        <f t="shared" si="164"/>
        <v>RXENTH LINCS PSYCHOLOGICAL THERAPIES 2</v>
      </c>
      <c r="AP3600" s="37" t="s">
        <v>13572</v>
      </c>
      <c r="AQ3600" s="37" t="s">
        <v>13573</v>
      </c>
      <c r="AR3600" s="37" t="s">
        <v>13572</v>
      </c>
      <c r="AS3600" s="37" t="s">
        <v>13573</v>
      </c>
      <c r="AT3600" s="37" t="s">
        <v>1741</v>
      </c>
    </row>
    <row r="3601" spans="41:46" x14ac:dyDescent="0.2">
      <c r="AO3601" s="106" t="str">
        <f t="shared" si="164"/>
        <v>RXEDONCASTER COMMUNITY - OLDER PEOPLE'S DAY HOSPITAL</v>
      </c>
      <c r="AP3601" s="37" t="s">
        <v>13574</v>
      </c>
      <c r="AQ3601" s="37" t="s">
        <v>13575</v>
      </c>
      <c r="AR3601" s="37" t="s">
        <v>13574</v>
      </c>
      <c r="AS3601" s="37" t="s">
        <v>13575</v>
      </c>
      <c r="AT3601" s="37" t="s">
        <v>1741</v>
      </c>
    </row>
    <row r="3602" spans="41:46" x14ac:dyDescent="0.2">
      <c r="AO3602" s="106" t="str">
        <f t="shared" si="164"/>
        <v>RXEST CATHERINE'S</v>
      </c>
      <c r="AP3602" s="37" t="s">
        <v>13576</v>
      </c>
      <c r="AQ3602" s="37" t="s">
        <v>13577</v>
      </c>
      <c r="AR3602" s="37" t="s">
        <v>13576</v>
      </c>
      <c r="AS3602" s="37" t="s">
        <v>13577</v>
      </c>
      <c r="AT3602" s="37" t="s">
        <v>1741</v>
      </c>
    </row>
    <row r="3603" spans="41:46" x14ac:dyDescent="0.2">
      <c r="AO3603" s="106" t="str">
        <f t="shared" si="164"/>
        <v>RXEROTHERHAM LEARNING DISABILITIES ASSESSMENT AND TREATMENT UNIT</v>
      </c>
      <c r="AP3603" s="37" t="s">
        <v>13578</v>
      </c>
      <c r="AQ3603" s="37" t="s">
        <v>13579</v>
      </c>
      <c r="AR3603" s="37" t="s">
        <v>13578</v>
      </c>
      <c r="AS3603" s="37" t="s">
        <v>13579</v>
      </c>
      <c r="AT3603" s="37" t="s">
        <v>1741</v>
      </c>
    </row>
    <row r="3604" spans="41:46" x14ac:dyDescent="0.2">
      <c r="AO3604" s="106" t="str">
        <f t="shared" si="164"/>
        <v>RXEROTHERHAM COMMUNITY MHSOP</v>
      </c>
      <c r="AP3604" s="37" t="s">
        <v>13580</v>
      </c>
      <c r="AQ3604" s="37" t="s">
        <v>13581</v>
      </c>
      <c r="AR3604" s="37" t="s">
        <v>13580</v>
      </c>
      <c r="AS3604" s="37" t="s">
        <v>13581</v>
      </c>
      <c r="AT3604" s="37" t="s">
        <v>1741</v>
      </c>
    </row>
    <row r="3605" spans="41:46" x14ac:dyDescent="0.2">
      <c r="AO3605" s="106" t="str">
        <f t="shared" si="164"/>
        <v>RXEDONCASTER - ST MARY'S INTERMEDIATE CARE</v>
      </c>
      <c r="AP3605" s="37" t="s">
        <v>13582</v>
      </c>
      <c r="AQ3605" s="37" t="s">
        <v>13583</v>
      </c>
      <c r="AR3605" s="37" t="s">
        <v>13582</v>
      </c>
      <c r="AS3605" s="37" t="s">
        <v>13583</v>
      </c>
      <c r="AT3605" s="37" t="s">
        <v>1741</v>
      </c>
    </row>
    <row r="3606" spans="41:46" x14ac:dyDescent="0.2">
      <c r="AO3606" s="106" t="str">
        <f t="shared" si="164"/>
        <v>RXEROTHERHAM INTENSIVE COMMUNITY THERAPIES</v>
      </c>
      <c r="AP3606" s="37" t="s">
        <v>13584</v>
      </c>
      <c r="AQ3606" s="37" t="s">
        <v>13585</v>
      </c>
      <c r="AR3606" s="37" t="s">
        <v>13584</v>
      </c>
      <c r="AS3606" s="37" t="s">
        <v>13585</v>
      </c>
      <c r="AT3606" s="37" t="s">
        <v>1741</v>
      </c>
    </row>
    <row r="3607" spans="41:46" x14ac:dyDescent="0.2">
      <c r="AO3607" s="106" t="str">
        <f t="shared" si="164"/>
        <v>RXEDONCASTER DCIS - (OTW) BENTLEY MYPLACE</v>
      </c>
      <c r="AP3607" s="37" t="s">
        <v>13586</v>
      </c>
      <c r="AQ3607" s="37" t="s">
        <v>13587</v>
      </c>
      <c r="AR3607" s="37" t="s">
        <v>13586</v>
      </c>
      <c r="AS3607" s="37" t="s">
        <v>13587</v>
      </c>
      <c r="AT3607" s="37" t="s">
        <v>1741</v>
      </c>
    </row>
    <row r="3608" spans="41:46" x14ac:dyDescent="0.2">
      <c r="AO3608" s="106" t="str">
        <f t="shared" si="164"/>
        <v>RXENTH LINCS - ICT</v>
      </c>
      <c r="AP3608" s="37" t="s">
        <v>13588</v>
      </c>
      <c r="AQ3608" s="37" t="s">
        <v>13589</v>
      </c>
      <c r="AR3608" s="37" t="s">
        <v>13588</v>
      </c>
      <c r="AS3608" s="37" t="s">
        <v>13589</v>
      </c>
      <c r="AT3608" s="37" t="s">
        <v>1741</v>
      </c>
    </row>
    <row r="3609" spans="41:46" x14ac:dyDescent="0.2">
      <c r="AO3609" s="106" t="str">
        <f t="shared" si="164"/>
        <v>RXEDONCASTER DCIS - (OTW)</v>
      </c>
      <c r="AP3609" s="37" t="s">
        <v>13590</v>
      </c>
      <c r="AQ3609" s="37" t="s">
        <v>13591</v>
      </c>
      <c r="AR3609" s="37" t="s">
        <v>13590</v>
      </c>
      <c r="AS3609" s="37" t="s">
        <v>13591</v>
      </c>
      <c r="AT3609" s="37" t="s">
        <v>1741</v>
      </c>
    </row>
    <row r="3610" spans="41:46" x14ac:dyDescent="0.2">
      <c r="AO3610" s="106" t="str">
        <f t="shared" si="164"/>
        <v>RXEDONCASTER - CYP&amp;F (EAST)</v>
      </c>
      <c r="AP3610" s="37" t="s">
        <v>13592</v>
      </c>
      <c r="AQ3610" s="37" t="s">
        <v>13593</v>
      </c>
      <c r="AR3610" s="37" t="s">
        <v>13592</v>
      </c>
      <c r="AS3610" s="37" t="s">
        <v>13593</v>
      </c>
      <c r="AT3610" s="37" t="s">
        <v>1741</v>
      </c>
    </row>
    <row r="3611" spans="41:46" x14ac:dyDescent="0.2">
      <c r="AO3611" s="106" t="str">
        <f t="shared" si="164"/>
        <v>RXEDONCASTER - CYP&amp;F</v>
      </c>
      <c r="AP3611" s="37" t="s">
        <v>13594</v>
      </c>
      <c r="AQ3611" s="37" t="s">
        <v>13595</v>
      </c>
      <c r="AR3611" s="37" t="s">
        <v>13594</v>
      </c>
      <c r="AS3611" s="37" t="s">
        <v>13595</v>
      </c>
      <c r="AT3611" s="37" t="s">
        <v>1741</v>
      </c>
    </row>
    <row r="3612" spans="41:46" x14ac:dyDescent="0.2">
      <c r="AO3612" s="106" t="str">
        <f t="shared" si="164"/>
        <v>RXEDONCASTER - CYP&amp;F 2</v>
      </c>
      <c r="AP3612" s="37" t="s">
        <v>13596</v>
      </c>
      <c r="AQ3612" s="37" t="s">
        <v>13597</v>
      </c>
      <c r="AR3612" s="37" t="s">
        <v>13596</v>
      </c>
      <c r="AS3612" s="37" t="s">
        <v>13597</v>
      </c>
      <c r="AT3612" s="37" t="s">
        <v>1741</v>
      </c>
    </row>
    <row r="3613" spans="41:46" x14ac:dyDescent="0.2">
      <c r="AO3613" s="106" t="str">
        <f t="shared" si="164"/>
        <v>RXFPontefract General Infirmary - RXF03</v>
      </c>
      <c r="AP3613" s="37" t="s">
        <v>1408</v>
      </c>
      <c r="AQ3613" s="37" t="s">
        <v>1409</v>
      </c>
      <c r="AR3613" s="37" t="s">
        <v>1408</v>
      </c>
      <c r="AS3613" s="37" t="s">
        <v>1410</v>
      </c>
      <c r="AT3613" s="37" t="s">
        <v>624</v>
      </c>
    </row>
    <row r="3614" spans="41:46" x14ac:dyDescent="0.2">
      <c r="AO3614" s="106" t="str">
        <f t="shared" si="164"/>
        <v>RXFClayton Hospital - RXF04</v>
      </c>
      <c r="AP3614" s="37" t="s">
        <v>1399</v>
      </c>
      <c r="AQ3614" s="37" t="s">
        <v>1400</v>
      </c>
      <c r="AR3614" s="37" t="s">
        <v>1399</v>
      </c>
      <c r="AS3614" s="37" t="s">
        <v>1401</v>
      </c>
      <c r="AT3614" s="37" t="s">
        <v>624</v>
      </c>
    </row>
    <row r="3615" spans="41:46" x14ac:dyDescent="0.2">
      <c r="AO3615" s="106" t="str">
        <f t="shared" si="164"/>
        <v>RXFPinderfields General Hospital - RXF05</v>
      </c>
      <c r="AP3615" s="37" t="s">
        <v>1405</v>
      </c>
      <c r="AQ3615" s="37" t="s">
        <v>1406</v>
      </c>
      <c r="AR3615" s="37" t="s">
        <v>1405</v>
      </c>
      <c r="AS3615" s="37" t="s">
        <v>1407</v>
      </c>
      <c r="AT3615" s="37" t="s">
        <v>624</v>
      </c>
    </row>
    <row r="3616" spans="41:46" x14ac:dyDescent="0.2">
      <c r="AO3616" s="106" t="str">
        <f t="shared" si="164"/>
        <v>RXFDewsbury and District Hospital - RXF10</v>
      </c>
      <c r="AP3616" s="37" t="s">
        <v>1402</v>
      </c>
      <c r="AQ3616" s="37" t="s">
        <v>1403</v>
      </c>
      <c r="AR3616" s="37" t="s">
        <v>1402</v>
      </c>
      <c r="AS3616" s="37" t="s">
        <v>1404</v>
      </c>
      <c r="AT3616" s="37" t="s">
        <v>624</v>
      </c>
    </row>
    <row r="3617" spans="41:46" x14ac:dyDescent="0.2">
      <c r="AO3617" s="106" t="str">
        <f t="shared" si="164"/>
        <v>RXGFIELDHEAD HOSPITAL</v>
      </c>
      <c r="AP3617" s="37" t="s">
        <v>13598</v>
      </c>
      <c r="AQ3617" s="37" t="s">
        <v>13599</v>
      </c>
      <c r="AR3617" s="37" t="s">
        <v>13598</v>
      </c>
      <c r="AS3617" s="37" t="s">
        <v>13599</v>
      </c>
      <c r="AT3617" s="37" t="s">
        <v>1743</v>
      </c>
    </row>
    <row r="3618" spans="41:46" x14ac:dyDescent="0.2">
      <c r="AO3618" s="106" t="str">
        <f t="shared" si="164"/>
        <v>RXGHEATH UNIT</v>
      </c>
      <c r="AP3618" s="37" t="s">
        <v>13600</v>
      </c>
      <c r="AQ3618" s="37" t="s">
        <v>13601</v>
      </c>
      <c r="AR3618" s="37" t="s">
        <v>13600</v>
      </c>
      <c r="AS3618" s="37" t="s">
        <v>13601</v>
      </c>
      <c r="AT3618" s="37" t="s">
        <v>1743</v>
      </c>
    </row>
    <row r="3619" spans="41:46" x14ac:dyDescent="0.2">
      <c r="AO3619" s="106" t="str">
        <f t="shared" si="164"/>
        <v>RXGCASTLEFORD &amp; NORMANTON DISTRICT HOSPITAL</v>
      </c>
      <c r="AP3619" s="37" t="s">
        <v>13602</v>
      </c>
      <c r="AQ3619" s="37" t="s">
        <v>13603</v>
      </c>
      <c r="AR3619" s="37" t="s">
        <v>13602</v>
      </c>
      <c r="AS3619" s="37" t="s">
        <v>13603</v>
      </c>
      <c r="AT3619" s="37" t="s">
        <v>1743</v>
      </c>
    </row>
    <row r="3620" spans="41:46" x14ac:dyDescent="0.2">
      <c r="AO3620" s="106" t="str">
        <f t="shared" si="164"/>
        <v>RXGCNDH</v>
      </c>
      <c r="AP3620" s="37" t="s">
        <v>13604</v>
      </c>
      <c r="AQ3620" s="37" t="s">
        <v>13605</v>
      </c>
      <c r="AR3620" s="37" t="s">
        <v>13604</v>
      </c>
      <c r="AS3620" s="37" t="s">
        <v>13605</v>
      </c>
      <c r="AT3620" s="37" t="s">
        <v>1743</v>
      </c>
    </row>
    <row r="3621" spans="41:46" x14ac:dyDescent="0.2">
      <c r="AO3621" s="106" t="str">
        <f t="shared" si="164"/>
        <v>RXGHYDE PARK</v>
      </c>
      <c r="AP3621" s="37" t="s">
        <v>13606</v>
      </c>
      <c r="AQ3621" s="37" t="s">
        <v>13607</v>
      </c>
      <c r="AR3621" s="37" t="s">
        <v>13606</v>
      </c>
      <c r="AS3621" s="37" t="s">
        <v>13607</v>
      </c>
      <c r="AT3621" s="37" t="s">
        <v>1743</v>
      </c>
    </row>
    <row r="3622" spans="41:46" x14ac:dyDescent="0.2">
      <c r="AO3622" s="106" t="str">
        <f t="shared" si="164"/>
        <v>RXGTHE DANCER</v>
      </c>
      <c r="AP3622" s="37" t="s">
        <v>13608</v>
      </c>
      <c r="AQ3622" s="37" t="s">
        <v>13609</v>
      </c>
      <c r="AR3622" s="37" t="s">
        <v>13608</v>
      </c>
      <c r="AS3622" s="37" t="s">
        <v>13609</v>
      </c>
      <c r="AT3622" s="37" t="s">
        <v>1743</v>
      </c>
    </row>
    <row r="3623" spans="41:46" x14ac:dyDescent="0.2">
      <c r="AO3623" s="106" t="str">
        <f t="shared" si="164"/>
        <v>RXGTHE SYCAMORES</v>
      </c>
      <c r="AP3623" s="37" t="s">
        <v>13610</v>
      </c>
      <c r="AQ3623" s="37" t="s">
        <v>13611</v>
      </c>
      <c r="AR3623" s="37" t="s">
        <v>13610</v>
      </c>
      <c r="AS3623" s="37" t="s">
        <v>13611</v>
      </c>
      <c r="AT3623" s="37" t="s">
        <v>1743</v>
      </c>
    </row>
    <row r="3624" spans="41:46" x14ac:dyDescent="0.2">
      <c r="AO3624" s="106" t="str">
        <f t="shared" si="164"/>
        <v>RXGTHE POPLARS</v>
      </c>
      <c r="AP3624" s="37" t="s">
        <v>13612</v>
      </c>
      <c r="AQ3624" s="37" t="s">
        <v>13613</v>
      </c>
      <c r="AR3624" s="37" t="s">
        <v>13612</v>
      </c>
      <c r="AS3624" s="37" t="s">
        <v>13613</v>
      </c>
      <c r="AT3624" s="37" t="s">
        <v>1743</v>
      </c>
    </row>
    <row r="3625" spans="41:46" x14ac:dyDescent="0.2">
      <c r="AO3625" s="106" t="str">
        <f t="shared" si="164"/>
        <v>RXGST JOHN'S FLATS</v>
      </c>
      <c r="AP3625" s="37" t="s">
        <v>13614</v>
      </c>
      <c r="AQ3625" s="37" t="s">
        <v>13615</v>
      </c>
      <c r="AR3625" s="37" t="s">
        <v>13614</v>
      </c>
      <c r="AS3625" s="37" t="s">
        <v>13615</v>
      </c>
      <c r="AT3625" s="37" t="s">
        <v>1743</v>
      </c>
    </row>
    <row r="3626" spans="41:46" x14ac:dyDescent="0.2">
      <c r="AO3626" s="106" t="str">
        <f t="shared" si="164"/>
        <v>RXGENFIELD DOWN</v>
      </c>
      <c r="AP3626" s="37" t="s">
        <v>13616</v>
      </c>
      <c r="AQ3626" s="37" t="s">
        <v>13617</v>
      </c>
      <c r="AR3626" s="37" t="s">
        <v>13616</v>
      </c>
      <c r="AS3626" s="37" t="s">
        <v>13617</v>
      </c>
      <c r="AT3626" s="37" t="s">
        <v>1743</v>
      </c>
    </row>
    <row r="3627" spans="41:46" x14ac:dyDescent="0.2">
      <c r="AO3627" s="106" t="str">
        <f t="shared" si="164"/>
        <v>RXGTHE DALES</v>
      </c>
      <c r="AP3627" s="37" t="s">
        <v>13618</v>
      </c>
      <c r="AQ3627" s="37" t="s">
        <v>11673</v>
      </c>
      <c r="AR3627" s="37" t="s">
        <v>13618</v>
      </c>
      <c r="AS3627" s="37" t="s">
        <v>11673</v>
      </c>
      <c r="AT3627" s="37" t="s">
        <v>1743</v>
      </c>
    </row>
    <row r="3628" spans="41:46" x14ac:dyDescent="0.2">
      <c r="AO3628" s="106" t="str">
        <f t="shared" si="164"/>
        <v>RXGKERSHAW GRANGE</v>
      </c>
      <c r="AP3628" s="37" t="s">
        <v>13619</v>
      </c>
      <c r="AQ3628" s="37" t="s">
        <v>13620</v>
      </c>
      <c r="AR3628" s="37" t="s">
        <v>13619</v>
      </c>
      <c r="AS3628" s="37" t="s">
        <v>13620</v>
      </c>
      <c r="AT3628" s="37" t="s">
        <v>1743</v>
      </c>
    </row>
    <row r="3629" spans="41:46" x14ac:dyDescent="0.2">
      <c r="AO3629" s="106" t="str">
        <f t="shared" si="164"/>
        <v>RXGGRANGE VIEW</v>
      </c>
      <c r="AP3629" s="37" t="s">
        <v>13621</v>
      </c>
      <c r="AQ3629" s="37" t="s">
        <v>6927</v>
      </c>
      <c r="AR3629" s="37" t="s">
        <v>13621</v>
      </c>
      <c r="AS3629" s="37" t="s">
        <v>6927</v>
      </c>
      <c r="AT3629" s="37" t="s">
        <v>1743</v>
      </c>
    </row>
    <row r="3630" spans="41:46" x14ac:dyDescent="0.2">
      <c r="AO3630" s="106" t="str">
        <f t="shared" si="164"/>
        <v>RXGLYNDHURST</v>
      </c>
      <c r="AP3630" s="37" t="s">
        <v>13622</v>
      </c>
      <c r="AQ3630" s="37" t="s">
        <v>12757</v>
      </c>
      <c r="AR3630" s="37" t="s">
        <v>13622</v>
      </c>
      <c r="AS3630" s="37" t="s">
        <v>12757</v>
      </c>
      <c r="AT3630" s="37" t="s">
        <v>1743</v>
      </c>
    </row>
    <row r="3631" spans="41:46" x14ac:dyDescent="0.2">
      <c r="AO3631" s="106" t="str">
        <f t="shared" si="164"/>
        <v>RXGGREENDALE</v>
      </c>
      <c r="AP3631" s="37" t="s">
        <v>13623</v>
      </c>
      <c r="AQ3631" s="37" t="s">
        <v>13624</v>
      </c>
      <c r="AR3631" s="37" t="s">
        <v>13623</v>
      </c>
      <c r="AS3631" s="37" t="s">
        <v>13624</v>
      </c>
      <c r="AT3631" s="37" t="s">
        <v>1743</v>
      </c>
    </row>
    <row r="3632" spans="41:46" x14ac:dyDescent="0.2">
      <c r="AO3632" s="106" t="str">
        <f t="shared" si="164"/>
        <v>RXGDOVECOTE</v>
      </c>
      <c r="AP3632" s="37" t="s">
        <v>13625</v>
      </c>
      <c r="AQ3632" s="37" t="s">
        <v>13626</v>
      </c>
      <c r="AR3632" s="37" t="s">
        <v>13625</v>
      </c>
      <c r="AS3632" s="37" t="s">
        <v>13626</v>
      </c>
      <c r="AT3632" s="37" t="s">
        <v>1743</v>
      </c>
    </row>
    <row r="3633" spans="41:46" x14ac:dyDescent="0.2">
      <c r="AO3633" s="106" t="str">
        <f t="shared" si="164"/>
        <v>RXGCHERRY TREES</v>
      </c>
      <c r="AP3633" s="37" t="s">
        <v>13627</v>
      </c>
      <c r="AQ3633" s="37" t="s">
        <v>13628</v>
      </c>
      <c r="AR3633" s="37" t="s">
        <v>13627</v>
      </c>
      <c r="AS3633" s="37" t="s">
        <v>13628</v>
      </c>
      <c r="AT3633" s="37" t="s">
        <v>1743</v>
      </c>
    </row>
    <row r="3634" spans="41:46" x14ac:dyDescent="0.2">
      <c r="AO3634" s="106" t="str">
        <f t="shared" si="164"/>
        <v>RXGMANYGATES</v>
      </c>
      <c r="AP3634" s="37" t="s">
        <v>13629</v>
      </c>
      <c r="AQ3634" s="37" t="s">
        <v>13630</v>
      </c>
      <c r="AR3634" s="37" t="s">
        <v>13629</v>
      </c>
      <c r="AS3634" s="37" t="s">
        <v>13630</v>
      </c>
      <c r="AT3634" s="37" t="s">
        <v>1743</v>
      </c>
    </row>
    <row r="3635" spans="41:46" x14ac:dyDescent="0.2">
      <c r="AO3635" s="106" t="str">
        <f t="shared" si="164"/>
        <v>RXGF MILL</v>
      </c>
      <c r="AP3635" s="37" t="s">
        <v>13631</v>
      </c>
      <c r="AQ3635" s="37" t="s">
        <v>13632</v>
      </c>
      <c r="AR3635" s="37" t="s">
        <v>13631</v>
      </c>
      <c r="AS3635" s="37" t="s">
        <v>13632</v>
      </c>
      <c r="AT3635" s="37" t="s">
        <v>1743</v>
      </c>
    </row>
    <row r="3636" spans="41:46" x14ac:dyDescent="0.2">
      <c r="AO3636" s="106" t="str">
        <f t="shared" si="164"/>
        <v>RXGFOLLY HALL</v>
      </c>
      <c r="AP3636" s="37" t="s">
        <v>13633</v>
      </c>
      <c r="AQ3636" s="37" t="s">
        <v>13634</v>
      </c>
      <c r="AR3636" s="37" t="s">
        <v>13633</v>
      </c>
      <c r="AS3636" s="37" t="s">
        <v>13634</v>
      </c>
      <c r="AT3636" s="37" t="s">
        <v>1743</v>
      </c>
    </row>
    <row r="3637" spans="41:46" x14ac:dyDescent="0.2">
      <c r="AO3637" s="106" t="str">
        <f t="shared" si="164"/>
        <v>RXGYOT</v>
      </c>
      <c r="AP3637" s="37" t="s">
        <v>13635</v>
      </c>
      <c r="AQ3637" s="37" t="s">
        <v>13636</v>
      </c>
      <c r="AR3637" s="37" t="s">
        <v>13635</v>
      </c>
      <c r="AS3637" s="37" t="s">
        <v>13636</v>
      </c>
      <c r="AT3637" s="37" t="s">
        <v>1743</v>
      </c>
    </row>
    <row r="3638" spans="41:46" x14ac:dyDescent="0.2">
      <c r="AO3638" s="106" t="str">
        <f t="shared" si="164"/>
        <v>RXGKENDRAY HOSPITAL</v>
      </c>
      <c r="AP3638" s="37" t="s">
        <v>13637</v>
      </c>
      <c r="AQ3638" s="37" t="s">
        <v>13638</v>
      </c>
      <c r="AR3638" s="37" t="s">
        <v>13637</v>
      </c>
      <c r="AS3638" s="37" t="s">
        <v>13638</v>
      </c>
      <c r="AT3638" s="37" t="s">
        <v>1743</v>
      </c>
    </row>
    <row r="3639" spans="41:46" x14ac:dyDescent="0.2">
      <c r="AO3639" s="106" t="str">
        <f t="shared" si="164"/>
        <v>RXGMOUNT VERNON HOSPITAL</v>
      </c>
      <c r="AP3639" s="37" t="s">
        <v>13639</v>
      </c>
      <c r="AQ3639" s="37" t="s">
        <v>13640</v>
      </c>
      <c r="AR3639" s="37" t="s">
        <v>13639</v>
      </c>
      <c r="AS3639" s="37" t="s">
        <v>13640</v>
      </c>
      <c r="AT3639" s="37" t="s">
        <v>1743</v>
      </c>
    </row>
    <row r="3640" spans="41:46" x14ac:dyDescent="0.2">
      <c r="AO3640" s="106" t="str">
        <f t="shared" si="164"/>
        <v>RXGWALDERSLADE</v>
      </c>
      <c r="AP3640" s="37" t="s">
        <v>13641</v>
      </c>
      <c r="AQ3640" s="37" t="s">
        <v>13642</v>
      </c>
      <c r="AR3640" s="37" t="s">
        <v>13641</v>
      </c>
      <c r="AS3640" s="37" t="s">
        <v>13642</v>
      </c>
      <c r="AT3640" s="37" t="s">
        <v>1743</v>
      </c>
    </row>
    <row r="3641" spans="41:46" x14ac:dyDescent="0.2">
      <c r="AO3641" s="106" t="str">
        <f t="shared" si="164"/>
        <v>RXGPRIESTLEY UNIT</v>
      </c>
      <c r="AP3641" s="37" t="s">
        <v>13643</v>
      </c>
      <c r="AQ3641" s="37" t="s">
        <v>13644</v>
      </c>
      <c r="AR3641" s="37" t="s">
        <v>13643</v>
      </c>
      <c r="AS3641" s="37" t="s">
        <v>13644</v>
      </c>
      <c r="AT3641" s="37" t="s">
        <v>1743</v>
      </c>
    </row>
    <row r="3642" spans="41:46" x14ac:dyDescent="0.2">
      <c r="AO3642" s="106" t="str">
        <f t="shared" si="164"/>
        <v>RXGCHILD &amp; ADOLESCENT UNIT</v>
      </c>
      <c r="AP3642" s="37" t="s">
        <v>13645</v>
      </c>
      <c r="AQ3642" s="37" t="s">
        <v>13646</v>
      </c>
      <c r="AR3642" s="37" t="s">
        <v>13645</v>
      </c>
      <c r="AS3642" s="37" t="s">
        <v>13646</v>
      </c>
      <c r="AT3642" s="37" t="s">
        <v>1743</v>
      </c>
    </row>
    <row r="3643" spans="41:46" x14ac:dyDescent="0.2">
      <c r="AO3643" s="106" t="str">
        <f t="shared" si="164"/>
        <v>RXGCDIP</v>
      </c>
      <c r="AP3643" s="37" t="s">
        <v>13647</v>
      </c>
      <c r="AQ3643" s="37" t="s">
        <v>13648</v>
      </c>
      <c r="AR3643" s="37" t="s">
        <v>13647</v>
      </c>
      <c r="AS3643" s="37" t="s">
        <v>13648</v>
      </c>
      <c r="AT3643" s="37" t="s">
        <v>1743</v>
      </c>
    </row>
    <row r="3644" spans="41:46" x14ac:dyDescent="0.2">
      <c r="AO3644" s="106" t="str">
        <f t="shared" si="164"/>
        <v>RXGCALDERDALE SMS</v>
      </c>
      <c r="AP3644" s="37" t="s">
        <v>13649</v>
      </c>
      <c r="AQ3644" s="37" t="s">
        <v>13650</v>
      </c>
      <c r="AR3644" s="37" t="s">
        <v>13649</v>
      </c>
      <c r="AS3644" s="37" t="s">
        <v>13650</v>
      </c>
      <c r="AT3644" s="37" t="s">
        <v>1743</v>
      </c>
    </row>
    <row r="3645" spans="41:46" x14ac:dyDescent="0.2">
      <c r="AO3645" s="106" t="str">
        <f t="shared" si="164"/>
        <v>RXGST LUKES HOSPITAL</v>
      </c>
      <c r="AP3645" s="37" t="s">
        <v>13651</v>
      </c>
      <c r="AQ3645" s="37" t="s">
        <v>13652</v>
      </c>
      <c r="AR3645" s="37" t="s">
        <v>13651</v>
      </c>
      <c r="AS3645" s="37" t="s">
        <v>13652</v>
      </c>
      <c r="AT3645" s="37" t="s">
        <v>1743</v>
      </c>
    </row>
    <row r="3646" spans="41:46" x14ac:dyDescent="0.2">
      <c r="AO3646" s="106" t="str">
        <f t="shared" si="164"/>
        <v>RXHRoyal Sussex County Hospital - RXH01</v>
      </c>
      <c r="AP3646" s="37" t="s">
        <v>1420</v>
      </c>
      <c r="AQ3646" s="37" t="s">
        <v>1421</v>
      </c>
      <c r="AR3646" s="37" t="s">
        <v>1420</v>
      </c>
      <c r="AS3646" s="37" t="s">
        <v>3691</v>
      </c>
      <c r="AT3646" s="37" t="s">
        <v>625</v>
      </c>
    </row>
    <row r="3647" spans="41:46" x14ac:dyDescent="0.2">
      <c r="AO3647" s="106" t="str">
        <f t="shared" si="164"/>
        <v>RXHBrighton General Hospital - RXH05</v>
      </c>
      <c r="AP3647" s="37" t="s">
        <v>1414</v>
      </c>
      <c r="AQ3647" s="37" t="s">
        <v>1415</v>
      </c>
      <c r="AR3647" s="37" t="s">
        <v>1414</v>
      </c>
      <c r="AS3647" s="37" t="s">
        <v>1175</v>
      </c>
      <c r="AT3647" s="37" t="s">
        <v>625</v>
      </c>
    </row>
    <row r="3648" spans="41:46" x14ac:dyDescent="0.2">
      <c r="AO3648" s="106" t="str">
        <f t="shared" si="164"/>
        <v>RXHThe Royal Alexandra Children's Hospital - RXH06</v>
      </c>
      <c r="AP3648" s="37" t="s">
        <v>1428</v>
      </c>
      <c r="AQ3648" s="37" t="s">
        <v>1429</v>
      </c>
      <c r="AR3648" s="37" t="s">
        <v>1428</v>
      </c>
      <c r="AS3648" s="37" t="s">
        <v>1430</v>
      </c>
      <c r="AT3648" s="37" t="s">
        <v>625</v>
      </c>
    </row>
    <row r="3649" spans="41:46" x14ac:dyDescent="0.2">
      <c r="AO3649" s="106" t="str">
        <f t="shared" si="164"/>
        <v>RXHSussex Eye Hospital - RXH07</v>
      </c>
      <c r="AP3649" s="37" t="s">
        <v>1422</v>
      </c>
      <c r="AQ3649" s="37" t="s">
        <v>1423</v>
      </c>
      <c r="AR3649" s="37" t="s">
        <v>1422</v>
      </c>
      <c r="AS3649" s="37" t="s">
        <v>1424</v>
      </c>
      <c r="AT3649" s="37" t="s">
        <v>625</v>
      </c>
    </row>
    <row r="3650" spans="41:46" x14ac:dyDescent="0.2">
      <c r="AO3650" s="106" t="str">
        <f t="shared" si="164"/>
        <v>RXHPrincess Royal Hospital - RXH09</v>
      </c>
      <c r="AP3650" s="37" t="s">
        <v>1418</v>
      </c>
      <c r="AQ3650" s="37" t="s">
        <v>1419</v>
      </c>
      <c r="AR3650" s="37" t="s">
        <v>1418</v>
      </c>
      <c r="AS3650" s="37" t="s">
        <v>3666</v>
      </c>
      <c r="AT3650" s="37" t="s">
        <v>625</v>
      </c>
    </row>
    <row r="3651" spans="41:46" x14ac:dyDescent="0.2">
      <c r="AO3651" s="106" t="str">
        <f t="shared" si="164"/>
        <v>RXHAshdown Nuffield Hospital - RXH18</v>
      </c>
      <c r="AP3651" s="37" t="s">
        <v>1411</v>
      </c>
      <c r="AQ3651" s="37" t="s">
        <v>1412</v>
      </c>
      <c r="AR3651" s="37" t="s">
        <v>1411</v>
      </c>
      <c r="AS3651" s="37" t="s">
        <v>1413</v>
      </c>
      <c r="AT3651" s="37" t="s">
        <v>625</v>
      </c>
    </row>
    <row r="3652" spans="41:46" x14ac:dyDescent="0.2">
      <c r="AO3652" s="106" t="str">
        <f t="shared" ref="AO3652:AO3715" si="165">AT3652&amp;AQ3652</f>
        <v>RXHSussex Nuffield Hospital - RXH19</v>
      </c>
      <c r="AP3652" s="37" t="s">
        <v>1425</v>
      </c>
      <c r="AQ3652" s="37" t="s">
        <v>1426</v>
      </c>
      <c r="AR3652" s="37" t="s">
        <v>1425</v>
      </c>
      <c r="AS3652" s="37" t="s">
        <v>1427</v>
      </c>
      <c r="AT3652" s="37" t="s">
        <v>625</v>
      </c>
    </row>
    <row r="3653" spans="41:46" x14ac:dyDescent="0.2">
      <c r="AO3653" s="106" t="str">
        <f t="shared" si="165"/>
        <v>RXHLewes Victoria Hospital - RXH21</v>
      </c>
      <c r="AP3653" s="37" t="s">
        <v>1416</v>
      </c>
      <c r="AQ3653" s="37" t="s">
        <v>1417</v>
      </c>
      <c r="AR3653" s="37" t="s">
        <v>1416</v>
      </c>
      <c r="AS3653" s="37" t="s">
        <v>3669</v>
      </c>
      <c r="AT3653" s="37" t="s">
        <v>625</v>
      </c>
    </row>
    <row r="3654" spans="41:46" x14ac:dyDescent="0.2">
      <c r="AO3654" s="106" t="str">
        <f t="shared" si="165"/>
        <v>RXKSandwell General Hospital - RXK01</v>
      </c>
      <c r="AP3654" s="37" t="s">
        <v>1442</v>
      </c>
      <c r="AQ3654" s="37" t="s">
        <v>1443</v>
      </c>
      <c r="AR3654" s="37" t="s">
        <v>1442</v>
      </c>
      <c r="AS3654" s="37" t="s">
        <v>1444</v>
      </c>
      <c r="AT3654" s="37" t="s">
        <v>626</v>
      </c>
    </row>
    <row r="3655" spans="41:46" x14ac:dyDescent="0.2">
      <c r="AO3655" s="106" t="str">
        <f t="shared" si="165"/>
        <v>RXKCity Hospital - RXK02</v>
      </c>
      <c r="AP3655" s="37" t="s">
        <v>1437</v>
      </c>
      <c r="AQ3655" s="37" t="s">
        <v>1438</v>
      </c>
      <c r="AR3655" s="37" t="s">
        <v>1437</v>
      </c>
      <c r="AS3655" s="37" t="s">
        <v>3628</v>
      </c>
      <c r="AT3655" s="37" t="s">
        <v>626</v>
      </c>
    </row>
    <row r="3656" spans="41:46" x14ac:dyDescent="0.2">
      <c r="AO3656" s="106" t="str">
        <f t="shared" si="165"/>
        <v>RXKBirmingham Midland Eye Centre (Bmec) - RXK03</v>
      </c>
      <c r="AP3656" s="37" t="s">
        <v>1431</v>
      </c>
      <c r="AQ3656" s="37" t="s">
        <v>1432</v>
      </c>
      <c r="AR3656" s="37" t="s">
        <v>1431</v>
      </c>
      <c r="AS3656" s="37" t="s">
        <v>1433</v>
      </c>
      <c r="AT3656" s="37" t="s">
        <v>626</v>
      </c>
    </row>
    <row r="3657" spans="41:46" x14ac:dyDescent="0.2">
      <c r="AO3657" s="106" t="str">
        <f t="shared" si="165"/>
        <v>RXKRowley Regis Hospital - RXK10</v>
      </c>
      <c r="AP3657" s="37" t="s">
        <v>1439</v>
      </c>
      <c r="AQ3657" s="37" t="s">
        <v>1440</v>
      </c>
      <c r="AR3657" s="37" t="s">
        <v>1439</v>
      </c>
      <c r="AS3657" s="37" t="s">
        <v>1441</v>
      </c>
      <c r="AT3657" s="37" t="s">
        <v>626</v>
      </c>
    </row>
    <row r="3658" spans="41:46" x14ac:dyDescent="0.2">
      <c r="AO3658" s="106" t="str">
        <f t="shared" si="165"/>
        <v>RXKBirmingham Treatment Centre - RXKTC</v>
      </c>
      <c r="AP3658" s="37" t="s">
        <v>1434</v>
      </c>
      <c r="AQ3658" s="37" t="s">
        <v>1435</v>
      </c>
      <c r="AR3658" s="37" t="s">
        <v>1434</v>
      </c>
      <c r="AS3658" s="37" t="s">
        <v>1436</v>
      </c>
      <c r="AT3658" s="37" t="s">
        <v>626</v>
      </c>
    </row>
    <row r="3659" spans="41:46" x14ac:dyDescent="0.2">
      <c r="AO3659" s="106" t="str">
        <f t="shared" si="165"/>
        <v>RXLBlackpool Victoria Hospital - RXL01</v>
      </c>
      <c r="AP3659" s="37" t="s">
        <v>1448</v>
      </c>
      <c r="AQ3659" s="37" t="s">
        <v>1449</v>
      </c>
      <c r="AR3659" s="37" t="s">
        <v>1448</v>
      </c>
      <c r="AS3659" s="37" t="s">
        <v>1229</v>
      </c>
      <c r="AT3659" s="37" t="s">
        <v>627</v>
      </c>
    </row>
    <row r="3660" spans="41:46" x14ac:dyDescent="0.2">
      <c r="AO3660" s="106" t="str">
        <f t="shared" si="165"/>
        <v>RXLDevonshire Road Hospital - RXL02</v>
      </c>
      <c r="AP3660" s="37" t="s">
        <v>780</v>
      </c>
      <c r="AQ3660" s="37" t="s">
        <v>781</v>
      </c>
      <c r="AR3660" s="37" t="s">
        <v>780</v>
      </c>
      <c r="AS3660" s="37" t="s">
        <v>782</v>
      </c>
      <c r="AT3660" s="37" t="s">
        <v>627</v>
      </c>
    </row>
    <row r="3661" spans="41:46" x14ac:dyDescent="0.2">
      <c r="AO3661" s="106" t="str">
        <f t="shared" si="165"/>
        <v>RXLLytham Hospital - RXL03</v>
      </c>
      <c r="AP3661" s="37" t="s">
        <v>785</v>
      </c>
      <c r="AQ3661" s="37" t="s">
        <v>786</v>
      </c>
      <c r="AR3661" s="37" t="s">
        <v>785</v>
      </c>
      <c r="AS3661" s="37" t="s">
        <v>1231</v>
      </c>
      <c r="AT3661" s="37" t="s">
        <v>627</v>
      </c>
    </row>
    <row r="3662" spans="41:46" x14ac:dyDescent="0.2">
      <c r="AO3662" s="106" t="str">
        <f t="shared" si="165"/>
        <v>RXLFleetwood Hospital - RXL04</v>
      </c>
      <c r="AP3662" s="37" t="s">
        <v>783</v>
      </c>
      <c r="AQ3662" s="37" t="s">
        <v>784</v>
      </c>
      <c r="AR3662" s="37" t="s">
        <v>783</v>
      </c>
      <c r="AS3662" s="37" t="s">
        <v>2606</v>
      </c>
      <c r="AT3662" s="37" t="s">
        <v>627</v>
      </c>
    </row>
    <row r="3663" spans="41:46" x14ac:dyDescent="0.2">
      <c r="AO3663" s="106" t="str">
        <f t="shared" si="165"/>
        <v>RXLSouth Shore Hospital - RXL05</v>
      </c>
      <c r="AP3663" s="37" t="s">
        <v>787</v>
      </c>
      <c r="AQ3663" s="37" t="s">
        <v>788</v>
      </c>
      <c r="AR3663" s="37" t="s">
        <v>787</v>
      </c>
      <c r="AS3663" s="37" t="s">
        <v>789</v>
      </c>
      <c r="AT3663" s="37" t="s">
        <v>627</v>
      </c>
    </row>
    <row r="3664" spans="41:46" x14ac:dyDescent="0.2">
      <c r="AO3664" s="106" t="str">
        <f t="shared" si="165"/>
        <v>RXLClifton Hospital - RXL06</v>
      </c>
      <c r="AP3664" s="37" t="s">
        <v>1450</v>
      </c>
      <c r="AQ3664" s="37" t="s">
        <v>778</v>
      </c>
      <c r="AR3664" s="37" t="s">
        <v>1450</v>
      </c>
      <c r="AS3664" s="37" t="s">
        <v>779</v>
      </c>
      <c r="AT3664" s="37" t="s">
        <v>627</v>
      </c>
    </row>
    <row r="3665" spans="41:46" x14ac:dyDescent="0.2">
      <c r="AO3665" s="106" t="str">
        <f t="shared" si="165"/>
        <v>RXLWesham Hospital Rehabilitation Unit - RXL07</v>
      </c>
      <c r="AP3665" s="37" t="s">
        <v>790</v>
      </c>
      <c r="AQ3665" s="37" t="s">
        <v>791</v>
      </c>
      <c r="AR3665" s="37" t="s">
        <v>790</v>
      </c>
      <c r="AS3665" s="37" t="s">
        <v>792</v>
      </c>
      <c r="AT3665" s="37" t="s">
        <v>627</v>
      </c>
    </row>
    <row r="3666" spans="41:46" x14ac:dyDescent="0.2">
      <c r="AO3666" s="106" t="str">
        <f t="shared" si="165"/>
        <v>RXLBispham Hospital Rehabilitation Unit - RXL08</v>
      </c>
      <c r="AP3666" s="37" t="s">
        <v>1445</v>
      </c>
      <c r="AQ3666" s="37" t="s">
        <v>1446</v>
      </c>
      <c r="AR3666" s="37" t="s">
        <v>1445</v>
      </c>
      <c r="AS3666" s="37" t="s">
        <v>1447</v>
      </c>
      <c r="AT3666" s="37" t="s">
        <v>627</v>
      </c>
    </row>
    <row r="3667" spans="41:46" x14ac:dyDescent="0.2">
      <c r="AO3667" s="106" t="str">
        <f t="shared" si="165"/>
        <v>RXLRossall Hospital Rehabilitation Unit - RXL09</v>
      </c>
      <c r="AP3667" s="37" t="s">
        <v>3591</v>
      </c>
      <c r="AQ3667" s="37" t="s">
        <v>3593</v>
      </c>
      <c r="AR3667" s="37" t="s">
        <v>3591</v>
      </c>
      <c r="AS3667" t="s">
        <v>3592</v>
      </c>
      <c r="AT3667" s="37" t="s">
        <v>627</v>
      </c>
    </row>
    <row r="3668" spans="41:46" x14ac:dyDescent="0.2">
      <c r="AO3668" s="106" t="str">
        <f t="shared" si="165"/>
        <v>RXMCRAIGMORE</v>
      </c>
      <c r="AP3668" s="37" t="s">
        <v>11095</v>
      </c>
      <c r="AQ3668" s="37" t="s">
        <v>11096</v>
      </c>
      <c r="AR3668" s="37" t="s">
        <v>11095</v>
      </c>
      <c r="AS3668" s="37" t="s">
        <v>11096</v>
      </c>
      <c r="AT3668" s="37" t="s">
        <v>1723</v>
      </c>
    </row>
    <row r="3669" spans="41:46" x14ac:dyDescent="0.2">
      <c r="AO3669" s="106" t="str">
        <f t="shared" si="165"/>
        <v>RXMTHE NOOK</v>
      </c>
      <c r="AP3669" s="37" t="s">
        <v>11097</v>
      </c>
      <c r="AQ3669" s="37" t="s">
        <v>11098</v>
      </c>
      <c r="AR3669" s="37" t="s">
        <v>11097</v>
      </c>
      <c r="AS3669" s="37" t="s">
        <v>11098</v>
      </c>
      <c r="AT3669" s="37" t="s">
        <v>1723</v>
      </c>
    </row>
    <row r="3670" spans="41:46" x14ac:dyDescent="0.2">
      <c r="AO3670" s="106" t="str">
        <f t="shared" si="165"/>
        <v>RXMKUFENA</v>
      </c>
      <c r="AP3670" s="37" t="s">
        <v>11099</v>
      </c>
      <c r="AQ3670" s="37" t="s">
        <v>11100</v>
      </c>
      <c r="AR3670" s="37" t="s">
        <v>11099</v>
      </c>
      <c r="AS3670" s="37" t="s">
        <v>11100</v>
      </c>
      <c r="AT3670" s="37" t="s">
        <v>1723</v>
      </c>
    </row>
    <row r="3671" spans="41:46" x14ac:dyDescent="0.2">
      <c r="AO3671" s="106" t="str">
        <f t="shared" si="165"/>
        <v>RXMOAKLANDS</v>
      </c>
      <c r="AP3671" s="37" t="s">
        <v>11101</v>
      </c>
      <c r="AQ3671" s="37" t="s">
        <v>11102</v>
      </c>
      <c r="AR3671" s="37" t="s">
        <v>11101</v>
      </c>
      <c r="AS3671" s="37" t="s">
        <v>11102</v>
      </c>
      <c r="AT3671" s="37" t="s">
        <v>1723</v>
      </c>
    </row>
    <row r="3672" spans="41:46" x14ac:dyDescent="0.2">
      <c r="AO3672" s="106" t="str">
        <f t="shared" si="165"/>
        <v>RXMFRIAR GATE FLATS</v>
      </c>
      <c r="AP3672" s="37" t="s">
        <v>11103</v>
      </c>
      <c r="AQ3672" s="37" t="s">
        <v>11104</v>
      </c>
      <c r="AR3672" s="37" t="s">
        <v>11103</v>
      </c>
      <c r="AS3672" s="37" t="s">
        <v>11104</v>
      </c>
      <c r="AT3672" s="37" t="s">
        <v>1723</v>
      </c>
    </row>
    <row r="3673" spans="41:46" x14ac:dyDescent="0.2">
      <c r="AO3673" s="106" t="str">
        <f t="shared" si="165"/>
        <v>RXMDOVEDALE DAY HOSPITAL</v>
      </c>
      <c r="AP3673" s="37" t="s">
        <v>11105</v>
      </c>
      <c r="AQ3673" s="37" t="s">
        <v>11106</v>
      </c>
      <c r="AR3673" s="37" t="s">
        <v>11105</v>
      </c>
      <c r="AS3673" s="37" t="s">
        <v>11106</v>
      </c>
      <c r="AT3673" s="37" t="s">
        <v>1723</v>
      </c>
    </row>
    <row r="3674" spans="41:46" x14ac:dyDescent="0.2">
      <c r="AO3674" s="106" t="str">
        <f t="shared" si="165"/>
        <v>RXMFRIARGATE</v>
      </c>
      <c r="AP3674" s="37" t="s">
        <v>11107</v>
      </c>
      <c r="AQ3674" s="37" t="s">
        <v>11108</v>
      </c>
      <c r="AR3674" s="37" t="s">
        <v>11107</v>
      </c>
      <c r="AS3674" s="37" t="s">
        <v>11108</v>
      </c>
      <c r="AT3674" s="37" t="s">
        <v>1723</v>
      </c>
    </row>
    <row r="3675" spans="41:46" x14ac:dyDescent="0.2">
      <c r="AO3675" s="106" t="str">
        <f t="shared" si="165"/>
        <v>RXMKEDLESTON UNIT</v>
      </c>
      <c r="AP3675" s="37" t="s">
        <v>11109</v>
      </c>
      <c r="AQ3675" s="37" t="s">
        <v>11110</v>
      </c>
      <c r="AR3675" s="37" t="s">
        <v>11109</v>
      </c>
      <c r="AS3675" s="37" t="s">
        <v>11110</v>
      </c>
      <c r="AT3675" s="37" t="s">
        <v>1723</v>
      </c>
    </row>
    <row r="3676" spans="41:46" x14ac:dyDescent="0.2">
      <c r="AO3676" s="106" t="str">
        <f t="shared" si="165"/>
        <v>RXMELMS (ALCOHOL)</v>
      </c>
      <c r="AP3676" s="37" t="s">
        <v>11111</v>
      </c>
      <c r="AQ3676" s="37" t="s">
        <v>11112</v>
      </c>
      <c r="AR3676" s="37" t="s">
        <v>11111</v>
      </c>
      <c r="AS3676" s="37" t="s">
        <v>11112</v>
      </c>
      <c r="AT3676" s="37" t="s">
        <v>1723</v>
      </c>
    </row>
    <row r="3677" spans="41:46" x14ac:dyDescent="0.2">
      <c r="AO3677" s="106" t="str">
        <f t="shared" si="165"/>
        <v>RXMWALTON HOSPITAL</v>
      </c>
      <c r="AP3677" s="37" t="s">
        <v>11113</v>
      </c>
      <c r="AQ3677" s="37" t="s">
        <v>11114</v>
      </c>
      <c r="AR3677" s="37" t="s">
        <v>11113</v>
      </c>
      <c r="AS3677" s="37" t="s">
        <v>11114</v>
      </c>
      <c r="AT3677" s="37" t="s">
        <v>1723</v>
      </c>
    </row>
    <row r="3678" spans="41:46" x14ac:dyDescent="0.2">
      <c r="AO3678" s="106" t="str">
        <f t="shared" si="165"/>
        <v>RXMCORBAR VIEW</v>
      </c>
      <c r="AP3678" s="37" t="s">
        <v>11115</v>
      </c>
      <c r="AQ3678" s="37" t="s">
        <v>11116</v>
      </c>
      <c r="AR3678" s="37" t="s">
        <v>11115</v>
      </c>
      <c r="AS3678" s="37" t="s">
        <v>11116</v>
      </c>
      <c r="AT3678" s="37" t="s">
        <v>1723</v>
      </c>
    </row>
    <row r="3679" spans="41:46" x14ac:dyDescent="0.2">
      <c r="AO3679" s="106" t="str">
        <f t="shared" si="165"/>
        <v>RXMTHE OLD VICARAGE</v>
      </c>
      <c r="AP3679" s="37" t="s">
        <v>11117</v>
      </c>
      <c r="AQ3679" s="37" t="s">
        <v>11118</v>
      </c>
      <c r="AR3679" s="37" t="s">
        <v>11117</v>
      </c>
      <c r="AS3679" s="37" t="s">
        <v>11118</v>
      </c>
      <c r="AT3679" s="37" t="s">
        <v>1723</v>
      </c>
    </row>
    <row r="3680" spans="41:46" x14ac:dyDescent="0.2">
      <c r="AO3680" s="106" t="str">
        <f t="shared" si="165"/>
        <v>RXMHARTINGTON WING</v>
      </c>
      <c r="AP3680" s="37" t="s">
        <v>11119</v>
      </c>
      <c r="AQ3680" s="37" t="s">
        <v>11120</v>
      </c>
      <c r="AR3680" s="37" t="s">
        <v>11119</v>
      </c>
      <c r="AS3680" s="37" t="s">
        <v>11120</v>
      </c>
      <c r="AT3680" s="37" t="s">
        <v>1723</v>
      </c>
    </row>
    <row r="3681" spans="41:46" x14ac:dyDescent="0.2">
      <c r="AO3681" s="106" t="str">
        <f t="shared" si="165"/>
        <v>RXMRADBOURNE UNIT</v>
      </c>
      <c r="AP3681" s="37" t="s">
        <v>11121</v>
      </c>
      <c r="AQ3681" s="37" t="s">
        <v>11122</v>
      </c>
      <c r="AR3681" s="37" t="s">
        <v>11121</v>
      </c>
      <c r="AS3681" s="37" t="s">
        <v>11122</v>
      </c>
      <c r="AT3681" s="37" t="s">
        <v>1723</v>
      </c>
    </row>
    <row r="3682" spans="41:46" x14ac:dyDescent="0.2">
      <c r="AO3682" s="106" t="str">
        <f t="shared" si="165"/>
        <v>RXMCHEVIN WARD</v>
      </c>
      <c r="AP3682" s="37" t="s">
        <v>11123</v>
      </c>
      <c r="AQ3682" s="37" t="s">
        <v>11124</v>
      </c>
      <c r="AR3682" s="37" t="s">
        <v>11123</v>
      </c>
      <c r="AS3682" s="37" t="s">
        <v>11124</v>
      </c>
      <c r="AT3682" s="37" t="s">
        <v>1723</v>
      </c>
    </row>
    <row r="3683" spans="41:46" x14ac:dyDescent="0.2">
      <c r="AO3683" s="106" t="str">
        <f t="shared" si="165"/>
        <v>RXMMIDWAY DAY HOSPITAL</v>
      </c>
      <c r="AP3683" s="37" t="s">
        <v>11125</v>
      </c>
      <c r="AQ3683" s="37" t="s">
        <v>11126</v>
      </c>
      <c r="AR3683" s="37" t="s">
        <v>11125</v>
      </c>
      <c r="AS3683" s="37" t="s">
        <v>11126</v>
      </c>
      <c r="AT3683" s="37" t="s">
        <v>1723</v>
      </c>
    </row>
    <row r="3684" spans="41:46" x14ac:dyDescent="0.2">
      <c r="AO3684" s="106" t="str">
        <f t="shared" si="165"/>
        <v>RXMBANKGATE</v>
      </c>
      <c r="AP3684" s="37" t="s">
        <v>11127</v>
      </c>
      <c r="AQ3684" s="37" t="s">
        <v>11128</v>
      </c>
      <c r="AR3684" s="37" t="s">
        <v>11127</v>
      </c>
      <c r="AS3684" s="37" t="s">
        <v>11128</v>
      </c>
      <c r="AT3684" s="37" t="s">
        <v>1723</v>
      </c>
    </row>
    <row r="3685" spans="41:46" x14ac:dyDescent="0.2">
      <c r="AO3685" s="106" t="str">
        <f t="shared" si="165"/>
        <v>RXMMAPLETON DAY HOSPITAL</v>
      </c>
      <c r="AP3685" s="37" t="s">
        <v>11129</v>
      </c>
      <c r="AQ3685" s="37" t="s">
        <v>11130</v>
      </c>
      <c r="AR3685" s="37" t="s">
        <v>11129</v>
      </c>
      <c r="AS3685" s="37" t="s">
        <v>11130</v>
      </c>
      <c r="AT3685" s="37" t="s">
        <v>1723</v>
      </c>
    </row>
    <row r="3686" spans="41:46" x14ac:dyDescent="0.2">
      <c r="AO3686" s="106" t="str">
        <f t="shared" si="165"/>
        <v>RXMWARD 2</v>
      </c>
      <c r="AP3686" s="37" t="s">
        <v>11131</v>
      </c>
      <c r="AQ3686" s="37" t="s">
        <v>11132</v>
      </c>
      <c r="AR3686" s="37" t="s">
        <v>11131</v>
      </c>
      <c r="AS3686" s="37" t="s">
        <v>11132</v>
      </c>
      <c r="AT3686" s="37" t="s">
        <v>1723</v>
      </c>
    </row>
    <row r="3687" spans="41:46" x14ac:dyDescent="0.2">
      <c r="AO3687" s="106" t="str">
        <f t="shared" si="165"/>
        <v>RXMWARD 1</v>
      </c>
      <c r="AP3687" s="37" t="s">
        <v>11133</v>
      </c>
      <c r="AQ3687" s="37" t="s">
        <v>11134</v>
      </c>
      <c r="AR3687" s="37" t="s">
        <v>11133</v>
      </c>
      <c r="AS3687" s="37" t="s">
        <v>11134</v>
      </c>
      <c r="AT3687" s="37" t="s">
        <v>1723</v>
      </c>
    </row>
    <row r="3688" spans="41:46" x14ac:dyDescent="0.2">
      <c r="AO3688" s="106" t="str">
        <f t="shared" si="165"/>
        <v>RXMNEWHOLME HOSPITAL</v>
      </c>
      <c r="AP3688" s="37" t="s">
        <v>11135</v>
      </c>
      <c r="AQ3688" s="37" t="s">
        <v>11136</v>
      </c>
      <c r="AR3688" s="37" t="s">
        <v>11135</v>
      </c>
      <c r="AS3688" s="37" t="s">
        <v>11136</v>
      </c>
      <c r="AT3688" s="37" t="s">
        <v>1723</v>
      </c>
    </row>
    <row r="3689" spans="41:46" x14ac:dyDescent="0.2">
      <c r="AO3689" s="106" t="str">
        <f t="shared" si="165"/>
        <v>RXMCLAY CROSS COMMUNITY HOSPITAL</v>
      </c>
      <c r="AP3689" s="37" t="s">
        <v>11137</v>
      </c>
      <c r="AQ3689" s="37" t="s">
        <v>11138</v>
      </c>
      <c r="AR3689" s="37" t="s">
        <v>11137</v>
      </c>
      <c r="AS3689" s="37" t="s">
        <v>11138</v>
      </c>
      <c r="AT3689" s="37" t="s">
        <v>1723</v>
      </c>
    </row>
    <row r="3690" spans="41:46" x14ac:dyDescent="0.2">
      <c r="AO3690" s="106" t="str">
        <f t="shared" si="165"/>
        <v>RXMWARD 32 THE PSYCHIATRIC UNIT</v>
      </c>
      <c r="AP3690" s="37" t="s">
        <v>11139</v>
      </c>
      <c r="AQ3690" s="37" t="s">
        <v>11140</v>
      </c>
      <c r="AR3690" s="37" t="s">
        <v>11139</v>
      </c>
      <c r="AS3690" s="37" t="s">
        <v>11140</v>
      </c>
      <c r="AT3690" s="37" t="s">
        <v>1723</v>
      </c>
    </row>
    <row r="3691" spans="41:46" x14ac:dyDescent="0.2">
      <c r="AO3691" s="106" t="str">
        <f t="shared" si="165"/>
        <v>RXMMORTON WARD, HARTINGTON UNIT</v>
      </c>
      <c r="AP3691" s="37" t="s">
        <v>11141</v>
      </c>
      <c r="AQ3691" s="37" t="s">
        <v>11142</v>
      </c>
      <c r="AR3691" s="37" t="s">
        <v>11141</v>
      </c>
      <c r="AS3691" s="37" t="s">
        <v>11142</v>
      </c>
      <c r="AT3691" s="37" t="s">
        <v>1723</v>
      </c>
    </row>
    <row r="3692" spans="41:46" x14ac:dyDescent="0.2">
      <c r="AO3692" s="106" t="str">
        <f t="shared" si="165"/>
        <v>RXMPLEASLEY WARD, HARTINGTON UNIT</v>
      </c>
      <c r="AP3692" s="37" t="s">
        <v>11143</v>
      </c>
      <c r="AQ3692" s="37" t="s">
        <v>11144</v>
      </c>
      <c r="AR3692" s="37" t="s">
        <v>11143</v>
      </c>
      <c r="AS3692" s="37" t="s">
        <v>11144</v>
      </c>
      <c r="AT3692" s="37" t="s">
        <v>1723</v>
      </c>
    </row>
    <row r="3693" spans="41:46" x14ac:dyDescent="0.2">
      <c r="AO3693" s="106" t="str">
        <f t="shared" si="165"/>
        <v>RXMWARD 36, PSYCHIATRIC UNIT</v>
      </c>
      <c r="AP3693" s="37" t="s">
        <v>11145</v>
      </c>
      <c r="AQ3693" s="37" t="s">
        <v>11146</v>
      </c>
      <c r="AR3693" s="37" t="s">
        <v>11145</v>
      </c>
      <c r="AS3693" s="37" t="s">
        <v>11146</v>
      </c>
      <c r="AT3693" s="37" t="s">
        <v>1723</v>
      </c>
    </row>
    <row r="3694" spans="41:46" x14ac:dyDescent="0.2">
      <c r="AO3694" s="106" t="str">
        <f t="shared" si="165"/>
        <v>RXMTANSLEY WARD</v>
      </c>
      <c r="AP3694" s="37" t="s">
        <v>11147</v>
      </c>
      <c r="AQ3694" s="37" t="s">
        <v>11148</v>
      </c>
      <c r="AR3694" s="37" t="s">
        <v>11147</v>
      </c>
      <c r="AS3694" s="37" t="s">
        <v>11148</v>
      </c>
      <c r="AT3694" s="37" t="s">
        <v>1723</v>
      </c>
    </row>
    <row r="3695" spans="41:46" x14ac:dyDescent="0.2">
      <c r="AO3695" s="106" t="str">
        <f t="shared" si="165"/>
        <v>RXMWARD 33, PSYCHIATRIC UNIT</v>
      </c>
      <c r="AP3695" s="37" t="s">
        <v>11149</v>
      </c>
      <c r="AQ3695" s="37" t="s">
        <v>11150</v>
      </c>
      <c r="AR3695" s="37" t="s">
        <v>11149</v>
      </c>
      <c r="AS3695" s="37" t="s">
        <v>11150</v>
      </c>
      <c r="AT3695" s="37" t="s">
        <v>1723</v>
      </c>
    </row>
    <row r="3696" spans="41:46" x14ac:dyDescent="0.2">
      <c r="AO3696" s="106" t="str">
        <f t="shared" si="165"/>
        <v>RXMWARD 34, PSYCHIATRIC UNIT</v>
      </c>
      <c r="AP3696" s="37" t="s">
        <v>11151</v>
      </c>
      <c r="AQ3696" s="37" t="s">
        <v>11152</v>
      </c>
      <c r="AR3696" s="37" t="s">
        <v>11151</v>
      </c>
      <c r="AS3696" s="37" t="s">
        <v>11152</v>
      </c>
      <c r="AT3696" s="37" t="s">
        <v>1723</v>
      </c>
    </row>
    <row r="3697" spans="41:46" x14ac:dyDescent="0.2">
      <c r="AO3697" s="106" t="str">
        <f t="shared" si="165"/>
        <v>RXMWARD 35, PSYCHIATRIC UNIT</v>
      </c>
      <c r="AP3697" s="37" t="s">
        <v>11153</v>
      </c>
      <c r="AQ3697" s="37" t="s">
        <v>11154</v>
      </c>
      <c r="AR3697" s="37" t="s">
        <v>11153</v>
      </c>
      <c r="AS3697" s="37" t="s">
        <v>11154</v>
      </c>
      <c r="AT3697" s="37" t="s">
        <v>1723</v>
      </c>
    </row>
    <row r="3698" spans="41:46" x14ac:dyDescent="0.2">
      <c r="AO3698" s="106" t="str">
        <f t="shared" si="165"/>
        <v>RXMCHEVIN WARD</v>
      </c>
      <c r="AP3698" s="37" t="s">
        <v>11155</v>
      </c>
      <c r="AQ3698" s="37" t="s">
        <v>11124</v>
      </c>
      <c r="AR3698" s="37" t="s">
        <v>11155</v>
      </c>
      <c r="AS3698" s="37" t="s">
        <v>11124</v>
      </c>
      <c r="AT3698" s="37" t="s">
        <v>1723</v>
      </c>
    </row>
    <row r="3699" spans="41:46" x14ac:dyDescent="0.2">
      <c r="AO3699" s="106" t="str">
        <f t="shared" si="165"/>
        <v>RXMTHE MANSE</v>
      </c>
      <c r="AP3699" s="37" t="s">
        <v>11156</v>
      </c>
      <c r="AQ3699" s="37" t="s">
        <v>11157</v>
      </c>
      <c r="AR3699" s="37" t="s">
        <v>11156</v>
      </c>
      <c r="AS3699" s="37" t="s">
        <v>11157</v>
      </c>
      <c r="AT3699" s="37" t="s">
        <v>1723</v>
      </c>
    </row>
    <row r="3700" spans="41:46" x14ac:dyDescent="0.2">
      <c r="AO3700" s="106" t="str">
        <f t="shared" si="165"/>
        <v>RXMPHOENIX UNIT</v>
      </c>
      <c r="AP3700" s="37" t="s">
        <v>11158</v>
      </c>
      <c r="AQ3700" s="37" t="s">
        <v>11159</v>
      </c>
      <c r="AR3700" s="37" t="s">
        <v>11158</v>
      </c>
      <c r="AS3700" s="37" t="s">
        <v>11159</v>
      </c>
      <c r="AT3700" s="37" t="s">
        <v>1723</v>
      </c>
    </row>
    <row r="3701" spans="41:46" x14ac:dyDescent="0.2">
      <c r="AO3701" s="106" t="str">
        <f t="shared" si="165"/>
        <v>RXMQUARN MILL</v>
      </c>
      <c r="AP3701" s="37" t="s">
        <v>11160</v>
      </c>
      <c r="AQ3701" s="37" t="s">
        <v>11161</v>
      </c>
      <c r="AR3701" s="37" t="s">
        <v>11160</v>
      </c>
      <c r="AS3701" s="37" t="s">
        <v>11161</v>
      </c>
      <c r="AT3701" s="37" t="s">
        <v>1723</v>
      </c>
    </row>
    <row r="3702" spans="41:46" x14ac:dyDescent="0.2">
      <c r="AO3702" s="106" t="str">
        <f t="shared" si="165"/>
        <v>RXMST KATHERINES</v>
      </c>
      <c r="AP3702" s="37" t="s">
        <v>11162</v>
      </c>
      <c r="AQ3702" s="37" t="s">
        <v>11163</v>
      </c>
      <c r="AR3702" s="37" t="s">
        <v>11162</v>
      </c>
      <c r="AS3702" s="37" t="s">
        <v>11163</v>
      </c>
      <c r="AT3702" s="37" t="s">
        <v>1723</v>
      </c>
    </row>
    <row r="3703" spans="41:46" x14ac:dyDescent="0.2">
      <c r="AO3703" s="106" t="str">
        <f t="shared" si="165"/>
        <v>RXMTHE RITZ BUILDING</v>
      </c>
      <c r="AP3703" s="37" t="s">
        <v>11164</v>
      </c>
      <c r="AQ3703" s="37" t="s">
        <v>11165</v>
      </c>
      <c r="AR3703" s="37" t="s">
        <v>11164</v>
      </c>
      <c r="AS3703" s="37" t="s">
        <v>11165</v>
      </c>
      <c r="AT3703" s="37" t="s">
        <v>1723</v>
      </c>
    </row>
    <row r="3704" spans="41:46" x14ac:dyDescent="0.2">
      <c r="AO3704" s="106" t="str">
        <f t="shared" si="165"/>
        <v>RXMRIPLEY HOSPITAL</v>
      </c>
      <c r="AP3704" s="37" t="s">
        <v>11166</v>
      </c>
      <c r="AQ3704" s="37" t="s">
        <v>11167</v>
      </c>
      <c r="AR3704" s="37" t="s">
        <v>11166</v>
      </c>
      <c r="AS3704" s="37" t="s">
        <v>11167</v>
      </c>
      <c r="AT3704" s="37" t="s">
        <v>1723</v>
      </c>
    </row>
    <row r="3705" spans="41:46" x14ac:dyDescent="0.2">
      <c r="AO3705" s="106" t="str">
        <f t="shared" si="165"/>
        <v>RXMEREWASH CLDT</v>
      </c>
      <c r="AP3705" s="37" t="s">
        <v>11168</v>
      </c>
      <c r="AQ3705" s="37" t="s">
        <v>11169</v>
      </c>
      <c r="AR3705" s="37" t="s">
        <v>11168</v>
      </c>
      <c r="AS3705" s="37" t="s">
        <v>11169</v>
      </c>
      <c r="AT3705" s="37" t="s">
        <v>1723</v>
      </c>
    </row>
    <row r="3706" spans="41:46" x14ac:dyDescent="0.2">
      <c r="AO3706" s="106" t="str">
        <f t="shared" si="165"/>
        <v>RXMDERBYSHIRE MENTAL HEALTH RESOURCE UNIT</v>
      </c>
      <c r="AP3706" s="37" t="s">
        <v>11170</v>
      </c>
      <c r="AQ3706" s="37" t="s">
        <v>11171</v>
      </c>
      <c r="AR3706" s="37" t="s">
        <v>11170</v>
      </c>
      <c r="AS3706" s="37" t="s">
        <v>11171</v>
      </c>
      <c r="AT3706" s="37" t="s">
        <v>1723</v>
      </c>
    </row>
    <row r="3707" spans="41:46" x14ac:dyDescent="0.2">
      <c r="AO3707" s="106" t="str">
        <f t="shared" si="165"/>
        <v>RXMTURNING POINT</v>
      </c>
      <c r="AP3707" s="37" t="s">
        <v>11172</v>
      </c>
      <c r="AQ3707" s="37" t="s">
        <v>11173</v>
      </c>
      <c r="AR3707" s="37" t="s">
        <v>11172</v>
      </c>
      <c r="AS3707" s="37" t="s">
        <v>11173</v>
      </c>
      <c r="AT3707" s="37" t="s">
        <v>1723</v>
      </c>
    </row>
    <row r="3708" spans="41:46" x14ac:dyDescent="0.2">
      <c r="AO3708" s="106" t="str">
        <f t="shared" si="165"/>
        <v>RXMWARDS 1 &amp; 2</v>
      </c>
      <c r="AP3708" s="37" t="s">
        <v>11174</v>
      </c>
      <c r="AQ3708" s="37" t="s">
        <v>11175</v>
      </c>
      <c r="AR3708" s="37" t="s">
        <v>11174</v>
      </c>
      <c r="AS3708" s="37" t="s">
        <v>11175</v>
      </c>
      <c r="AT3708" s="37" t="s">
        <v>1723</v>
      </c>
    </row>
    <row r="3709" spans="41:46" x14ac:dyDescent="0.2">
      <c r="AO3709" s="106" t="str">
        <f t="shared" si="165"/>
        <v>RXMDALE BANK VIEW</v>
      </c>
      <c r="AP3709" s="37" t="s">
        <v>11176</v>
      </c>
      <c r="AQ3709" s="37" t="s">
        <v>11177</v>
      </c>
      <c r="AR3709" s="37" t="s">
        <v>11176</v>
      </c>
      <c r="AS3709" s="37" t="s">
        <v>11177</v>
      </c>
      <c r="AT3709" s="37" t="s">
        <v>1723</v>
      </c>
    </row>
    <row r="3710" spans="41:46" x14ac:dyDescent="0.2">
      <c r="AO3710" s="106" t="str">
        <f t="shared" si="165"/>
        <v>RXMDR R PROFESSOR HEUN (PSYCHIATRIC UNIT)</v>
      </c>
      <c r="AP3710" s="37" t="s">
        <v>11178</v>
      </c>
      <c r="AQ3710" s="37" t="s">
        <v>8028</v>
      </c>
      <c r="AR3710" s="37" t="s">
        <v>11178</v>
      </c>
      <c r="AS3710" s="37" t="s">
        <v>8028</v>
      </c>
      <c r="AT3710" s="37" t="s">
        <v>1723</v>
      </c>
    </row>
    <row r="3711" spans="41:46" x14ac:dyDescent="0.2">
      <c r="AO3711" s="106" t="str">
        <f t="shared" si="165"/>
        <v>RXMADULT MENTAL HEALTH</v>
      </c>
      <c r="AP3711" s="37" t="s">
        <v>8029</v>
      </c>
      <c r="AQ3711" s="37" t="s">
        <v>8030</v>
      </c>
      <c r="AR3711" s="37" t="s">
        <v>8029</v>
      </c>
      <c r="AS3711" s="37" t="s">
        <v>8030</v>
      </c>
      <c r="AT3711" s="37" t="s">
        <v>1723</v>
      </c>
    </row>
    <row r="3712" spans="41:46" x14ac:dyDescent="0.2">
      <c r="AO3712" s="106" t="str">
        <f t="shared" si="165"/>
        <v>RXMHIGHLY SPECIALIST COGNITIVE BEHAVIOURAL PSYCHOTHERAPIST</v>
      </c>
      <c r="AP3712" s="37" t="s">
        <v>8031</v>
      </c>
      <c r="AQ3712" s="37" t="s">
        <v>8032</v>
      </c>
      <c r="AR3712" s="37" t="s">
        <v>8031</v>
      </c>
      <c r="AS3712" s="37" t="s">
        <v>8032</v>
      </c>
      <c r="AT3712" s="37" t="s">
        <v>1723</v>
      </c>
    </row>
    <row r="3713" spans="41:46" x14ac:dyDescent="0.2">
      <c r="AO3713" s="106" t="str">
        <f t="shared" si="165"/>
        <v>RXNChorley and South Ribble Hospital - RXN01</v>
      </c>
      <c r="AP3713" s="37" t="s">
        <v>800</v>
      </c>
      <c r="AQ3713" s="37" t="s">
        <v>1017</v>
      </c>
      <c r="AR3713" s="37" t="s">
        <v>800</v>
      </c>
      <c r="AS3713" s="37" t="s">
        <v>1230</v>
      </c>
      <c r="AT3713" s="37" t="s">
        <v>628</v>
      </c>
    </row>
    <row r="3714" spans="41:46" x14ac:dyDescent="0.2">
      <c r="AO3714" s="106" t="str">
        <f t="shared" si="165"/>
        <v>RXNRoyal Preston Hospital - RXN02</v>
      </c>
      <c r="AP3714" s="37" t="s">
        <v>1020</v>
      </c>
      <c r="AQ3714" s="37" t="s">
        <v>1021</v>
      </c>
      <c r="AR3714" s="37" t="s">
        <v>1020</v>
      </c>
      <c r="AS3714" s="37" t="s">
        <v>1232</v>
      </c>
      <c r="AT3714" s="37" t="s">
        <v>628</v>
      </c>
    </row>
    <row r="3715" spans="41:46" x14ac:dyDescent="0.2">
      <c r="AO3715" s="106" t="str">
        <f t="shared" si="165"/>
        <v>RXNAccrington Victoria Hospital - RXN06</v>
      </c>
      <c r="AP3715" s="37" t="s">
        <v>793</v>
      </c>
      <c r="AQ3715" s="37" t="s">
        <v>794</v>
      </c>
      <c r="AR3715" s="37" t="s">
        <v>793</v>
      </c>
      <c r="AS3715" s="37" t="s">
        <v>3125</v>
      </c>
      <c r="AT3715" s="37" t="s">
        <v>628</v>
      </c>
    </row>
    <row r="3716" spans="41:46" x14ac:dyDescent="0.2">
      <c r="AO3716" s="106" t="str">
        <f t="shared" ref="AO3716:AO3779" si="166">AT3716&amp;AQ3716</f>
        <v>RXNBlackburn Royal Infirmary - RXN07</v>
      </c>
      <c r="AP3716" s="37" t="s">
        <v>795</v>
      </c>
      <c r="AQ3716" s="37" t="s">
        <v>796</v>
      </c>
      <c r="AR3716" s="37" t="s">
        <v>795</v>
      </c>
      <c r="AS3716" s="37" t="s">
        <v>797</v>
      </c>
      <c r="AT3716" s="37" t="s">
        <v>628</v>
      </c>
    </row>
    <row r="3717" spans="41:46" x14ac:dyDescent="0.2">
      <c r="AO3717" s="106" t="str">
        <f t="shared" si="166"/>
        <v>RXNBlackpool Victoria Hospital - RXN08</v>
      </c>
      <c r="AP3717" s="37" t="s">
        <v>798</v>
      </c>
      <c r="AQ3717" s="37" t="s">
        <v>799</v>
      </c>
      <c r="AR3717" s="37" t="s">
        <v>798</v>
      </c>
      <c r="AS3717" s="37" t="s">
        <v>1229</v>
      </c>
      <c r="AT3717" s="37" t="s">
        <v>628</v>
      </c>
    </row>
    <row r="3718" spans="41:46" x14ac:dyDescent="0.2">
      <c r="AO3718" s="106" t="str">
        <f t="shared" si="166"/>
        <v>RXNPendle Community Hospital - RXN20</v>
      </c>
      <c r="AP3718" s="37" t="s">
        <v>1018</v>
      </c>
      <c r="AQ3718" s="37" t="s">
        <v>1019</v>
      </c>
      <c r="AR3718" s="37" t="s">
        <v>1018</v>
      </c>
      <c r="AS3718" s="37" t="s">
        <v>3641</v>
      </c>
      <c r="AT3718" s="37" t="s">
        <v>628</v>
      </c>
    </row>
    <row r="3719" spans="41:46" x14ac:dyDescent="0.2">
      <c r="AO3719" s="106" t="str">
        <f t="shared" si="166"/>
        <v>RXPBishop Auckland Hospital - RXPBA</v>
      </c>
      <c r="AP3719" s="37" t="s">
        <v>1022</v>
      </c>
      <c r="AQ3719" s="37" t="s">
        <v>1023</v>
      </c>
      <c r="AR3719" s="37" t="s">
        <v>1022</v>
      </c>
      <c r="AS3719" s="37" t="s">
        <v>1024</v>
      </c>
      <c r="AT3719" s="37" t="s">
        <v>629</v>
      </c>
    </row>
    <row r="3720" spans="41:46" x14ac:dyDescent="0.2">
      <c r="AO3720" s="106" t="str">
        <f t="shared" si="166"/>
        <v>RXPHomelands Hospital - RXPBB</v>
      </c>
      <c r="AP3720" s="37" t="s">
        <v>1030</v>
      </c>
      <c r="AQ3720" s="37" t="s">
        <v>1031</v>
      </c>
      <c r="AR3720" s="37" t="s">
        <v>1030</v>
      </c>
      <c r="AS3720" s="37" t="s">
        <v>1032</v>
      </c>
      <c r="AT3720" s="37" t="s">
        <v>629</v>
      </c>
    </row>
    <row r="3721" spans="41:46" x14ac:dyDescent="0.2">
      <c r="AO3721" s="106" t="str">
        <f t="shared" si="166"/>
        <v>RXPChester Le Street Hospital - RXPCC</v>
      </c>
      <c r="AP3721" s="37" t="s">
        <v>1025</v>
      </c>
      <c r="AQ3721" s="37" t="s">
        <v>1026</v>
      </c>
      <c r="AR3721" s="37" t="s">
        <v>1025</v>
      </c>
      <c r="AS3721" s="37" t="s">
        <v>1027</v>
      </c>
      <c r="AT3721" s="37" t="s">
        <v>629</v>
      </c>
    </row>
    <row r="3722" spans="41:46" x14ac:dyDescent="0.2">
      <c r="AO3722" s="106" t="str">
        <f t="shared" si="166"/>
        <v>RXPUniversity Hospital Of North Durham - RXPCP</v>
      </c>
      <c r="AP3722" s="37" t="s">
        <v>1042</v>
      </c>
      <c r="AQ3722" s="37" t="s">
        <v>1043</v>
      </c>
      <c r="AR3722" s="37" t="s">
        <v>1042</v>
      </c>
      <c r="AS3722" s="37" t="s">
        <v>1044</v>
      </c>
      <c r="AT3722" s="37" t="s">
        <v>629</v>
      </c>
    </row>
    <row r="3723" spans="41:46" x14ac:dyDescent="0.2">
      <c r="AO3723" s="106" t="str">
        <f t="shared" si="166"/>
        <v>RXPShotley Bridge Hospital Site - RXPCW</v>
      </c>
      <c r="AP3723" s="37" t="s">
        <v>1033</v>
      </c>
      <c r="AQ3723" s="37" t="s">
        <v>1034</v>
      </c>
      <c r="AR3723" s="37" t="s">
        <v>1033</v>
      </c>
      <c r="AS3723" s="37" t="s">
        <v>1035</v>
      </c>
      <c r="AT3723" s="37" t="s">
        <v>629</v>
      </c>
    </row>
    <row r="3724" spans="41:46" x14ac:dyDescent="0.2">
      <c r="AO3724" s="106" t="str">
        <f t="shared" si="166"/>
        <v>RXPSouth Moor Hospital Site - RXPCX</v>
      </c>
      <c r="AP3724" s="37" t="s">
        <v>1036</v>
      </c>
      <c r="AQ3724" s="37" t="s">
        <v>1037</v>
      </c>
      <c r="AR3724" s="37" t="s">
        <v>1036</v>
      </c>
      <c r="AS3724" s="37" t="s">
        <v>1038</v>
      </c>
      <c r="AT3724" s="37" t="s">
        <v>629</v>
      </c>
    </row>
    <row r="3725" spans="41:46" x14ac:dyDescent="0.2">
      <c r="AO3725" s="106" t="str">
        <f t="shared" si="166"/>
        <v>RXPDarlington Memorial Hospital - RXPDA</v>
      </c>
      <c r="AP3725" s="37" t="s">
        <v>1028</v>
      </c>
      <c r="AQ3725" s="37" t="s">
        <v>1029</v>
      </c>
      <c r="AR3725" s="37" t="s">
        <v>1028</v>
      </c>
      <c r="AS3725" s="37" t="s">
        <v>2380</v>
      </c>
      <c r="AT3725" s="37" t="s">
        <v>629</v>
      </c>
    </row>
    <row r="3726" spans="41:46" x14ac:dyDescent="0.2">
      <c r="AO3726" s="106" t="str">
        <f t="shared" si="166"/>
        <v>RXPTreatment Centre - RXPTC</v>
      </c>
      <c r="AP3726" s="37" t="s">
        <v>1039</v>
      </c>
      <c r="AQ3726" s="37" t="s">
        <v>1040</v>
      </c>
      <c r="AR3726" s="37" t="s">
        <v>1039</v>
      </c>
      <c r="AS3726" s="37" t="s">
        <v>1041</v>
      </c>
      <c r="AT3726" s="37" t="s">
        <v>629</v>
      </c>
    </row>
    <row r="3727" spans="41:46" x14ac:dyDescent="0.2">
      <c r="AO3727" s="106" t="str">
        <f t="shared" si="166"/>
        <v>RXQStoke Mandeville Hospital - RXQ02</v>
      </c>
      <c r="AP3727" s="37" t="s">
        <v>808</v>
      </c>
      <c r="AQ3727" s="37" t="s">
        <v>809</v>
      </c>
      <c r="AR3727" s="37" t="s">
        <v>808</v>
      </c>
      <c r="AS3727" s="37" t="s">
        <v>2552</v>
      </c>
      <c r="AT3727" s="37" t="s">
        <v>630</v>
      </c>
    </row>
    <row r="3728" spans="41:46" x14ac:dyDescent="0.2">
      <c r="AO3728" s="106" t="str">
        <f t="shared" si="166"/>
        <v>RXQWycombe Hospital - RXQ50</v>
      </c>
      <c r="AP3728" s="37" t="s">
        <v>810</v>
      </c>
      <c r="AQ3728" s="37" t="s">
        <v>811</v>
      </c>
      <c r="AR3728" s="37" t="s">
        <v>810</v>
      </c>
      <c r="AS3728" s="37" t="s">
        <v>2553</v>
      </c>
      <c r="AT3728" s="37" t="s">
        <v>630</v>
      </c>
    </row>
    <row r="3729" spans="41:46" x14ac:dyDescent="0.2">
      <c r="AO3729" s="106" t="str">
        <f t="shared" si="166"/>
        <v>RXQAmersham Hospital - RXQ51</v>
      </c>
      <c r="AP3729" s="37" t="s">
        <v>1048</v>
      </c>
      <c r="AQ3729" s="37" t="s">
        <v>1049</v>
      </c>
      <c r="AR3729" s="37" t="s">
        <v>1048</v>
      </c>
      <c r="AS3729" s="37" t="s">
        <v>2551</v>
      </c>
      <c r="AT3729" s="37" t="s">
        <v>630</v>
      </c>
    </row>
    <row r="3730" spans="41:46" x14ac:dyDescent="0.2">
      <c r="AO3730" s="106" t="str">
        <f t="shared" si="166"/>
        <v>RXQNorth End Surgery - RXQ80</v>
      </c>
      <c r="AP3730" s="37" t="s">
        <v>805</v>
      </c>
      <c r="AQ3730" s="37" t="s">
        <v>806</v>
      </c>
      <c r="AR3730" s="37" t="s">
        <v>805</v>
      </c>
      <c r="AS3730" s="37" t="s">
        <v>807</v>
      </c>
      <c r="AT3730" s="37" t="s">
        <v>630</v>
      </c>
    </row>
    <row r="3731" spans="41:46" x14ac:dyDescent="0.2">
      <c r="AO3731" s="106" t="str">
        <f t="shared" si="166"/>
        <v>RXQAmersham Health Centre - RXQ81</v>
      </c>
      <c r="AP3731" s="37" t="s">
        <v>1045</v>
      </c>
      <c r="AQ3731" s="37" t="s">
        <v>1046</v>
      </c>
      <c r="AR3731" s="37" t="s">
        <v>1045</v>
      </c>
      <c r="AS3731" s="37" t="s">
        <v>1047</v>
      </c>
      <c r="AT3731" s="37" t="s">
        <v>630</v>
      </c>
    </row>
    <row r="3732" spans="41:46" x14ac:dyDescent="0.2">
      <c r="AO3732" s="106" t="str">
        <f t="shared" si="166"/>
        <v>RXQAppleyard - RXQ88</v>
      </c>
      <c r="AP3732" s="37" t="s">
        <v>1050</v>
      </c>
      <c r="AQ3732" s="37" t="s">
        <v>1051</v>
      </c>
      <c r="AR3732" s="37" t="s">
        <v>1050</v>
      </c>
      <c r="AS3732" s="37" t="s">
        <v>1052</v>
      </c>
      <c r="AT3732" s="37" t="s">
        <v>630</v>
      </c>
    </row>
    <row r="3733" spans="41:46" x14ac:dyDescent="0.2">
      <c r="AO3733" s="106" t="str">
        <f t="shared" si="166"/>
        <v>RXQAysgarth Medical Centre - RXQ89</v>
      </c>
      <c r="AP3733" s="37" t="s">
        <v>1053</v>
      </c>
      <c r="AQ3733" s="37" t="s">
        <v>1054</v>
      </c>
      <c r="AR3733" s="37" t="s">
        <v>1053</v>
      </c>
      <c r="AS3733" s="37" t="s">
        <v>801</v>
      </c>
      <c r="AT3733" s="37" t="s">
        <v>630</v>
      </c>
    </row>
    <row r="3734" spans="41:46" x14ac:dyDescent="0.2">
      <c r="AO3734" s="106" t="str">
        <f t="shared" si="166"/>
        <v>RXQMilton Keynes General Hospital - RXQ93</v>
      </c>
      <c r="AP3734" s="37" t="s">
        <v>802</v>
      </c>
      <c r="AQ3734" s="37" t="s">
        <v>803</v>
      </c>
      <c r="AR3734" s="37" t="s">
        <v>802</v>
      </c>
      <c r="AS3734" s="37" t="s">
        <v>804</v>
      </c>
      <c r="AT3734" s="37" t="s">
        <v>630</v>
      </c>
    </row>
    <row r="3735" spans="41:46" x14ac:dyDescent="0.2">
      <c r="AO3735" s="106" t="str">
        <f t="shared" si="166"/>
        <v>RXRBlackburn Hospitals - RXR01</v>
      </c>
      <c r="AP3735" s="37" t="s">
        <v>812</v>
      </c>
      <c r="AQ3735" s="37" t="s">
        <v>813</v>
      </c>
      <c r="AR3735" s="37" t="s">
        <v>812</v>
      </c>
      <c r="AS3735" s="37" t="s">
        <v>814</v>
      </c>
      <c r="AT3735" s="37" t="s">
        <v>631</v>
      </c>
    </row>
    <row r="3736" spans="41:46" x14ac:dyDescent="0.2">
      <c r="AO3736" s="106" t="str">
        <f t="shared" si="166"/>
        <v>RXRBurnley Hospitals - RXR02</v>
      </c>
      <c r="AP3736" s="37" t="s">
        <v>1452</v>
      </c>
      <c r="AQ3736" s="37" t="s">
        <v>1453</v>
      </c>
      <c r="AR3736" s="37" t="s">
        <v>1452</v>
      </c>
      <c r="AS3736" s="37" t="s">
        <v>1454</v>
      </c>
      <c r="AT3736" s="37" t="s">
        <v>631</v>
      </c>
    </row>
    <row r="3737" spans="41:46" x14ac:dyDescent="0.2">
      <c r="AO3737" s="106" t="str">
        <f t="shared" si="166"/>
        <v>RXRBurnley General Hospital - RXR10</v>
      </c>
      <c r="AP3737" s="37" t="s">
        <v>815</v>
      </c>
      <c r="AQ3737" s="37" t="s">
        <v>1451</v>
      </c>
      <c r="AR3737" s="37" t="s">
        <v>815</v>
      </c>
      <c r="AS3737" s="37" t="s">
        <v>3640</v>
      </c>
      <c r="AT3737" s="37" t="s">
        <v>631</v>
      </c>
    </row>
    <row r="3738" spans="41:46" x14ac:dyDescent="0.2">
      <c r="AO3738" s="106" t="str">
        <f t="shared" si="166"/>
        <v>RXRRoyal Blackburn Hospital - RXR20</v>
      </c>
      <c r="AP3738" s="37" t="s">
        <v>1459</v>
      </c>
      <c r="AQ3738" s="37" t="s">
        <v>3212</v>
      </c>
      <c r="AR3738" s="37" t="s">
        <v>1459</v>
      </c>
      <c r="AS3738" s="37" t="s">
        <v>3643</v>
      </c>
      <c r="AT3738" s="37" t="s">
        <v>631</v>
      </c>
    </row>
    <row r="3739" spans="41:46" x14ac:dyDescent="0.2">
      <c r="AO3739" s="106" t="str">
        <f t="shared" si="166"/>
        <v>RXRRossendale Hospital - RXR40</v>
      </c>
      <c r="AP3739" s="37" t="s">
        <v>1457</v>
      </c>
      <c r="AQ3739" s="37" t="s">
        <v>1458</v>
      </c>
      <c r="AR3739" s="37" t="s">
        <v>1457</v>
      </c>
      <c r="AS3739" s="37" t="s">
        <v>3642</v>
      </c>
      <c r="AT3739" s="37" t="s">
        <v>631</v>
      </c>
    </row>
    <row r="3740" spans="41:46" x14ac:dyDescent="0.2">
      <c r="AO3740" s="106" t="str">
        <f t="shared" si="166"/>
        <v>RXRPendle Community Hospital - RXR50</v>
      </c>
      <c r="AP3740" s="37" t="s">
        <v>1455</v>
      </c>
      <c r="AQ3740" s="37" t="s">
        <v>1456</v>
      </c>
      <c r="AR3740" s="37" t="s">
        <v>1455</v>
      </c>
      <c r="AS3740" s="37" t="s">
        <v>3641</v>
      </c>
      <c r="AT3740" s="37" t="s">
        <v>631</v>
      </c>
    </row>
    <row r="3741" spans="41:46" x14ac:dyDescent="0.2">
      <c r="AO3741" s="106" t="str">
        <f t="shared" si="166"/>
        <v>RXTARDENLEIGH</v>
      </c>
      <c r="AP3741" s="37" t="s">
        <v>7792</v>
      </c>
      <c r="AQ3741" s="37" t="s">
        <v>7793</v>
      </c>
      <c r="AR3741" s="37" t="s">
        <v>7792</v>
      </c>
      <c r="AS3741" s="37" t="s">
        <v>7793</v>
      </c>
      <c r="AT3741" s="37" t="s">
        <v>1719</v>
      </c>
    </row>
    <row r="3742" spans="41:46" x14ac:dyDescent="0.2">
      <c r="AO3742" s="106" t="str">
        <f t="shared" si="166"/>
        <v>RXTASHCROFT</v>
      </c>
      <c r="AP3742" s="37" t="s">
        <v>7794</v>
      </c>
      <c r="AQ3742" s="37" t="s">
        <v>7795</v>
      </c>
      <c r="AR3742" s="37" t="s">
        <v>7794</v>
      </c>
      <c r="AS3742" s="37" t="s">
        <v>7795</v>
      </c>
      <c r="AT3742" s="37" t="s">
        <v>1719</v>
      </c>
    </row>
    <row r="3743" spans="41:46" x14ac:dyDescent="0.2">
      <c r="AO3743" s="106" t="str">
        <f t="shared" si="166"/>
        <v>RXTEDENDALE/HILLDALE</v>
      </c>
      <c r="AP3743" s="37" t="s">
        <v>7796</v>
      </c>
      <c r="AQ3743" s="37" t="s">
        <v>7797</v>
      </c>
      <c r="AR3743" s="37" t="s">
        <v>7796</v>
      </c>
      <c r="AS3743" s="37" t="s">
        <v>7797</v>
      </c>
      <c r="AT3743" s="37" t="s">
        <v>1719</v>
      </c>
    </row>
    <row r="3744" spans="41:46" x14ac:dyDescent="0.2">
      <c r="AO3744" s="106" t="str">
        <f t="shared" si="166"/>
        <v>RXTEXPRESS SIGNS</v>
      </c>
      <c r="AP3744" s="37" t="s">
        <v>7798</v>
      </c>
      <c r="AQ3744" s="37" t="s">
        <v>7799</v>
      </c>
      <c r="AR3744" s="37" t="s">
        <v>7798</v>
      </c>
      <c r="AS3744" s="37" t="s">
        <v>7799</v>
      </c>
      <c r="AT3744" s="37" t="s">
        <v>1719</v>
      </c>
    </row>
    <row r="3745" spans="41:46" x14ac:dyDescent="0.2">
      <c r="AO3745" s="106" t="str">
        <f t="shared" si="166"/>
        <v>RXTFORMER WOMENS HOSPITAL</v>
      </c>
      <c r="AP3745" s="37" t="s">
        <v>7800</v>
      </c>
      <c r="AQ3745" s="37" t="s">
        <v>7801</v>
      </c>
      <c r="AR3745" s="37" t="s">
        <v>7800</v>
      </c>
      <c r="AS3745" s="37" t="s">
        <v>7801</v>
      </c>
      <c r="AT3745" s="37" t="s">
        <v>1719</v>
      </c>
    </row>
    <row r="3746" spans="41:46" x14ac:dyDescent="0.2">
      <c r="AO3746" s="106" t="str">
        <f t="shared" si="166"/>
        <v>RXTFRANTZ FANON</v>
      </c>
      <c r="AP3746" s="37" t="s">
        <v>7802</v>
      </c>
      <c r="AQ3746" s="37" t="s">
        <v>7803</v>
      </c>
      <c r="AR3746" s="37" t="s">
        <v>7802</v>
      </c>
      <c r="AS3746" s="37" t="s">
        <v>7803</v>
      </c>
      <c r="AT3746" s="37" t="s">
        <v>1719</v>
      </c>
    </row>
    <row r="3747" spans="41:46" x14ac:dyDescent="0.2">
      <c r="AO3747" s="106" t="str">
        <f t="shared" si="166"/>
        <v>RXTHIGHCROFT HOSPITAL</v>
      </c>
      <c r="AP3747" s="37" t="s">
        <v>7804</v>
      </c>
      <c r="AQ3747" s="37" t="s">
        <v>7805</v>
      </c>
      <c r="AR3747" s="37" t="s">
        <v>7804</v>
      </c>
      <c r="AS3747" s="37" t="s">
        <v>7805</v>
      </c>
      <c r="AT3747" s="37" t="s">
        <v>1719</v>
      </c>
    </row>
    <row r="3748" spans="41:46" x14ac:dyDescent="0.2">
      <c r="AO3748" s="106" t="str">
        <f t="shared" si="166"/>
        <v>RXTHOLLYHILL</v>
      </c>
      <c r="AP3748" s="37" t="s">
        <v>7806</v>
      </c>
      <c r="AQ3748" s="37" t="s">
        <v>7807</v>
      </c>
      <c r="AR3748" s="37" t="s">
        <v>7806</v>
      </c>
      <c r="AS3748" s="37" t="s">
        <v>7807</v>
      </c>
      <c r="AT3748" s="37" t="s">
        <v>1719</v>
      </c>
    </row>
    <row r="3749" spans="41:46" x14ac:dyDescent="0.2">
      <c r="AO3749" s="106" t="str">
        <f t="shared" si="166"/>
        <v>RXTHONEYBOURNE</v>
      </c>
      <c r="AP3749" s="37" t="s">
        <v>7808</v>
      </c>
      <c r="AQ3749" s="37" t="s">
        <v>7809</v>
      </c>
      <c r="AR3749" s="37" t="s">
        <v>7808</v>
      </c>
      <c r="AS3749" s="37" t="s">
        <v>7809</v>
      </c>
      <c r="AT3749" s="37" t="s">
        <v>1719</v>
      </c>
    </row>
    <row r="3750" spans="41:46" x14ac:dyDescent="0.2">
      <c r="AO3750" s="106" t="str">
        <f t="shared" si="166"/>
        <v>RXTJOHN BLACK DAY HOSPITAL</v>
      </c>
      <c r="AP3750" s="37" t="s">
        <v>7810</v>
      </c>
      <c r="AQ3750" s="37" t="s">
        <v>7811</v>
      </c>
      <c r="AR3750" s="37" t="s">
        <v>7810</v>
      </c>
      <c r="AS3750" s="37" t="s">
        <v>7811</v>
      </c>
      <c r="AT3750" s="37" t="s">
        <v>1719</v>
      </c>
    </row>
    <row r="3751" spans="41:46" x14ac:dyDescent="0.2">
      <c r="AO3751" s="106" t="str">
        <f t="shared" si="166"/>
        <v>RXTLITTLE BROMWICH</v>
      </c>
      <c r="AP3751" s="37" t="s">
        <v>7812</v>
      </c>
      <c r="AQ3751" s="37" t="s">
        <v>7813</v>
      </c>
      <c r="AR3751" s="37" t="s">
        <v>7812</v>
      </c>
      <c r="AS3751" s="37" t="s">
        <v>7813</v>
      </c>
      <c r="AT3751" s="37" t="s">
        <v>1719</v>
      </c>
    </row>
    <row r="3752" spans="41:46" x14ac:dyDescent="0.2">
      <c r="AO3752" s="106" t="str">
        <f t="shared" si="166"/>
        <v>RXTNORTHCROFT HOSPITAL</v>
      </c>
      <c r="AP3752" s="37" t="s">
        <v>7814</v>
      </c>
      <c r="AQ3752" s="37" t="s">
        <v>7815</v>
      </c>
      <c r="AR3752" s="37" t="s">
        <v>7814</v>
      </c>
      <c r="AS3752" s="37" t="s">
        <v>7815</v>
      </c>
      <c r="AT3752" s="37" t="s">
        <v>1719</v>
      </c>
    </row>
    <row r="3753" spans="41:46" x14ac:dyDescent="0.2">
      <c r="AO3753" s="106" t="str">
        <f t="shared" si="166"/>
        <v>RXTQUEEN ELIZABETH PSYCHIATRIC HOSPITAL</v>
      </c>
      <c r="AP3753" s="37" t="s">
        <v>7816</v>
      </c>
      <c r="AQ3753" s="37" t="s">
        <v>10770</v>
      </c>
      <c r="AR3753" s="37" t="s">
        <v>7816</v>
      </c>
      <c r="AS3753" s="37" t="s">
        <v>10770</v>
      </c>
      <c r="AT3753" s="37" t="s">
        <v>1719</v>
      </c>
    </row>
    <row r="3754" spans="41:46" x14ac:dyDescent="0.2">
      <c r="AO3754" s="106" t="str">
        <f t="shared" si="166"/>
        <v>RXTRIVERSIDE PARK</v>
      </c>
      <c r="AP3754" s="37" t="s">
        <v>10771</v>
      </c>
      <c r="AQ3754" s="37" t="s">
        <v>10772</v>
      </c>
      <c r="AR3754" s="37" t="s">
        <v>10771</v>
      </c>
      <c r="AS3754" s="37" t="s">
        <v>10772</v>
      </c>
      <c r="AT3754" s="37" t="s">
        <v>1719</v>
      </c>
    </row>
    <row r="3755" spans="41:46" x14ac:dyDescent="0.2">
      <c r="AO3755" s="106" t="str">
        <f t="shared" si="166"/>
        <v>RXTSOHO HILL</v>
      </c>
      <c r="AP3755" s="37" t="s">
        <v>10773</v>
      </c>
      <c r="AQ3755" s="37" t="s">
        <v>10774</v>
      </c>
      <c r="AR3755" s="37" t="s">
        <v>10773</v>
      </c>
      <c r="AS3755" s="37" t="s">
        <v>10774</v>
      </c>
      <c r="AT3755" s="37" t="s">
        <v>1719</v>
      </c>
    </row>
    <row r="3756" spans="41:46" x14ac:dyDescent="0.2">
      <c r="AO3756" s="106" t="str">
        <f t="shared" si="166"/>
        <v>RXTWARDS 10, 21, BRUCE BURNS AND ICU</v>
      </c>
      <c r="AP3756" s="37" t="s">
        <v>10775</v>
      </c>
      <c r="AQ3756" s="37" t="s">
        <v>10776</v>
      </c>
      <c r="AR3756" s="37" t="s">
        <v>10775</v>
      </c>
      <c r="AS3756" s="37" t="s">
        <v>10776</v>
      </c>
      <c r="AT3756" s="37" t="s">
        <v>1719</v>
      </c>
    </row>
    <row r="3757" spans="41:46" x14ac:dyDescent="0.2">
      <c r="AO3757" s="106" t="str">
        <f t="shared" si="166"/>
        <v>RXTWEATHERDALE UNIT</v>
      </c>
      <c r="AP3757" s="37" t="s">
        <v>10777</v>
      </c>
      <c r="AQ3757" s="37" t="s">
        <v>10778</v>
      </c>
      <c r="AR3757" s="37" t="s">
        <v>10777</v>
      </c>
      <c r="AS3757" s="37" t="s">
        <v>10778</v>
      </c>
      <c r="AT3757" s="37" t="s">
        <v>1719</v>
      </c>
    </row>
    <row r="3758" spans="41:46" x14ac:dyDescent="0.2">
      <c r="AO3758" s="106" t="str">
        <f t="shared" si="166"/>
        <v>RXTWOODSIDE CRESCENT</v>
      </c>
      <c r="AP3758" s="37" t="s">
        <v>10779</v>
      </c>
      <c r="AQ3758" s="37" t="s">
        <v>10780</v>
      </c>
      <c r="AR3758" s="37" t="s">
        <v>10779</v>
      </c>
      <c r="AS3758" s="37" t="s">
        <v>10780</v>
      </c>
      <c r="AT3758" s="37" t="s">
        <v>1719</v>
      </c>
    </row>
    <row r="3759" spans="41:46" x14ac:dyDescent="0.2">
      <c r="AO3759" s="106" t="str">
        <f t="shared" si="166"/>
        <v>RXTEDEN UNIT</v>
      </c>
      <c r="AP3759" s="37" t="s">
        <v>10781</v>
      </c>
      <c r="AQ3759" s="37" t="s">
        <v>10782</v>
      </c>
      <c r="AR3759" s="37" t="s">
        <v>10781</v>
      </c>
      <c r="AS3759" s="37" t="s">
        <v>10782</v>
      </c>
      <c r="AT3759" s="37" t="s">
        <v>1719</v>
      </c>
    </row>
    <row r="3760" spans="41:46" x14ac:dyDescent="0.2">
      <c r="AO3760" s="106" t="str">
        <f t="shared" si="166"/>
        <v>RXTTALL TREES</v>
      </c>
      <c r="AP3760" s="37" t="s">
        <v>10783</v>
      </c>
      <c r="AQ3760" s="37" t="s">
        <v>10784</v>
      </c>
      <c r="AR3760" s="37" t="s">
        <v>10783</v>
      </c>
      <c r="AS3760" s="37" t="s">
        <v>10784</v>
      </c>
      <c r="AT3760" s="37" t="s">
        <v>1719</v>
      </c>
    </row>
    <row r="3761" spans="41:46" x14ac:dyDescent="0.2">
      <c r="AO3761" s="106" t="str">
        <f t="shared" si="166"/>
        <v>RXTSTAFF SUPPORT</v>
      </c>
      <c r="AP3761" s="37" t="s">
        <v>10785</v>
      </c>
      <c r="AQ3761" s="37" t="s">
        <v>10786</v>
      </c>
      <c r="AR3761" s="37" t="s">
        <v>10785</v>
      </c>
      <c r="AS3761" s="37" t="s">
        <v>10786</v>
      </c>
      <c r="AT3761" s="37" t="s">
        <v>1719</v>
      </c>
    </row>
    <row r="3762" spans="41:46" x14ac:dyDescent="0.2">
      <c r="AO3762" s="106" t="str">
        <f t="shared" si="166"/>
        <v>RXTWOMENS THERAPY</v>
      </c>
      <c r="AP3762" s="37" t="s">
        <v>10787</v>
      </c>
      <c r="AQ3762" s="37" t="s">
        <v>10788</v>
      </c>
      <c r="AR3762" s="37" t="s">
        <v>10787</v>
      </c>
      <c r="AS3762" s="37" t="s">
        <v>10788</v>
      </c>
      <c r="AT3762" s="37" t="s">
        <v>1719</v>
      </c>
    </row>
    <row r="3763" spans="41:46" x14ac:dyDescent="0.2">
      <c r="AO3763" s="106" t="str">
        <f t="shared" si="166"/>
        <v>RXTSELLY OAK HOSPITAL</v>
      </c>
      <c r="AP3763" s="37" t="s">
        <v>10789</v>
      </c>
      <c r="AQ3763" s="37" t="s">
        <v>10790</v>
      </c>
      <c r="AR3763" s="37" t="s">
        <v>10789</v>
      </c>
      <c r="AS3763" s="37" t="s">
        <v>10790</v>
      </c>
      <c r="AT3763" s="37" t="s">
        <v>1719</v>
      </c>
    </row>
    <row r="3764" spans="41:46" x14ac:dyDescent="0.2">
      <c r="AO3764" s="106" t="str">
        <f t="shared" si="166"/>
        <v>RXTTHE BRIDGE HP</v>
      </c>
      <c r="AP3764" s="37" t="s">
        <v>10791</v>
      </c>
      <c r="AQ3764" s="37" t="s">
        <v>10792</v>
      </c>
      <c r="AR3764" s="37" t="s">
        <v>10791</v>
      </c>
      <c r="AS3764" s="37" t="s">
        <v>10792</v>
      </c>
      <c r="AT3764" s="37" t="s">
        <v>1719</v>
      </c>
    </row>
    <row r="3765" spans="41:46" x14ac:dyDescent="0.2">
      <c r="AO3765" s="106" t="str">
        <f t="shared" si="166"/>
        <v>RXTTHE BRIDGE GP</v>
      </c>
      <c r="AP3765" s="37" t="s">
        <v>10793</v>
      </c>
      <c r="AQ3765" s="37" t="s">
        <v>10794</v>
      </c>
      <c r="AR3765" s="37" t="s">
        <v>10793</v>
      </c>
      <c r="AS3765" s="37" t="s">
        <v>10794</v>
      </c>
      <c r="AT3765" s="37" t="s">
        <v>1719</v>
      </c>
    </row>
    <row r="3766" spans="41:46" x14ac:dyDescent="0.2">
      <c r="AO3766" s="106" t="str">
        <f t="shared" si="166"/>
        <v>RXTTHE BRIDGE NP</v>
      </c>
      <c r="AP3766" s="37" t="s">
        <v>10795</v>
      </c>
      <c r="AQ3766" s="37" t="s">
        <v>10796</v>
      </c>
      <c r="AR3766" s="37" t="s">
        <v>10795</v>
      </c>
      <c r="AS3766" s="37" t="s">
        <v>10796</v>
      </c>
      <c r="AT3766" s="37" t="s">
        <v>1719</v>
      </c>
    </row>
    <row r="3767" spans="41:46" x14ac:dyDescent="0.2">
      <c r="AO3767" s="106" t="str">
        <f t="shared" si="166"/>
        <v>RXTSPARKBROOK HT - SKHT</v>
      </c>
      <c r="AP3767" s="37" t="s">
        <v>10797</v>
      </c>
      <c r="AQ3767" s="37" t="s">
        <v>10798</v>
      </c>
      <c r="AR3767" s="37" t="s">
        <v>10797</v>
      </c>
      <c r="AS3767" s="37" t="s">
        <v>10798</v>
      </c>
      <c r="AT3767" s="37" t="s">
        <v>1719</v>
      </c>
    </row>
    <row r="3768" spans="41:46" x14ac:dyDescent="0.2">
      <c r="AO3768" s="106" t="str">
        <f t="shared" si="166"/>
        <v>RXTEATING DISORDERS, THE BARBERRY</v>
      </c>
      <c r="AP3768" s="37" t="s">
        <v>10799</v>
      </c>
      <c r="AQ3768" s="37" t="s">
        <v>10800</v>
      </c>
      <c r="AR3768" s="37" t="s">
        <v>10799</v>
      </c>
      <c r="AS3768" s="37" t="s">
        <v>10800</v>
      </c>
      <c r="AT3768" s="37" t="s">
        <v>1719</v>
      </c>
    </row>
    <row r="3769" spans="41:46" x14ac:dyDescent="0.2">
      <c r="AO3769" s="106" t="str">
        <f t="shared" si="166"/>
        <v>RXTMOTHER AND BABY UNIT</v>
      </c>
      <c r="AP3769" s="37" t="s">
        <v>10801</v>
      </c>
      <c r="AQ3769" s="37" t="s">
        <v>10802</v>
      </c>
      <c r="AR3769" s="37" t="s">
        <v>10801</v>
      </c>
      <c r="AS3769" s="37" t="s">
        <v>10802</v>
      </c>
      <c r="AT3769" s="37" t="s">
        <v>1719</v>
      </c>
    </row>
    <row r="3770" spans="41:46" x14ac:dyDescent="0.2">
      <c r="AO3770" s="106" t="str">
        <f t="shared" si="166"/>
        <v>RXTNP KINGSTANDING AOR KGAR</v>
      </c>
      <c r="AP3770" s="37" t="s">
        <v>10803</v>
      </c>
      <c r="AQ3770" s="37" t="s">
        <v>10804</v>
      </c>
      <c r="AR3770" s="37" t="s">
        <v>10803</v>
      </c>
      <c r="AS3770" s="37" t="s">
        <v>10804</v>
      </c>
      <c r="AT3770" s="37" t="s">
        <v>1719</v>
      </c>
    </row>
    <row r="3771" spans="41:46" x14ac:dyDescent="0.2">
      <c r="AO3771" s="106" t="str">
        <f t="shared" si="166"/>
        <v>RXTNP HANDSWORTH AOR HDAR</v>
      </c>
      <c r="AP3771" s="37" t="s">
        <v>10805</v>
      </c>
      <c r="AQ3771" s="37" t="s">
        <v>10806</v>
      </c>
      <c r="AR3771" s="37" t="s">
        <v>10805</v>
      </c>
      <c r="AS3771" s="37" t="s">
        <v>10806</v>
      </c>
      <c r="AT3771" s="37" t="s">
        <v>1719</v>
      </c>
    </row>
    <row r="3772" spans="41:46" x14ac:dyDescent="0.2">
      <c r="AO3772" s="106" t="str">
        <f t="shared" si="166"/>
        <v>RXTNP LADYWOOD AOR LDAR</v>
      </c>
      <c r="AP3772" s="37" t="s">
        <v>10807</v>
      </c>
      <c r="AQ3772" s="37" t="s">
        <v>10808</v>
      </c>
      <c r="AR3772" s="37" t="s">
        <v>10807</v>
      </c>
      <c r="AS3772" s="37" t="s">
        <v>10808</v>
      </c>
      <c r="AT3772" s="37" t="s">
        <v>1719</v>
      </c>
    </row>
    <row r="3773" spans="41:46" x14ac:dyDescent="0.2">
      <c r="AO3773" s="106" t="str">
        <f t="shared" si="166"/>
        <v>RXTNP NECHELLS AOR NCAR</v>
      </c>
      <c r="AP3773" s="37" t="s">
        <v>10809</v>
      </c>
      <c r="AQ3773" s="37" t="s">
        <v>10810</v>
      </c>
      <c r="AR3773" s="37" t="s">
        <v>10809</v>
      </c>
      <c r="AS3773" s="37" t="s">
        <v>10810</v>
      </c>
      <c r="AT3773" s="37" t="s">
        <v>1719</v>
      </c>
    </row>
    <row r="3774" spans="41:46" x14ac:dyDescent="0.2">
      <c r="AO3774" s="106" t="str">
        <f t="shared" si="166"/>
        <v>RXTNP SPARKBROOK AOR SKAR</v>
      </c>
      <c r="AP3774" s="37" t="s">
        <v>10811</v>
      </c>
      <c r="AQ3774" s="37" t="s">
        <v>10812</v>
      </c>
      <c r="AR3774" s="37" t="s">
        <v>10811</v>
      </c>
      <c r="AS3774" s="37" t="s">
        <v>10812</v>
      </c>
      <c r="AT3774" s="37" t="s">
        <v>1719</v>
      </c>
    </row>
    <row r="3775" spans="41:46" x14ac:dyDescent="0.2">
      <c r="AO3775" s="106" t="str">
        <f t="shared" si="166"/>
        <v>RXTNP SOUTH AOR AHAR</v>
      </c>
      <c r="AP3775" s="37" t="s">
        <v>10813</v>
      </c>
      <c r="AQ3775" s="37" t="s">
        <v>10814</v>
      </c>
      <c r="AR3775" s="37" t="s">
        <v>10813</v>
      </c>
      <c r="AS3775" s="37" t="s">
        <v>10814</v>
      </c>
      <c r="AT3775" s="37" t="s">
        <v>1719</v>
      </c>
    </row>
    <row r="3776" spans="41:46" x14ac:dyDescent="0.2">
      <c r="AO3776" s="106" t="str">
        <f t="shared" si="166"/>
        <v>RXTNP YARDLEY AOR YDAR</v>
      </c>
      <c r="AP3776" s="37" t="s">
        <v>10815</v>
      </c>
      <c r="AQ3776" s="37" t="s">
        <v>10816</v>
      </c>
      <c r="AR3776" s="37" t="s">
        <v>10815</v>
      </c>
      <c r="AS3776" s="37" t="s">
        <v>10816</v>
      </c>
      <c r="AT3776" s="37" t="s">
        <v>1719</v>
      </c>
    </row>
    <row r="3777" spans="41:46" x14ac:dyDescent="0.2">
      <c r="AO3777" s="106" t="str">
        <f t="shared" si="166"/>
        <v>RXTNP SOLIHULL AOR SLAR</v>
      </c>
      <c r="AP3777" s="37" t="s">
        <v>10817</v>
      </c>
      <c r="AQ3777" s="37" t="s">
        <v>10818</v>
      </c>
      <c r="AR3777" s="37" t="s">
        <v>10817</v>
      </c>
      <c r="AS3777" s="37" t="s">
        <v>10818</v>
      </c>
      <c r="AT3777" s="37" t="s">
        <v>1719</v>
      </c>
    </row>
    <row r="3778" spans="41:46" x14ac:dyDescent="0.2">
      <c r="AO3778" s="106" t="str">
        <f t="shared" si="166"/>
        <v>RXTNP SOUTH EIS STEI</v>
      </c>
      <c r="AP3778" s="37" t="s">
        <v>10819</v>
      </c>
      <c r="AQ3778" s="37" t="s">
        <v>10820</v>
      </c>
      <c r="AR3778" s="37" t="s">
        <v>10819</v>
      </c>
      <c r="AS3778" s="37" t="s">
        <v>10820</v>
      </c>
      <c r="AT3778" s="37" t="s">
        <v>1719</v>
      </c>
    </row>
    <row r="3779" spans="41:46" x14ac:dyDescent="0.2">
      <c r="AO3779" s="106" t="str">
        <f t="shared" si="166"/>
        <v>RXTNP BEN EIS NEEI</v>
      </c>
      <c r="AP3779" s="37" t="s">
        <v>10821</v>
      </c>
      <c r="AQ3779" s="37" t="s">
        <v>10822</v>
      </c>
      <c r="AR3779" s="37" t="s">
        <v>10821</v>
      </c>
      <c r="AS3779" s="37" t="s">
        <v>10822</v>
      </c>
      <c r="AT3779" s="37" t="s">
        <v>1719</v>
      </c>
    </row>
    <row r="3780" spans="41:46" x14ac:dyDescent="0.2">
      <c r="AO3780" s="106" t="str">
        <f t="shared" ref="AO3780:AO3843" si="167">AT3780&amp;AQ3780</f>
        <v>RXTNP HOB WEST EIS HWEI</v>
      </c>
      <c r="AP3780" s="37" t="s">
        <v>10823</v>
      </c>
      <c r="AQ3780" s="37" t="s">
        <v>10824</v>
      </c>
      <c r="AR3780" s="37" t="s">
        <v>10823</v>
      </c>
      <c r="AS3780" s="37" t="s">
        <v>10824</v>
      </c>
      <c r="AT3780" s="37" t="s">
        <v>1719</v>
      </c>
    </row>
    <row r="3781" spans="41:46" x14ac:dyDescent="0.2">
      <c r="AO3781" s="106" t="str">
        <f t="shared" si="167"/>
        <v>RXTNP HOB EAST EIS HEEI</v>
      </c>
      <c r="AP3781" s="37" t="s">
        <v>10825</v>
      </c>
      <c r="AQ3781" s="37" t="s">
        <v>10826</v>
      </c>
      <c r="AR3781" s="37" t="s">
        <v>10825</v>
      </c>
      <c r="AS3781" s="37" t="s">
        <v>10826</v>
      </c>
      <c r="AT3781" s="37" t="s">
        <v>1719</v>
      </c>
    </row>
    <row r="3782" spans="41:46" x14ac:dyDescent="0.2">
      <c r="AO3782" s="106" t="str">
        <f t="shared" si="167"/>
        <v>RXTNP SOLIHULL EIS SLEI</v>
      </c>
      <c r="AP3782" s="37" t="s">
        <v>10827</v>
      </c>
      <c r="AQ3782" s="37" t="s">
        <v>10828</v>
      </c>
      <c r="AR3782" s="37" t="s">
        <v>10827</v>
      </c>
      <c r="AS3782" s="37" t="s">
        <v>10828</v>
      </c>
      <c r="AT3782" s="37" t="s">
        <v>1719</v>
      </c>
    </row>
    <row r="3783" spans="41:46" x14ac:dyDescent="0.2">
      <c r="AO3783" s="106" t="str">
        <f t="shared" si="167"/>
        <v>RXTPERRY BARR OPS PBOA</v>
      </c>
      <c r="AP3783" s="37" t="s">
        <v>10829</v>
      </c>
      <c r="AQ3783" s="37" t="s">
        <v>10830</v>
      </c>
      <c r="AR3783" s="37" t="s">
        <v>10829</v>
      </c>
      <c r="AS3783" s="37" t="s">
        <v>10830</v>
      </c>
      <c r="AT3783" s="37" t="s">
        <v>1719</v>
      </c>
    </row>
    <row r="3784" spans="41:46" x14ac:dyDescent="0.2">
      <c r="AO3784" s="106" t="str">
        <f t="shared" si="167"/>
        <v>RXTLADYWOOD OPS LDOA</v>
      </c>
      <c r="AP3784" s="37" t="s">
        <v>10831</v>
      </c>
      <c r="AQ3784" s="37" t="s">
        <v>10832</v>
      </c>
      <c r="AR3784" s="37" t="s">
        <v>10831</v>
      </c>
      <c r="AS3784" s="37" t="s">
        <v>10832</v>
      </c>
      <c r="AT3784" s="37" t="s">
        <v>1719</v>
      </c>
    </row>
    <row r="3785" spans="41:46" x14ac:dyDescent="0.2">
      <c r="AO3785" s="106" t="str">
        <f t="shared" si="167"/>
        <v>RXTSPARKHILL OPS SPOA</v>
      </c>
      <c r="AP3785" s="37" t="s">
        <v>10833</v>
      </c>
      <c r="AQ3785" s="37" t="s">
        <v>10834</v>
      </c>
      <c r="AR3785" s="37" t="s">
        <v>10833</v>
      </c>
      <c r="AS3785" s="37" t="s">
        <v>10834</v>
      </c>
      <c r="AT3785" s="37" t="s">
        <v>1719</v>
      </c>
    </row>
    <row r="3786" spans="41:46" x14ac:dyDescent="0.2">
      <c r="AO3786" s="106" t="str">
        <f t="shared" si="167"/>
        <v>RXTEDGBASTON OPS EBOA</v>
      </c>
      <c r="AP3786" s="37" t="s">
        <v>10835</v>
      </c>
      <c r="AQ3786" s="37" t="s">
        <v>10836</v>
      </c>
      <c r="AR3786" s="37" t="s">
        <v>10835</v>
      </c>
      <c r="AS3786" s="37" t="s">
        <v>10836</v>
      </c>
      <c r="AT3786" s="37" t="s">
        <v>1719</v>
      </c>
    </row>
    <row r="3787" spans="41:46" x14ac:dyDescent="0.2">
      <c r="AO3787" s="106" t="str">
        <f t="shared" si="167"/>
        <v>RXTNORTHFIELD OPS NFOA</v>
      </c>
      <c r="AP3787" s="37" t="s">
        <v>10837</v>
      </c>
      <c r="AQ3787" s="37" t="s">
        <v>10838</v>
      </c>
      <c r="AR3787" s="37" t="s">
        <v>10837</v>
      </c>
      <c r="AS3787" s="37" t="s">
        <v>10838</v>
      </c>
      <c r="AT3787" s="37" t="s">
        <v>1719</v>
      </c>
    </row>
    <row r="3788" spans="41:46" x14ac:dyDescent="0.2">
      <c r="AO3788" s="106" t="str">
        <f t="shared" si="167"/>
        <v>RXTHALL GREEN OPS HGOA</v>
      </c>
      <c r="AP3788" s="37" t="s">
        <v>10839</v>
      </c>
      <c r="AQ3788" s="37" t="s">
        <v>10840</v>
      </c>
      <c r="AR3788" s="37" t="s">
        <v>10839</v>
      </c>
      <c r="AS3788" s="37" t="s">
        <v>10840</v>
      </c>
      <c r="AT3788" s="37" t="s">
        <v>1719</v>
      </c>
    </row>
    <row r="3789" spans="41:46" x14ac:dyDescent="0.2">
      <c r="AO3789" s="106" t="str">
        <f t="shared" si="167"/>
        <v>RXTSELLY OAK OPS SOOA</v>
      </c>
      <c r="AP3789" s="37" t="s">
        <v>10841</v>
      </c>
      <c r="AQ3789" s="37" t="s">
        <v>10842</v>
      </c>
      <c r="AR3789" s="37" t="s">
        <v>10841</v>
      </c>
      <c r="AS3789" s="37" t="s">
        <v>10842</v>
      </c>
      <c r="AT3789" s="37" t="s">
        <v>1719</v>
      </c>
    </row>
    <row r="3790" spans="41:46" x14ac:dyDescent="0.2">
      <c r="AO3790" s="106" t="str">
        <f t="shared" si="167"/>
        <v>RXTSUTTON COLDFIELD OPS SCOA</v>
      </c>
      <c r="AP3790" s="37" t="s">
        <v>10843</v>
      </c>
      <c r="AQ3790" s="37" t="s">
        <v>10844</v>
      </c>
      <c r="AR3790" s="37" t="s">
        <v>10843</v>
      </c>
      <c r="AS3790" s="37" t="s">
        <v>10844</v>
      </c>
      <c r="AT3790" s="37" t="s">
        <v>1719</v>
      </c>
    </row>
    <row r="3791" spans="41:46" x14ac:dyDescent="0.2">
      <c r="AO3791" s="106" t="str">
        <f t="shared" si="167"/>
        <v>RXTERDINGTON OPS EDOA</v>
      </c>
      <c r="AP3791" s="37" t="s">
        <v>10845</v>
      </c>
      <c r="AQ3791" s="37" t="s">
        <v>10846</v>
      </c>
      <c r="AR3791" s="37" t="s">
        <v>10845</v>
      </c>
      <c r="AS3791" s="37" t="s">
        <v>10846</v>
      </c>
      <c r="AT3791" s="37" t="s">
        <v>1719</v>
      </c>
    </row>
    <row r="3792" spans="41:46" x14ac:dyDescent="0.2">
      <c r="AO3792" s="106" t="str">
        <f t="shared" si="167"/>
        <v>RXTHODGE HILL OPS HHOA</v>
      </c>
      <c r="AP3792" s="37" t="s">
        <v>10847</v>
      </c>
      <c r="AQ3792" s="37" t="s">
        <v>10848</v>
      </c>
      <c r="AR3792" s="37" t="s">
        <v>10847</v>
      </c>
      <c r="AS3792" s="37" t="s">
        <v>10848</v>
      </c>
      <c r="AT3792" s="37" t="s">
        <v>1719</v>
      </c>
    </row>
    <row r="3793" spans="41:46" x14ac:dyDescent="0.2">
      <c r="AO3793" s="106" t="str">
        <f t="shared" si="167"/>
        <v>RXTYARDLEY OPS YDOA</v>
      </c>
      <c r="AP3793" s="37" t="s">
        <v>10849</v>
      </c>
      <c r="AQ3793" s="37" t="s">
        <v>10850</v>
      </c>
      <c r="AR3793" s="37" t="s">
        <v>10849</v>
      </c>
      <c r="AS3793" s="37" t="s">
        <v>10850</v>
      </c>
      <c r="AT3793" s="37" t="s">
        <v>1719</v>
      </c>
    </row>
    <row r="3794" spans="41:46" x14ac:dyDescent="0.2">
      <c r="AO3794" s="106" t="str">
        <f t="shared" si="167"/>
        <v>RXTLYNDON OPS LYOA</v>
      </c>
      <c r="AP3794" s="37" t="s">
        <v>10851</v>
      </c>
      <c r="AQ3794" s="37" t="s">
        <v>10852</v>
      </c>
      <c r="AR3794" s="37" t="s">
        <v>10851</v>
      </c>
      <c r="AS3794" s="37" t="s">
        <v>10852</v>
      </c>
      <c r="AT3794" s="37" t="s">
        <v>1719</v>
      </c>
    </row>
    <row r="3795" spans="41:46" x14ac:dyDescent="0.2">
      <c r="AO3795" s="106" t="str">
        <f t="shared" si="167"/>
        <v>RXTGENERAL OPS GNOA</v>
      </c>
      <c r="AP3795" s="37" t="s">
        <v>10853</v>
      </c>
      <c r="AQ3795" s="37" t="s">
        <v>10854</v>
      </c>
      <c r="AR3795" s="37" t="s">
        <v>10853</v>
      </c>
      <c r="AS3795" s="37" t="s">
        <v>10854</v>
      </c>
      <c r="AT3795" s="37" t="s">
        <v>1719</v>
      </c>
    </row>
    <row r="3796" spans="41:46" x14ac:dyDescent="0.2">
      <c r="AO3796" s="106" t="str">
        <f t="shared" si="167"/>
        <v>RXTCHELMSLEY WOOD OPS CWOA</v>
      </c>
      <c r="AP3796" s="37" t="s">
        <v>10855</v>
      </c>
      <c r="AQ3796" s="37" t="s">
        <v>10856</v>
      </c>
      <c r="AR3796" s="37" t="s">
        <v>10855</v>
      </c>
      <c r="AS3796" s="37" t="s">
        <v>10856</v>
      </c>
      <c r="AT3796" s="37" t="s">
        <v>1719</v>
      </c>
    </row>
    <row r="3797" spans="41:46" x14ac:dyDescent="0.2">
      <c r="AO3797" s="106" t="str">
        <f t="shared" si="167"/>
        <v>RXTKNOWLE OPS KLOA</v>
      </c>
      <c r="AP3797" s="37" t="s">
        <v>10857</v>
      </c>
      <c r="AQ3797" s="37" t="s">
        <v>10858</v>
      </c>
      <c r="AR3797" s="37" t="s">
        <v>10857</v>
      </c>
      <c r="AS3797" s="37" t="s">
        <v>10858</v>
      </c>
      <c r="AT3797" s="37" t="s">
        <v>1719</v>
      </c>
    </row>
    <row r="3798" spans="41:46" x14ac:dyDescent="0.2">
      <c r="AO3798" s="106" t="str">
        <f t="shared" si="167"/>
        <v>RXTJUNIPER INPATIENT JNIP POST 1</v>
      </c>
      <c r="AP3798" s="37" t="s">
        <v>10859</v>
      </c>
      <c r="AQ3798" s="37" t="s">
        <v>10860</v>
      </c>
      <c r="AR3798" s="37" t="s">
        <v>10859</v>
      </c>
      <c r="AS3798" s="37" t="s">
        <v>10860</v>
      </c>
      <c r="AT3798" s="37" t="s">
        <v>1719</v>
      </c>
    </row>
    <row r="3799" spans="41:46" x14ac:dyDescent="0.2">
      <c r="AO3799" s="106" t="str">
        <f t="shared" si="167"/>
        <v>RXVCHAPMAN BARKER - DRUG &amp; ALCOHOL INPATIENT UNIT</v>
      </c>
      <c r="AP3799" s="37" t="s">
        <v>13653</v>
      </c>
      <c r="AQ3799" s="37" t="s">
        <v>13654</v>
      </c>
      <c r="AR3799" s="37" t="s">
        <v>13653</v>
      </c>
      <c r="AS3799" s="37" t="s">
        <v>13654</v>
      </c>
      <c r="AT3799" s="37" t="s">
        <v>1735</v>
      </c>
    </row>
    <row r="3800" spans="41:46" x14ac:dyDescent="0.2">
      <c r="AO3800" s="106" t="str">
        <f t="shared" si="167"/>
        <v>RXVBROOK HEYS - TRAFFORD</v>
      </c>
      <c r="AP3800" s="37" t="s">
        <v>13655</v>
      </c>
      <c r="AQ3800" s="37" t="s">
        <v>13656</v>
      </c>
      <c r="AR3800" s="37" t="s">
        <v>13655</v>
      </c>
      <c r="AS3800" s="37" t="s">
        <v>13656</v>
      </c>
      <c r="AT3800" s="37" t="s">
        <v>1735</v>
      </c>
    </row>
    <row r="3801" spans="41:46" x14ac:dyDescent="0.2">
      <c r="AO3801" s="106" t="str">
        <f t="shared" si="167"/>
        <v>RXVHAVERIGG</v>
      </c>
      <c r="AP3801" s="37" t="s">
        <v>13657</v>
      </c>
      <c r="AQ3801" s="37" t="s">
        <v>13658</v>
      </c>
      <c r="AR3801" s="37" t="s">
        <v>13657</v>
      </c>
      <c r="AS3801" s="37" t="s">
        <v>13658</v>
      </c>
      <c r="AT3801" s="37" t="s">
        <v>1735</v>
      </c>
    </row>
    <row r="3802" spans="41:46" x14ac:dyDescent="0.2">
      <c r="AO3802" s="106" t="str">
        <f t="shared" si="167"/>
        <v>RXVMEADOWBROOK HOSPITAL - SALFORD MH</v>
      </c>
      <c r="AP3802" s="37" t="s">
        <v>13659</v>
      </c>
      <c r="AQ3802" s="37" t="s">
        <v>13660</v>
      </c>
      <c r="AR3802" s="37" t="s">
        <v>13659</v>
      </c>
      <c r="AS3802" s="37" t="s">
        <v>13660</v>
      </c>
      <c r="AT3802" s="37" t="s">
        <v>1735</v>
      </c>
    </row>
    <row r="3803" spans="41:46" x14ac:dyDescent="0.2">
      <c r="AO3803" s="106" t="str">
        <f t="shared" si="167"/>
        <v>RXVSDAS - ACTON SQUARE</v>
      </c>
      <c r="AP3803" s="37" t="s">
        <v>13661</v>
      </c>
      <c r="AQ3803" s="37" t="s">
        <v>13662</v>
      </c>
      <c r="AR3803" s="37" t="s">
        <v>13661</v>
      </c>
      <c r="AS3803" s="37" t="s">
        <v>13662</v>
      </c>
      <c r="AT3803" s="37" t="s">
        <v>1735</v>
      </c>
    </row>
    <row r="3804" spans="41:46" x14ac:dyDescent="0.2">
      <c r="AO3804" s="106" t="str">
        <f t="shared" si="167"/>
        <v>RXVRIVINGTON UNIT - BOLTON MH</v>
      </c>
      <c r="AP3804" s="37" t="s">
        <v>13663</v>
      </c>
      <c r="AQ3804" s="37" t="s">
        <v>13664</v>
      </c>
      <c r="AR3804" s="37" t="s">
        <v>13663</v>
      </c>
      <c r="AS3804" s="37" t="s">
        <v>13664</v>
      </c>
      <c r="AT3804" s="37" t="s">
        <v>1735</v>
      </c>
    </row>
    <row r="3805" spans="41:46" x14ac:dyDescent="0.2">
      <c r="AO3805" s="106" t="str">
        <f t="shared" si="167"/>
        <v>RXVWIGAN DRUG &amp; ALCOHOL SERVCE</v>
      </c>
      <c r="AP3805" s="37" t="s">
        <v>13665</v>
      </c>
      <c r="AQ3805" s="37" t="s">
        <v>13666</v>
      </c>
      <c r="AR3805" s="37" t="s">
        <v>13665</v>
      </c>
      <c r="AS3805" s="37" t="s">
        <v>13666</v>
      </c>
      <c r="AT3805" s="37" t="s">
        <v>1735</v>
      </c>
    </row>
    <row r="3806" spans="41:46" x14ac:dyDescent="0.2">
      <c r="AO3806" s="106" t="str">
        <f t="shared" si="167"/>
        <v>RXVMOORSIDE UNIT - TRAFFORD MH</v>
      </c>
      <c r="AP3806" s="37" t="s">
        <v>13667</v>
      </c>
      <c r="AQ3806" s="37" t="s">
        <v>13668</v>
      </c>
      <c r="AR3806" s="37" t="s">
        <v>13667</v>
      </c>
      <c r="AS3806" s="37" t="s">
        <v>13668</v>
      </c>
      <c r="AT3806" s="37" t="s">
        <v>1735</v>
      </c>
    </row>
    <row r="3807" spans="41:46" x14ac:dyDescent="0.2">
      <c r="AO3807" s="106" t="str">
        <f t="shared" si="167"/>
        <v>RXVYOUNG PERSONS UNIT</v>
      </c>
      <c r="AP3807" s="37" t="s">
        <v>13669</v>
      </c>
      <c r="AQ3807" s="37" t="s">
        <v>13670</v>
      </c>
      <c r="AR3807" s="37" t="s">
        <v>13669</v>
      </c>
      <c r="AS3807" s="37" t="s">
        <v>13670</v>
      </c>
      <c r="AT3807" s="37" t="s">
        <v>1735</v>
      </c>
    </row>
    <row r="3808" spans="41:46" x14ac:dyDescent="0.2">
      <c r="AO3808" s="106" t="str">
        <f t="shared" si="167"/>
        <v>RXVHUMPHREY BOOTH - SALFORD</v>
      </c>
      <c r="AP3808" s="37" t="s">
        <v>13671</v>
      </c>
      <c r="AQ3808" s="37" t="s">
        <v>13672</v>
      </c>
      <c r="AR3808" s="37" t="s">
        <v>13671</v>
      </c>
      <c r="AS3808" s="37" t="s">
        <v>13672</v>
      </c>
      <c r="AT3808" s="37" t="s">
        <v>1735</v>
      </c>
    </row>
    <row r="3809" spans="41:46" x14ac:dyDescent="0.2">
      <c r="AO3809" s="106" t="str">
        <f t="shared" si="167"/>
        <v>RXVDISCOVER, WESTGATE</v>
      </c>
      <c r="AP3809" s="37" t="s">
        <v>12172</v>
      </c>
      <c r="AQ3809" s="37" t="s">
        <v>12173</v>
      </c>
      <c r="AR3809" s="37" t="s">
        <v>12172</v>
      </c>
      <c r="AS3809" s="37" t="s">
        <v>12173</v>
      </c>
      <c r="AT3809" s="37" t="s">
        <v>1735</v>
      </c>
    </row>
    <row r="3810" spans="41:46" x14ac:dyDescent="0.2">
      <c r="AO3810" s="106" t="str">
        <f t="shared" si="167"/>
        <v>RXVWHITEHAVEN</v>
      </c>
      <c r="AP3810" s="37" t="s">
        <v>12174</v>
      </c>
      <c r="AQ3810" s="37" t="s">
        <v>12175</v>
      </c>
      <c r="AR3810" s="37" t="s">
        <v>12174</v>
      </c>
      <c r="AS3810" s="37" t="s">
        <v>12175</v>
      </c>
      <c r="AT3810" s="37" t="s">
        <v>1735</v>
      </c>
    </row>
    <row r="3811" spans="41:46" x14ac:dyDescent="0.2">
      <c r="AO3811" s="106" t="str">
        <f t="shared" si="167"/>
        <v>RXVSDAS - HAYSBROOK</v>
      </c>
      <c r="AP3811" s="37" t="s">
        <v>12176</v>
      </c>
      <c r="AQ3811" s="37" t="s">
        <v>12177</v>
      </c>
      <c r="AR3811" s="37" t="s">
        <v>12176</v>
      </c>
      <c r="AS3811" s="37" t="s">
        <v>12177</v>
      </c>
      <c r="AT3811" s="37" t="s">
        <v>1735</v>
      </c>
    </row>
    <row r="3812" spans="41:46" x14ac:dyDescent="0.2">
      <c r="AO3812" s="106" t="str">
        <f t="shared" si="167"/>
        <v>RXVSDAS - THE BASEMENT</v>
      </c>
      <c r="AP3812" s="37" t="s">
        <v>12178</v>
      </c>
      <c r="AQ3812" s="37" t="s">
        <v>12179</v>
      </c>
      <c r="AR3812" s="37" t="s">
        <v>12178</v>
      </c>
      <c r="AS3812" s="37" t="s">
        <v>12179</v>
      </c>
      <c r="AT3812" s="37" t="s">
        <v>1735</v>
      </c>
    </row>
    <row r="3813" spans="41:46" x14ac:dyDescent="0.2">
      <c r="AO3813" s="106" t="str">
        <f t="shared" si="167"/>
        <v>RXWRoyal Shrewsbury Hospital - RXWAS</v>
      </c>
      <c r="AP3813" s="37" t="s">
        <v>735</v>
      </c>
      <c r="AQ3813" s="37" t="s">
        <v>736</v>
      </c>
      <c r="AR3813" s="37" t="s">
        <v>735</v>
      </c>
      <c r="AS3813" s="37" t="s">
        <v>737</v>
      </c>
      <c r="AT3813" s="37" t="s">
        <v>632</v>
      </c>
    </row>
    <row r="3814" spans="41:46" x14ac:dyDescent="0.2">
      <c r="AO3814" s="106" t="str">
        <f t="shared" si="167"/>
        <v>RXWThe Princess Royal Hospital - RXWAT</v>
      </c>
      <c r="AP3814" s="37" t="s">
        <v>738</v>
      </c>
      <c r="AQ3814" s="37" t="s">
        <v>739</v>
      </c>
      <c r="AR3814" s="37" t="s">
        <v>738</v>
      </c>
      <c r="AS3814" s="37" t="s">
        <v>740</v>
      </c>
      <c r="AT3814" s="37" t="s">
        <v>632</v>
      </c>
    </row>
    <row r="3815" spans="41:46" x14ac:dyDescent="0.2">
      <c r="AO3815" s="106" t="str">
        <f t="shared" si="167"/>
        <v>RXWBridgnorth Hospital (Maternity) - RXWMB</v>
      </c>
      <c r="AP3815" s="37" t="s">
        <v>729</v>
      </c>
      <c r="AQ3815" s="37" t="s">
        <v>730</v>
      </c>
      <c r="AR3815" s="37" t="s">
        <v>729</v>
      </c>
      <c r="AS3815" s="37" t="s">
        <v>731</v>
      </c>
      <c r="AT3815" s="37" t="s">
        <v>632</v>
      </c>
    </row>
    <row r="3816" spans="41:46" x14ac:dyDescent="0.2">
      <c r="AO3816" s="106" t="str">
        <f t="shared" si="167"/>
        <v>RXWLudlow Hospital (Maternity) - RXWML</v>
      </c>
      <c r="AP3816" s="37" t="s">
        <v>732</v>
      </c>
      <c r="AQ3816" s="37" t="s">
        <v>733</v>
      </c>
      <c r="AR3816" s="37" t="s">
        <v>732</v>
      </c>
      <c r="AS3816" s="37" t="s">
        <v>734</v>
      </c>
      <c r="AT3816" s="37" t="s">
        <v>632</v>
      </c>
    </row>
    <row r="3817" spans="41:46" x14ac:dyDescent="0.2">
      <c r="AO3817" s="106" t="str">
        <f t="shared" si="167"/>
        <v>RXXLODDON ALLIANCE</v>
      </c>
      <c r="AP3817" s="37" t="s">
        <v>12180</v>
      </c>
      <c r="AQ3817" s="37" t="s">
        <v>12181</v>
      </c>
      <c r="AR3817" s="37" t="s">
        <v>12180</v>
      </c>
      <c r="AS3817" s="37" t="s">
        <v>12181</v>
      </c>
      <c r="AT3817" s="37" t="s">
        <v>1752</v>
      </c>
    </row>
    <row r="3818" spans="41:46" x14ac:dyDescent="0.2">
      <c r="AO3818" s="106" t="str">
        <f t="shared" si="167"/>
        <v>RXXABRAHAM COWLEY UNIT</v>
      </c>
      <c r="AP3818" s="37" t="s">
        <v>12182</v>
      </c>
      <c r="AQ3818" s="37" t="s">
        <v>12183</v>
      </c>
      <c r="AR3818" s="37" t="s">
        <v>12182</v>
      </c>
      <c r="AS3818" s="37" t="s">
        <v>12183</v>
      </c>
      <c r="AT3818" s="37" t="s">
        <v>1752</v>
      </c>
    </row>
    <row r="3819" spans="41:46" x14ac:dyDescent="0.2">
      <c r="AO3819" s="106" t="str">
        <f t="shared" si="167"/>
        <v>RXXWALTON COMMUNITY HOSPITAL</v>
      </c>
      <c r="AP3819" s="37" t="s">
        <v>12184</v>
      </c>
      <c r="AQ3819" s="37" t="s">
        <v>12185</v>
      </c>
      <c r="AR3819" s="37" t="s">
        <v>12184</v>
      </c>
      <c r="AS3819" s="37" t="s">
        <v>12185</v>
      </c>
      <c r="AT3819" s="37" t="s">
        <v>1752</v>
      </c>
    </row>
    <row r="3820" spans="41:46" x14ac:dyDescent="0.2">
      <c r="AO3820" s="106" t="str">
        <f t="shared" si="167"/>
        <v>RXXWOKING COMMUNITY HOSPITAL</v>
      </c>
      <c r="AP3820" s="37" t="s">
        <v>12186</v>
      </c>
      <c r="AQ3820" s="37" t="s">
        <v>12187</v>
      </c>
      <c r="AR3820" s="37" t="s">
        <v>12186</v>
      </c>
      <c r="AS3820" s="37" t="s">
        <v>12187</v>
      </c>
      <c r="AT3820" s="37" t="s">
        <v>1752</v>
      </c>
    </row>
    <row r="3821" spans="41:46" x14ac:dyDescent="0.2">
      <c r="AO3821" s="106" t="str">
        <f t="shared" si="167"/>
        <v>RXXWEYBRIDGE COMMUNITY HOSPITAL</v>
      </c>
      <c r="AP3821" s="37" t="s">
        <v>12188</v>
      </c>
      <c r="AQ3821" s="37" t="s">
        <v>12189</v>
      </c>
      <c r="AR3821" s="37" t="s">
        <v>12188</v>
      </c>
      <c r="AS3821" s="37" t="s">
        <v>12189</v>
      </c>
      <c r="AT3821" s="37" t="s">
        <v>1752</v>
      </c>
    </row>
    <row r="3822" spans="41:46" x14ac:dyDescent="0.2">
      <c r="AO3822" s="106" t="str">
        <f t="shared" si="167"/>
        <v>RXXASHFORD HOSPITAL</v>
      </c>
      <c r="AP3822" s="37" t="s">
        <v>12190</v>
      </c>
      <c r="AQ3822" s="37" t="s">
        <v>12191</v>
      </c>
      <c r="AR3822" s="37" t="s">
        <v>12190</v>
      </c>
      <c r="AS3822" s="37" t="s">
        <v>12191</v>
      </c>
      <c r="AT3822" s="37" t="s">
        <v>1752</v>
      </c>
    </row>
    <row r="3823" spans="41:46" x14ac:dyDescent="0.2">
      <c r="AO3823" s="106" t="str">
        <f t="shared" si="167"/>
        <v>RXXST PETERS HOSPITAL</v>
      </c>
      <c r="AP3823" s="37" t="s">
        <v>12192</v>
      </c>
      <c r="AQ3823" s="37" t="s">
        <v>14880</v>
      </c>
      <c r="AR3823" s="37" t="s">
        <v>12192</v>
      </c>
      <c r="AS3823" s="37" t="s">
        <v>14880</v>
      </c>
      <c r="AT3823" s="37" t="s">
        <v>1752</v>
      </c>
    </row>
    <row r="3824" spans="41:46" x14ac:dyDescent="0.2">
      <c r="AO3824" s="106" t="str">
        <f t="shared" si="167"/>
        <v>RXXHILLCROFT</v>
      </c>
      <c r="AP3824" s="37" t="s">
        <v>12193</v>
      </c>
      <c r="AQ3824" s="37" t="s">
        <v>12194</v>
      </c>
      <c r="AR3824" s="37" t="s">
        <v>12193</v>
      </c>
      <c r="AS3824" s="37" t="s">
        <v>12194</v>
      </c>
      <c r="AT3824" s="37" t="s">
        <v>1752</v>
      </c>
    </row>
    <row r="3825" spans="41:46" x14ac:dyDescent="0.2">
      <c r="AO3825" s="106" t="str">
        <f t="shared" si="167"/>
        <v>RXXSHIELING</v>
      </c>
      <c r="AP3825" s="37" t="s">
        <v>12195</v>
      </c>
      <c r="AQ3825" s="37" t="s">
        <v>12196</v>
      </c>
      <c r="AR3825" s="37" t="s">
        <v>12195</v>
      </c>
      <c r="AS3825" s="37" t="s">
        <v>12196</v>
      </c>
      <c r="AT3825" s="37" t="s">
        <v>1752</v>
      </c>
    </row>
    <row r="3826" spans="41:46" x14ac:dyDescent="0.2">
      <c r="AO3826" s="106" t="str">
        <f t="shared" si="167"/>
        <v>RXXCRANLEIGH HOSPITAL</v>
      </c>
      <c r="AP3826" s="37" t="s">
        <v>12197</v>
      </c>
      <c r="AQ3826" s="37" t="s">
        <v>12198</v>
      </c>
      <c r="AR3826" s="37" t="s">
        <v>12197</v>
      </c>
      <c r="AS3826" s="37" t="s">
        <v>12198</v>
      </c>
      <c r="AT3826" s="37" t="s">
        <v>1752</v>
      </c>
    </row>
    <row r="3827" spans="41:46" x14ac:dyDescent="0.2">
      <c r="AO3827" s="106" t="str">
        <f t="shared" si="167"/>
        <v>RXXFRIMLEY PARK HOSPITAL</v>
      </c>
      <c r="AP3827" s="37" t="s">
        <v>12199</v>
      </c>
      <c r="AQ3827" s="37" t="s">
        <v>14863</v>
      </c>
      <c r="AR3827" s="37" t="s">
        <v>12199</v>
      </c>
      <c r="AS3827" s="37" t="s">
        <v>14863</v>
      </c>
      <c r="AT3827" s="37" t="s">
        <v>1752</v>
      </c>
    </row>
    <row r="3828" spans="41:46" x14ac:dyDescent="0.2">
      <c r="AO3828" s="106" t="str">
        <f t="shared" si="167"/>
        <v>RXXTHE MEADOWS</v>
      </c>
      <c r="AP3828" s="37" t="s">
        <v>12200</v>
      </c>
      <c r="AQ3828" s="37" t="s">
        <v>10391</v>
      </c>
      <c r="AR3828" s="37" t="s">
        <v>12200</v>
      </c>
      <c r="AS3828" s="37" t="s">
        <v>10391</v>
      </c>
      <c r="AT3828" s="37" t="s">
        <v>1752</v>
      </c>
    </row>
    <row r="3829" spans="41:46" x14ac:dyDescent="0.2">
      <c r="AO3829" s="106" t="str">
        <f t="shared" si="167"/>
        <v>RXXROYAL SURREY COUNTY HOSPITAL</v>
      </c>
      <c r="AP3829" s="37" t="s">
        <v>12201</v>
      </c>
      <c r="AQ3829" s="37" t="s">
        <v>12202</v>
      </c>
      <c r="AR3829" s="37" t="s">
        <v>12201</v>
      </c>
      <c r="AS3829" s="37" t="s">
        <v>12202</v>
      </c>
      <c r="AT3829" s="37" t="s">
        <v>1752</v>
      </c>
    </row>
    <row r="3830" spans="41:46" x14ac:dyDescent="0.2">
      <c r="AO3830" s="106" t="str">
        <f t="shared" si="167"/>
        <v>RXXHASLEMERE HOSPITAL</v>
      </c>
      <c r="AP3830" s="37" t="s">
        <v>12203</v>
      </c>
      <c r="AQ3830" s="37" t="s">
        <v>12204</v>
      </c>
      <c r="AR3830" s="37" t="s">
        <v>12203</v>
      </c>
      <c r="AS3830" s="37" t="s">
        <v>12204</v>
      </c>
      <c r="AT3830" s="37" t="s">
        <v>1752</v>
      </c>
    </row>
    <row r="3831" spans="41:46" x14ac:dyDescent="0.2">
      <c r="AO3831" s="106" t="str">
        <f t="shared" si="167"/>
        <v>RXXFLEET HOSPITAL</v>
      </c>
      <c r="AP3831" s="37" t="s">
        <v>12205</v>
      </c>
      <c r="AQ3831" s="37" t="s">
        <v>12206</v>
      </c>
      <c r="AR3831" s="37" t="s">
        <v>12205</v>
      </c>
      <c r="AS3831" s="37" t="s">
        <v>12206</v>
      </c>
      <c r="AT3831" s="37" t="s">
        <v>1752</v>
      </c>
    </row>
    <row r="3832" spans="41:46" x14ac:dyDescent="0.2">
      <c r="AO3832" s="106" t="str">
        <f t="shared" si="167"/>
        <v>RXXCRANLEIGH VILLAGE HOSPITAL</v>
      </c>
      <c r="AP3832" s="37" t="s">
        <v>12207</v>
      </c>
      <c r="AQ3832" s="37" t="s">
        <v>12208</v>
      </c>
      <c r="AR3832" s="37" t="s">
        <v>12207</v>
      </c>
      <c r="AS3832" s="37" t="s">
        <v>12208</v>
      </c>
      <c r="AT3832" s="37" t="s">
        <v>1752</v>
      </c>
    </row>
    <row r="3833" spans="41:46" x14ac:dyDescent="0.2">
      <c r="AO3833" s="106" t="str">
        <f t="shared" si="167"/>
        <v>RXXFARNHAM HOSPITAL</v>
      </c>
      <c r="AP3833" s="37" t="s">
        <v>12209</v>
      </c>
      <c r="AQ3833" s="37" t="s">
        <v>12210</v>
      </c>
      <c r="AR3833" s="37" t="s">
        <v>12209</v>
      </c>
      <c r="AS3833" s="37" t="s">
        <v>12210</v>
      </c>
      <c r="AT3833" s="37" t="s">
        <v>1752</v>
      </c>
    </row>
    <row r="3834" spans="41:46" x14ac:dyDescent="0.2">
      <c r="AO3834" s="106" t="str">
        <f t="shared" si="167"/>
        <v>RXXGEESEMERE</v>
      </c>
      <c r="AP3834" s="37" t="s">
        <v>12211</v>
      </c>
      <c r="AQ3834" s="37" t="s">
        <v>12212</v>
      </c>
      <c r="AR3834" s="37" t="s">
        <v>12211</v>
      </c>
      <c r="AS3834" s="37" t="s">
        <v>12212</v>
      </c>
      <c r="AT3834" s="37" t="s">
        <v>1752</v>
      </c>
    </row>
    <row r="3835" spans="41:46" x14ac:dyDescent="0.2">
      <c r="AO3835" s="106" t="str">
        <f t="shared" si="167"/>
        <v>RXXWEST PARK</v>
      </c>
      <c r="AP3835" s="37" t="s">
        <v>12213</v>
      </c>
      <c r="AQ3835" s="37" t="s">
        <v>7678</v>
      </c>
      <c r="AR3835" s="37" t="s">
        <v>12213</v>
      </c>
      <c r="AS3835" s="37" t="s">
        <v>7678</v>
      </c>
      <c r="AT3835" s="37" t="s">
        <v>1752</v>
      </c>
    </row>
    <row r="3836" spans="41:46" x14ac:dyDescent="0.2">
      <c r="AO3836" s="106" t="str">
        <f t="shared" si="167"/>
        <v>RXXST EBBAS</v>
      </c>
      <c r="AP3836" s="37" t="s">
        <v>12214</v>
      </c>
      <c r="AQ3836" s="37" t="s">
        <v>12215</v>
      </c>
      <c r="AR3836" s="37" t="s">
        <v>12214</v>
      </c>
      <c r="AS3836" s="37" t="s">
        <v>12215</v>
      </c>
      <c r="AT3836" s="37" t="s">
        <v>1752</v>
      </c>
    </row>
    <row r="3837" spans="41:46" x14ac:dyDescent="0.2">
      <c r="AO3837" s="106" t="str">
        <f t="shared" si="167"/>
        <v>RXXCHERRYTREES RESIDENTIAL HOME</v>
      </c>
      <c r="AP3837" s="37" t="s">
        <v>12216</v>
      </c>
      <c r="AQ3837" s="37" t="s">
        <v>12217</v>
      </c>
      <c r="AR3837" s="37" t="s">
        <v>12216</v>
      </c>
      <c r="AS3837" s="37" t="s">
        <v>12217</v>
      </c>
      <c r="AT3837" s="37" t="s">
        <v>1752</v>
      </c>
    </row>
    <row r="3838" spans="41:46" x14ac:dyDescent="0.2">
      <c r="AO3838" s="106" t="str">
        <f t="shared" si="167"/>
        <v>RXXEAST SURREY HOSPITAL</v>
      </c>
      <c r="AP3838" s="37" t="s">
        <v>12218</v>
      </c>
      <c r="AQ3838" s="37" t="s">
        <v>12219</v>
      </c>
      <c r="AR3838" s="37" t="s">
        <v>12218</v>
      </c>
      <c r="AS3838" s="37" t="s">
        <v>12219</v>
      </c>
      <c r="AT3838" s="37" t="s">
        <v>1752</v>
      </c>
    </row>
    <row r="3839" spans="41:46" x14ac:dyDescent="0.2">
      <c r="AO3839" s="106" t="str">
        <f t="shared" si="167"/>
        <v>RXXEPSOM GENERAL HOSPITAL</v>
      </c>
      <c r="AP3839" s="37" t="s">
        <v>12220</v>
      </c>
      <c r="AQ3839" s="37" t="s">
        <v>12221</v>
      </c>
      <c r="AR3839" s="37" t="s">
        <v>12220</v>
      </c>
      <c r="AS3839" s="37" t="s">
        <v>12221</v>
      </c>
      <c r="AT3839" s="37" t="s">
        <v>1752</v>
      </c>
    </row>
    <row r="3840" spans="41:46" x14ac:dyDescent="0.2">
      <c r="AO3840" s="106" t="str">
        <f t="shared" si="167"/>
        <v>RXXLEATHERHEAD HOSPITAL</v>
      </c>
      <c r="AP3840" s="37" t="s">
        <v>12222</v>
      </c>
      <c r="AQ3840" s="37" t="s">
        <v>12223</v>
      </c>
      <c r="AR3840" s="37" t="s">
        <v>12222</v>
      </c>
      <c r="AS3840" s="37" t="s">
        <v>12223</v>
      </c>
      <c r="AT3840" s="37" t="s">
        <v>1752</v>
      </c>
    </row>
    <row r="3841" spans="41:46" x14ac:dyDescent="0.2">
      <c r="AO3841" s="106" t="str">
        <f t="shared" si="167"/>
        <v>RXXSOUTH EAST PUPIL REFERRAL UNIT</v>
      </c>
      <c r="AP3841" s="37" t="s">
        <v>12224</v>
      </c>
      <c r="AQ3841" s="37" t="s">
        <v>12225</v>
      </c>
      <c r="AR3841" s="37" t="s">
        <v>12224</v>
      </c>
      <c r="AS3841" s="37" t="s">
        <v>12225</v>
      </c>
      <c r="AT3841" s="37" t="s">
        <v>1752</v>
      </c>
    </row>
    <row r="3842" spans="41:46" x14ac:dyDescent="0.2">
      <c r="AO3842" s="106" t="str">
        <f t="shared" si="167"/>
        <v>RXXPORTSMOUTH DISABILITY FORUM</v>
      </c>
      <c r="AP3842" s="37" t="s">
        <v>12226</v>
      </c>
      <c r="AQ3842" s="37" t="s">
        <v>12227</v>
      </c>
      <c r="AR3842" s="37" t="s">
        <v>12226</v>
      </c>
      <c r="AS3842" s="37" t="s">
        <v>12227</v>
      </c>
      <c r="AT3842" s="37" t="s">
        <v>1752</v>
      </c>
    </row>
    <row r="3843" spans="41:46" x14ac:dyDescent="0.2">
      <c r="AO3843" s="106" t="str">
        <f t="shared" si="167"/>
        <v>RXXDRUG AND ALCOHOL CJS</v>
      </c>
      <c r="AP3843" s="37" t="s">
        <v>12228</v>
      </c>
      <c r="AQ3843" s="37" t="s">
        <v>12229</v>
      </c>
      <c r="AR3843" s="37" t="s">
        <v>12228</v>
      </c>
      <c r="AS3843" s="37" t="s">
        <v>12229</v>
      </c>
      <c r="AT3843" s="37" t="s">
        <v>1752</v>
      </c>
    </row>
    <row r="3844" spans="41:46" x14ac:dyDescent="0.2">
      <c r="AO3844" s="106" t="str">
        <f t="shared" ref="AO3844:AO3907" si="168">AT3844&amp;AQ3844</f>
        <v>RXXOLDER PEOPLE'S PSYCHIATRY</v>
      </c>
      <c r="AP3844" s="37" t="s">
        <v>12230</v>
      </c>
      <c r="AQ3844" s="37" t="s">
        <v>12231</v>
      </c>
      <c r="AR3844" s="37" t="s">
        <v>12230</v>
      </c>
      <c r="AS3844" s="37" t="s">
        <v>12231</v>
      </c>
      <c r="AT3844" s="37" t="s">
        <v>1752</v>
      </c>
    </row>
    <row r="3845" spans="41:46" x14ac:dyDescent="0.2">
      <c r="AO3845" s="106" t="str">
        <f t="shared" si="168"/>
        <v>RXXWINGFIELD - EAST</v>
      </c>
      <c r="AP3845" s="37" t="s">
        <v>12232</v>
      </c>
      <c r="AQ3845" s="37" t="s">
        <v>12233</v>
      </c>
      <c r="AR3845" s="37" t="s">
        <v>12232</v>
      </c>
      <c r="AS3845" s="37" t="s">
        <v>12233</v>
      </c>
      <c r="AT3845" s="37" t="s">
        <v>1752</v>
      </c>
    </row>
    <row r="3846" spans="41:46" x14ac:dyDescent="0.2">
      <c r="AO3846" s="106" t="str">
        <f t="shared" si="168"/>
        <v>RXXTANDRIDGE CTPLD</v>
      </c>
      <c r="AP3846" s="37" t="s">
        <v>12234</v>
      </c>
      <c r="AQ3846" s="37" t="s">
        <v>12235</v>
      </c>
      <c r="AR3846" s="37" t="s">
        <v>12234</v>
      </c>
      <c r="AS3846" s="37" t="s">
        <v>12235</v>
      </c>
      <c r="AT3846" s="37" t="s">
        <v>1752</v>
      </c>
    </row>
    <row r="3847" spans="41:46" x14ac:dyDescent="0.2">
      <c r="AO3847" s="106" t="str">
        <f t="shared" si="168"/>
        <v>RXXEATING DISORDERS</v>
      </c>
      <c r="AP3847" s="37" t="s">
        <v>12236</v>
      </c>
      <c r="AQ3847" s="37" t="s">
        <v>9531</v>
      </c>
      <c r="AR3847" s="37" t="s">
        <v>12236</v>
      </c>
      <c r="AS3847" s="37" t="s">
        <v>9531</v>
      </c>
      <c r="AT3847" s="37" t="s">
        <v>1752</v>
      </c>
    </row>
    <row r="3848" spans="41:46" x14ac:dyDescent="0.2">
      <c r="AO3848" s="106" t="str">
        <f t="shared" si="168"/>
        <v>RXXFP10 - ARC 1 WARD</v>
      </c>
      <c r="AP3848" s="37" t="s">
        <v>12237</v>
      </c>
      <c r="AQ3848" s="37" t="s">
        <v>12238</v>
      </c>
      <c r="AR3848" s="37" t="s">
        <v>12237</v>
      </c>
      <c r="AS3848" s="37" t="s">
        <v>12238</v>
      </c>
      <c r="AT3848" s="37" t="s">
        <v>1752</v>
      </c>
    </row>
    <row r="3849" spans="41:46" x14ac:dyDescent="0.2">
      <c r="AO3849" s="106" t="str">
        <f t="shared" si="168"/>
        <v>RXXFP10 - ARC II WARD</v>
      </c>
      <c r="AP3849" s="37" t="s">
        <v>12239</v>
      </c>
      <c r="AQ3849" s="37" t="s">
        <v>12240</v>
      </c>
      <c r="AR3849" s="37" t="s">
        <v>12239</v>
      </c>
      <c r="AS3849" s="37" t="s">
        <v>12240</v>
      </c>
      <c r="AT3849" s="37" t="s">
        <v>1752</v>
      </c>
    </row>
    <row r="3850" spans="41:46" x14ac:dyDescent="0.2">
      <c r="AO3850" s="106" t="str">
        <f t="shared" si="168"/>
        <v>RXXCMHRS SPELTHORNE</v>
      </c>
      <c r="AP3850" s="37" t="s">
        <v>12241</v>
      </c>
      <c r="AQ3850" s="37" t="s">
        <v>12242</v>
      </c>
      <c r="AR3850" s="37" t="s">
        <v>12241</v>
      </c>
      <c r="AS3850" s="37" t="s">
        <v>12242</v>
      </c>
      <c r="AT3850" s="37" t="s">
        <v>1752</v>
      </c>
    </row>
    <row r="3851" spans="41:46" x14ac:dyDescent="0.2">
      <c r="AO3851" s="106" t="str">
        <f t="shared" si="168"/>
        <v>RXXGRANDVIEW</v>
      </c>
      <c r="AP3851" s="37" t="s">
        <v>12243</v>
      </c>
      <c r="AQ3851" s="37" t="s">
        <v>12244</v>
      </c>
      <c r="AR3851" s="37" t="s">
        <v>12243</v>
      </c>
      <c r="AS3851" s="37" t="s">
        <v>12244</v>
      </c>
      <c r="AT3851" s="37" t="s">
        <v>1752</v>
      </c>
    </row>
    <row r="3852" spans="41:46" x14ac:dyDescent="0.2">
      <c r="AO3852" s="106" t="str">
        <f t="shared" si="168"/>
        <v>RXXFAIRMEAD</v>
      </c>
      <c r="AP3852" s="37" t="s">
        <v>12245</v>
      </c>
      <c r="AQ3852" s="37" t="s">
        <v>12246</v>
      </c>
      <c r="AR3852" s="37" t="s">
        <v>12245</v>
      </c>
      <c r="AS3852" s="37" t="s">
        <v>12246</v>
      </c>
      <c r="AT3852" s="37" t="s">
        <v>1752</v>
      </c>
    </row>
    <row r="3853" spans="41:46" x14ac:dyDescent="0.2">
      <c r="AO3853" s="106" t="str">
        <f t="shared" si="168"/>
        <v>RXXARNSIDE</v>
      </c>
      <c r="AP3853" s="37" t="s">
        <v>12247</v>
      </c>
      <c r="AQ3853" s="37" t="s">
        <v>12248</v>
      </c>
      <c r="AR3853" s="37" t="s">
        <v>12247</v>
      </c>
      <c r="AS3853" s="37" t="s">
        <v>12248</v>
      </c>
      <c r="AT3853" s="37" t="s">
        <v>1752</v>
      </c>
    </row>
    <row r="3854" spans="41:46" x14ac:dyDescent="0.2">
      <c r="AO3854" s="106" t="str">
        <f t="shared" si="168"/>
        <v>RXXGREENLAWS</v>
      </c>
      <c r="AP3854" s="37" t="s">
        <v>12249</v>
      </c>
      <c r="AQ3854" s="37" t="s">
        <v>12250</v>
      </c>
      <c r="AR3854" s="37" t="s">
        <v>12249</v>
      </c>
      <c r="AS3854" s="37" t="s">
        <v>12250</v>
      </c>
      <c r="AT3854" s="37" t="s">
        <v>1752</v>
      </c>
    </row>
    <row r="3855" spans="41:46" x14ac:dyDescent="0.2">
      <c r="AO3855" s="106" t="str">
        <f t="shared" si="168"/>
        <v>RXXBRIARWOOD</v>
      </c>
      <c r="AP3855" s="37" t="s">
        <v>12251</v>
      </c>
      <c r="AQ3855" s="37" t="s">
        <v>12252</v>
      </c>
      <c r="AR3855" s="37" t="s">
        <v>12251</v>
      </c>
      <c r="AS3855" s="37" t="s">
        <v>12252</v>
      </c>
      <c r="AT3855" s="37" t="s">
        <v>1752</v>
      </c>
    </row>
    <row r="3856" spans="41:46" x14ac:dyDescent="0.2">
      <c r="AO3856" s="106" t="str">
        <f t="shared" si="168"/>
        <v>RXXHOLLY TREE</v>
      </c>
      <c r="AP3856" s="37" t="s">
        <v>12253</v>
      </c>
      <c r="AQ3856" s="37" t="s">
        <v>12254</v>
      </c>
      <c r="AR3856" s="37" t="s">
        <v>12253</v>
      </c>
      <c r="AS3856" s="37" t="s">
        <v>12254</v>
      </c>
      <c r="AT3856" s="37" t="s">
        <v>1752</v>
      </c>
    </row>
    <row r="3857" spans="41:46" x14ac:dyDescent="0.2">
      <c r="AO3857" s="106" t="str">
        <f t="shared" si="168"/>
        <v>RXXHERMITAGE</v>
      </c>
      <c r="AP3857" s="37" t="s">
        <v>12255</v>
      </c>
      <c r="AQ3857" s="37" t="s">
        <v>12256</v>
      </c>
      <c r="AR3857" s="37" t="s">
        <v>12255</v>
      </c>
      <c r="AS3857" s="37" t="s">
        <v>12256</v>
      </c>
      <c r="AT3857" s="37" t="s">
        <v>1752</v>
      </c>
    </row>
    <row r="3858" spans="41:46" x14ac:dyDescent="0.2">
      <c r="AO3858" s="106" t="str">
        <f t="shared" si="168"/>
        <v>RXXASHMOUNT</v>
      </c>
      <c r="AP3858" s="37" t="s">
        <v>12257</v>
      </c>
      <c r="AQ3858" s="37" t="s">
        <v>12258</v>
      </c>
      <c r="AR3858" s="37" t="s">
        <v>12257</v>
      </c>
      <c r="AS3858" s="37" t="s">
        <v>12258</v>
      </c>
      <c r="AT3858" s="37" t="s">
        <v>1752</v>
      </c>
    </row>
    <row r="3859" spans="41:46" x14ac:dyDescent="0.2">
      <c r="AO3859" s="106" t="str">
        <f t="shared" si="168"/>
        <v>RXXGALLWEY</v>
      </c>
      <c r="AP3859" s="37" t="s">
        <v>12259</v>
      </c>
      <c r="AQ3859" s="37" t="s">
        <v>12260</v>
      </c>
      <c r="AR3859" s="37" t="s">
        <v>12259</v>
      </c>
      <c r="AS3859" s="37" t="s">
        <v>12260</v>
      </c>
      <c r="AT3859" s="37" t="s">
        <v>1752</v>
      </c>
    </row>
    <row r="3860" spans="41:46" x14ac:dyDescent="0.2">
      <c r="AO3860" s="106" t="str">
        <f t="shared" si="168"/>
        <v>RXXWILLOW</v>
      </c>
      <c r="AP3860" s="37" t="s">
        <v>12261</v>
      </c>
      <c r="AQ3860" s="37" t="s">
        <v>12262</v>
      </c>
      <c r="AR3860" s="37" t="s">
        <v>12261</v>
      </c>
      <c r="AS3860" s="37" t="s">
        <v>12262</v>
      </c>
      <c r="AT3860" s="37" t="s">
        <v>1752</v>
      </c>
    </row>
    <row r="3861" spans="41:46" x14ac:dyDescent="0.2">
      <c r="AO3861" s="106" t="str">
        <f t="shared" si="168"/>
        <v>RXXGREAT MEADOWS</v>
      </c>
      <c r="AP3861" s="37" t="s">
        <v>12263</v>
      </c>
      <c r="AQ3861" s="37" t="s">
        <v>12264</v>
      </c>
      <c r="AR3861" s="37" t="s">
        <v>12263</v>
      </c>
      <c r="AS3861" s="37" t="s">
        <v>12264</v>
      </c>
      <c r="AT3861" s="37" t="s">
        <v>1752</v>
      </c>
    </row>
    <row r="3862" spans="41:46" x14ac:dyDescent="0.2">
      <c r="AO3862" s="106" t="str">
        <f t="shared" si="168"/>
        <v>RXXELLEN TERRY</v>
      </c>
      <c r="AP3862" s="37" t="s">
        <v>12265</v>
      </c>
      <c r="AQ3862" s="37" t="s">
        <v>12266</v>
      </c>
      <c r="AR3862" s="37" t="s">
        <v>12265</v>
      </c>
      <c r="AS3862" s="37" t="s">
        <v>12266</v>
      </c>
      <c r="AT3862" s="37" t="s">
        <v>1752</v>
      </c>
    </row>
    <row r="3863" spans="41:46" x14ac:dyDescent="0.2">
      <c r="AO3863" s="106" t="str">
        <f t="shared" si="168"/>
        <v>RXXCOMMUNITY FORENSIC</v>
      </c>
      <c r="AP3863" s="37" t="s">
        <v>12267</v>
      </c>
      <c r="AQ3863" s="37" t="s">
        <v>12268</v>
      </c>
      <c r="AR3863" s="37" t="s">
        <v>12267</v>
      </c>
      <c r="AS3863" s="37" t="s">
        <v>12268</v>
      </c>
      <c r="AT3863" s="37" t="s">
        <v>1752</v>
      </c>
    </row>
    <row r="3864" spans="41:46" x14ac:dyDescent="0.2">
      <c r="AO3864" s="106" t="str">
        <f t="shared" si="168"/>
        <v>RXXREHABILITATION</v>
      </c>
      <c r="AP3864" s="37" t="s">
        <v>12269</v>
      </c>
      <c r="AQ3864" s="37" t="s">
        <v>12270</v>
      </c>
      <c r="AR3864" s="37" t="s">
        <v>12269</v>
      </c>
      <c r="AS3864" s="37" t="s">
        <v>12270</v>
      </c>
      <c r="AT3864" s="37" t="s">
        <v>1752</v>
      </c>
    </row>
    <row r="3865" spans="41:46" x14ac:dyDescent="0.2">
      <c r="AO3865" s="106" t="str">
        <f t="shared" si="168"/>
        <v>RXXAPRIL COTTAGE</v>
      </c>
      <c r="AP3865" s="37" t="s">
        <v>12271</v>
      </c>
      <c r="AQ3865" s="37" t="s">
        <v>12272</v>
      </c>
      <c r="AR3865" s="37" t="s">
        <v>12271</v>
      </c>
      <c r="AS3865" s="37" t="s">
        <v>12272</v>
      </c>
      <c r="AT3865" s="37" t="s">
        <v>1752</v>
      </c>
    </row>
    <row r="3866" spans="41:46" x14ac:dyDescent="0.2">
      <c r="AO3866" s="106" t="str">
        <f t="shared" si="168"/>
        <v>RXXLARKFIELD</v>
      </c>
      <c r="AP3866" s="37" t="s">
        <v>12273</v>
      </c>
      <c r="AQ3866" s="37" t="s">
        <v>12274</v>
      </c>
      <c r="AR3866" s="37" t="s">
        <v>12273</v>
      </c>
      <c r="AS3866" s="37" t="s">
        <v>12274</v>
      </c>
      <c r="AT3866" s="37" t="s">
        <v>1752</v>
      </c>
    </row>
    <row r="3867" spans="41:46" x14ac:dyDescent="0.2">
      <c r="AO3867" s="106" t="str">
        <f t="shared" si="168"/>
        <v>RXXROSEWOOD</v>
      </c>
      <c r="AP3867" s="37" t="s">
        <v>12275</v>
      </c>
      <c r="AQ3867" s="37" t="s">
        <v>12276</v>
      </c>
      <c r="AR3867" s="37" t="s">
        <v>12275</v>
      </c>
      <c r="AS3867" s="37" t="s">
        <v>12276</v>
      </c>
      <c r="AT3867" s="37" t="s">
        <v>1752</v>
      </c>
    </row>
    <row r="3868" spans="41:46" x14ac:dyDescent="0.2">
      <c r="AO3868" s="106" t="str">
        <f t="shared" si="168"/>
        <v>RXXCHERRY OAK</v>
      </c>
      <c r="AP3868" s="37" t="s">
        <v>12277</v>
      </c>
      <c r="AQ3868" s="37" t="s">
        <v>12278</v>
      </c>
      <c r="AR3868" s="37" t="s">
        <v>12277</v>
      </c>
      <c r="AS3868" s="37" t="s">
        <v>12278</v>
      </c>
      <c r="AT3868" s="37" t="s">
        <v>1752</v>
      </c>
    </row>
    <row r="3869" spans="41:46" x14ac:dyDescent="0.2">
      <c r="AO3869" s="106" t="str">
        <f t="shared" si="168"/>
        <v>RXXNURSE R3</v>
      </c>
      <c r="AP3869" s="37" t="s">
        <v>12279</v>
      </c>
      <c r="AQ3869" s="37" t="s">
        <v>12280</v>
      </c>
      <c r="AR3869" s="37" t="s">
        <v>12279</v>
      </c>
      <c r="AS3869" s="37" t="s">
        <v>12280</v>
      </c>
      <c r="AT3869" s="37" t="s">
        <v>1752</v>
      </c>
    </row>
    <row r="3870" spans="41:46" x14ac:dyDescent="0.2">
      <c r="AO3870" s="106" t="str">
        <f t="shared" si="168"/>
        <v>RXXNURSE R7</v>
      </c>
      <c r="AP3870" s="37" t="s">
        <v>12281</v>
      </c>
      <c r="AQ3870" s="37" t="s">
        <v>12282</v>
      </c>
      <c r="AR3870" s="37" t="s">
        <v>12281</v>
      </c>
      <c r="AS3870" s="37" t="s">
        <v>12282</v>
      </c>
      <c r="AT3870" s="37" t="s">
        <v>1752</v>
      </c>
    </row>
    <row r="3871" spans="41:46" x14ac:dyDescent="0.2">
      <c r="AO3871" s="106" t="str">
        <f t="shared" si="168"/>
        <v>RXXNURSE T3</v>
      </c>
      <c r="AP3871" s="37" t="s">
        <v>12283</v>
      </c>
      <c r="AQ3871" s="37" t="s">
        <v>12284</v>
      </c>
      <c r="AR3871" s="37" t="s">
        <v>12283</v>
      </c>
      <c r="AS3871" s="37" t="s">
        <v>12284</v>
      </c>
      <c r="AT3871" s="37" t="s">
        <v>1752</v>
      </c>
    </row>
    <row r="3872" spans="41:46" x14ac:dyDescent="0.2">
      <c r="AO3872" s="106" t="str">
        <f t="shared" si="168"/>
        <v>RXXNURSE T5</v>
      </c>
      <c r="AP3872" s="37" t="s">
        <v>12285</v>
      </c>
      <c r="AQ3872" s="37" t="s">
        <v>12286</v>
      </c>
      <c r="AR3872" s="37" t="s">
        <v>12285</v>
      </c>
      <c r="AS3872" s="37" t="s">
        <v>12286</v>
      </c>
      <c r="AT3872" s="37" t="s">
        <v>1752</v>
      </c>
    </row>
    <row r="3873" spans="41:46" x14ac:dyDescent="0.2">
      <c r="AO3873" s="106" t="str">
        <f t="shared" si="168"/>
        <v>RXXNURSE T6 - RESPOND</v>
      </c>
      <c r="AP3873" s="37" t="s">
        <v>12287</v>
      </c>
      <c r="AQ3873" s="37" t="s">
        <v>12288</v>
      </c>
      <c r="AR3873" s="37" t="s">
        <v>12287</v>
      </c>
      <c r="AS3873" s="37" t="s">
        <v>12288</v>
      </c>
      <c r="AT3873" s="37" t="s">
        <v>1752</v>
      </c>
    </row>
    <row r="3874" spans="41:46" x14ac:dyDescent="0.2">
      <c r="AO3874" s="106" t="str">
        <f t="shared" si="168"/>
        <v>RXXNURSE T7 - RESPOND</v>
      </c>
      <c r="AP3874" s="37" t="s">
        <v>12289</v>
      </c>
      <c r="AQ3874" s="37" t="s">
        <v>12290</v>
      </c>
      <c r="AR3874" s="37" t="s">
        <v>12289</v>
      </c>
      <c r="AS3874" s="37" t="s">
        <v>12290</v>
      </c>
      <c r="AT3874" s="37" t="s">
        <v>1752</v>
      </c>
    </row>
    <row r="3875" spans="41:46" x14ac:dyDescent="0.2">
      <c r="AO3875" s="106" t="str">
        <f t="shared" si="168"/>
        <v>RXXNURSE RXXV1</v>
      </c>
      <c r="AP3875" s="37" t="s">
        <v>12291</v>
      </c>
      <c r="AQ3875" s="37" t="s">
        <v>12292</v>
      </c>
      <c r="AR3875" s="37" t="s">
        <v>12291</v>
      </c>
      <c r="AS3875" s="37" t="s">
        <v>12292</v>
      </c>
      <c r="AT3875" s="37" t="s">
        <v>1752</v>
      </c>
    </row>
    <row r="3876" spans="41:46" x14ac:dyDescent="0.2">
      <c r="AO3876" s="106" t="str">
        <f t="shared" si="168"/>
        <v>RXXNURSE RXXV2</v>
      </c>
      <c r="AP3876" s="37" t="s">
        <v>12293</v>
      </c>
      <c r="AQ3876" s="37" t="s">
        <v>12294</v>
      </c>
      <c r="AR3876" s="37" t="s">
        <v>12293</v>
      </c>
      <c r="AS3876" s="37" t="s">
        <v>12294</v>
      </c>
      <c r="AT3876" s="37" t="s">
        <v>1752</v>
      </c>
    </row>
    <row r="3877" spans="41:46" x14ac:dyDescent="0.2">
      <c r="AO3877" s="106" t="str">
        <f t="shared" si="168"/>
        <v>RXXNURSE RXXV3</v>
      </c>
      <c r="AP3877" s="37" t="s">
        <v>12295</v>
      </c>
      <c r="AQ3877" s="37" t="s">
        <v>12296</v>
      </c>
      <c r="AR3877" s="37" t="s">
        <v>12295</v>
      </c>
      <c r="AS3877" s="37" t="s">
        <v>12296</v>
      </c>
      <c r="AT3877" s="37" t="s">
        <v>1752</v>
      </c>
    </row>
    <row r="3878" spans="41:46" x14ac:dyDescent="0.2">
      <c r="AO3878" s="106" t="str">
        <f t="shared" si="168"/>
        <v>RXXFP10 - NURSE RXXV4</v>
      </c>
      <c r="AP3878" s="37" t="s">
        <v>12297</v>
      </c>
      <c r="AQ3878" s="37" t="s">
        <v>12298</v>
      </c>
      <c r="AR3878" s="37" t="s">
        <v>12297</v>
      </c>
      <c r="AS3878" s="37" t="s">
        <v>12298</v>
      </c>
      <c r="AT3878" s="37" t="s">
        <v>1752</v>
      </c>
    </row>
    <row r="3879" spans="41:46" x14ac:dyDescent="0.2">
      <c r="AO3879" s="106" t="str">
        <f t="shared" si="168"/>
        <v>RXXNURSE RXXV5</v>
      </c>
      <c r="AP3879" s="37" t="s">
        <v>12299</v>
      </c>
      <c r="AQ3879" s="37" t="s">
        <v>12300</v>
      </c>
      <c r="AR3879" s="37" t="s">
        <v>12299</v>
      </c>
      <c r="AS3879" s="37" t="s">
        <v>12300</v>
      </c>
      <c r="AT3879" s="37" t="s">
        <v>1752</v>
      </c>
    </row>
    <row r="3880" spans="41:46" x14ac:dyDescent="0.2">
      <c r="AO3880" s="106" t="str">
        <f t="shared" si="168"/>
        <v>RXXNURSE V6</v>
      </c>
      <c r="AP3880" s="37" t="s">
        <v>12301</v>
      </c>
      <c r="AQ3880" s="37" t="s">
        <v>12302</v>
      </c>
      <c r="AR3880" s="37" t="s">
        <v>12301</v>
      </c>
      <c r="AS3880" s="37" t="s">
        <v>12302</v>
      </c>
      <c r="AT3880" s="37" t="s">
        <v>1752</v>
      </c>
    </row>
    <row r="3881" spans="41:46" x14ac:dyDescent="0.2">
      <c r="AO3881" s="106" t="str">
        <f t="shared" si="168"/>
        <v>RXXNURSE V7</v>
      </c>
      <c r="AP3881" s="37" t="s">
        <v>12303</v>
      </c>
      <c r="AQ3881" s="37" t="s">
        <v>12304</v>
      </c>
      <c r="AR3881" s="37" t="s">
        <v>12303</v>
      </c>
      <c r="AS3881" s="37" t="s">
        <v>12304</v>
      </c>
      <c r="AT3881" s="37" t="s">
        <v>1752</v>
      </c>
    </row>
    <row r="3882" spans="41:46" x14ac:dyDescent="0.2">
      <c r="AO3882" s="106" t="str">
        <f t="shared" si="168"/>
        <v>RXXWILLOW WARD</v>
      </c>
      <c r="AP3882" s="37" t="s">
        <v>12305</v>
      </c>
      <c r="AQ3882" s="37" t="s">
        <v>12306</v>
      </c>
      <c r="AR3882" s="37" t="s">
        <v>12305</v>
      </c>
      <c r="AS3882" s="37" t="s">
        <v>12306</v>
      </c>
      <c r="AT3882" s="37" t="s">
        <v>1752</v>
      </c>
    </row>
    <row r="3883" spans="41:46" x14ac:dyDescent="0.2">
      <c r="AO3883" s="106" t="str">
        <f t="shared" si="168"/>
        <v>RXXCLARE WARD</v>
      </c>
      <c r="AP3883" s="37" t="s">
        <v>12307</v>
      </c>
      <c r="AQ3883" s="37" t="s">
        <v>12308</v>
      </c>
      <c r="AR3883" s="37" t="s">
        <v>12307</v>
      </c>
      <c r="AS3883" s="37" t="s">
        <v>12308</v>
      </c>
      <c r="AT3883" s="37" t="s">
        <v>1752</v>
      </c>
    </row>
    <row r="3884" spans="41:46" x14ac:dyDescent="0.2">
      <c r="AO3884" s="106" t="str">
        <f t="shared" si="168"/>
        <v>RXXCHARLTON WARD</v>
      </c>
      <c r="AP3884" s="37" t="s">
        <v>12309</v>
      </c>
      <c r="AQ3884" s="37" t="s">
        <v>12310</v>
      </c>
      <c r="AR3884" s="37" t="s">
        <v>12309</v>
      </c>
      <c r="AS3884" s="37" t="s">
        <v>12310</v>
      </c>
      <c r="AT3884" s="37" t="s">
        <v>1752</v>
      </c>
    </row>
    <row r="3885" spans="41:46" x14ac:dyDescent="0.2">
      <c r="AO3885" s="106" t="str">
        <f t="shared" si="168"/>
        <v>RXXBLAKE WARD</v>
      </c>
      <c r="AP3885" s="37" t="s">
        <v>12311</v>
      </c>
      <c r="AQ3885" s="37" t="s">
        <v>12312</v>
      </c>
      <c r="AR3885" s="37" t="s">
        <v>12311</v>
      </c>
      <c r="AS3885" s="37" t="s">
        <v>12312</v>
      </c>
      <c r="AT3885" s="37" t="s">
        <v>1752</v>
      </c>
    </row>
    <row r="3886" spans="41:46" x14ac:dyDescent="0.2">
      <c r="AO3886" s="106" t="str">
        <f t="shared" si="168"/>
        <v>RXXHALLIFORD WARD</v>
      </c>
      <c r="AP3886" s="37" t="s">
        <v>12313</v>
      </c>
      <c r="AQ3886" s="37" t="s">
        <v>12314</v>
      </c>
      <c r="AR3886" s="37" t="s">
        <v>12313</v>
      </c>
      <c r="AS3886" s="37" t="s">
        <v>12314</v>
      </c>
      <c r="AT3886" s="37" t="s">
        <v>1752</v>
      </c>
    </row>
    <row r="3887" spans="41:46" x14ac:dyDescent="0.2">
      <c r="AO3887" s="106" t="str">
        <f t="shared" si="168"/>
        <v>RXXSPENSER WARD</v>
      </c>
      <c r="AP3887" s="37" t="s">
        <v>12315</v>
      </c>
      <c r="AQ3887" s="37" t="s">
        <v>12316</v>
      </c>
      <c r="AR3887" s="37" t="s">
        <v>12315</v>
      </c>
      <c r="AS3887" s="37" t="s">
        <v>12316</v>
      </c>
      <c r="AT3887" s="37" t="s">
        <v>1752</v>
      </c>
    </row>
    <row r="3888" spans="41:46" x14ac:dyDescent="0.2">
      <c r="AO3888" s="106" t="str">
        <f t="shared" si="168"/>
        <v>RXXLAUREATE WARD</v>
      </c>
      <c r="AP3888" s="37" t="s">
        <v>12317</v>
      </c>
      <c r="AQ3888" s="37" t="s">
        <v>12318</v>
      </c>
      <c r="AR3888" s="37" t="s">
        <v>12317</v>
      </c>
      <c r="AS3888" s="37" t="s">
        <v>12318</v>
      </c>
      <c r="AT3888" s="37" t="s">
        <v>1752</v>
      </c>
    </row>
    <row r="3889" spans="41:46" x14ac:dyDescent="0.2">
      <c r="AO3889" s="106" t="str">
        <f t="shared" si="168"/>
        <v>RXXNOEL LAVIN WARD</v>
      </c>
      <c r="AP3889" s="37" t="s">
        <v>12319</v>
      </c>
      <c r="AQ3889" s="37" t="s">
        <v>12320</v>
      </c>
      <c r="AR3889" s="37" t="s">
        <v>12319</v>
      </c>
      <c r="AS3889" s="37" t="s">
        <v>12320</v>
      </c>
      <c r="AT3889" s="37" t="s">
        <v>1752</v>
      </c>
    </row>
    <row r="3890" spans="41:46" x14ac:dyDescent="0.2">
      <c r="AO3890" s="106" t="str">
        <f t="shared" si="168"/>
        <v>RXXALBERT WARD</v>
      </c>
      <c r="AP3890" s="37" t="s">
        <v>12321</v>
      </c>
      <c r="AQ3890" s="37" t="s">
        <v>12322</v>
      </c>
      <c r="AR3890" s="37" t="s">
        <v>12321</v>
      </c>
      <c r="AS3890" s="37" t="s">
        <v>12322</v>
      </c>
      <c r="AT3890" s="37" t="s">
        <v>1752</v>
      </c>
    </row>
    <row r="3891" spans="41:46" x14ac:dyDescent="0.2">
      <c r="AO3891" s="106" t="str">
        <f t="shared" si="168"/>
        <v>RXXVICTORIA WARD</v>
      </c>
      <c r="AP3891" s="37" t="s">
        <v>12323</v>
      </c>
      <c r="AQ3891" s="37" t="s">
        <v>12324</v>
      </c>
      <c r="AR3891" s="37" t="s">
        <v>12323</v>
      </c>
      <c r="AS3891" s="37" t="s">
        <v>12324</v>
      </c>
      <c r="AT3891" s="37" t="s">
        <v>1752</v>
      </c>
    </row>
    <row r="3892" spans="41:46" x14ac:dyDescent="0.2">
      <c r="AO3892" s="106" t="str">
        <f t="shared" si="168"/>
        <v>RXXHALE WARD</v>
      </c>
      <c r="AP3892" s="37" t="s">
        <v>12325</v>
      </c>
      <c r="AQ3892" s="37" t="s">
        <v>12326</v>
      </c>
      <c r="AR3892" s="37" t="s">
        <v>12325</v>
      </c>
      <c r="AS3892" s="37" t="s">
        <v>12326</v>
      </c>
      <c r="AT3892" s="37" t="s">
        <v>1752</v>
      </c>
    </row>
    <row r="3893" spans="41:46" x14ac:dyDescent="0.2">
      <c r="AO3893" s="106" t="str">
        <f t="shared" si="168"/>
        <v>RXXWINGFIELD WARD</v>
      </c>
      <c r="AP3893" s="37" t="s">
        <v>12327</v>
      </c>
      <c r="AQ3893" s="37" t="s">
        <v>12328</v>
      </c>
      <c r="AR3893" s="37" t="s">
        <v>12327</v>
      </c>
      <c r="AS3893" s="37" t="s">
        <v>12328</v>
      </c>
      <c r="AT3893" s="37" t="s">
        <v>1752</v>
      </c>
    </row>
    <row r="3894" spans="41:46" x14ac:dyDescent="0.2">
      <c r="AO3894" s="106" t="str">
        <f t="shared" si="168"/>
        <v>RXXCOBGATES</v>
      </c>
      <c r="AP3894" s="37" t="s">
        <v>12329</v>
      </c>
      <c r="AQ3894" s="37" t="s">
        <v>12330</v>
      </c>
      <c r="AR3894" s="37" t="s">
        <v>12329</v>
      </c>
      <c r="AS3894" s="37" t="s">
        <v>12330</v>
      </c>
      <c r="AT3894" s="37" t="s">
        <v>1752</v>
      </c>
    </row>
    <row r="3895" spans="41:46" x14ac:dyDescent="0.2">
      <c r="AO3895" s="106" t="str">
        <f t="shared" si="168"/>
        <v>RXXMITCHELL HALL</v>
      </c>
      <c r="AP3895" s="37" t="s">
        <v>12331</v>
      </c>
      <c r="AQ3895" s="37" t="s">
        <v>12332</v>
      </c>
      <c r="AR3895" s="37" t="s">
        <v>12331</v>
      </c>
      <c r="AS3895" s="37" t="s">
        <v>12332</v>
      </c>
      <c r="AT3895" s="37" t="s">
        <v>1752</v>
      </c>
    </row>
    <row r="3896" spans="41:46" x14ac:dyDescent="0.2">
      <c r="AO3896" s="106" t="str">
        <f t="shared" si="168"/>
        <v>RXYABBEY WOOD</v>
      </c>
      <c r="AP3896" s="37" t="s">
        <v>12333</v>
      </c>
      <c r="AQ3896" s="37" t="s">
        <v>12334</v>
      </c>
      <c r="AR3896" s="37" t="s">
        <v>12333</v>
      </c>
      <c r="AS3896" s="37" t="s">
        <v>12334</v>
      </c>
      <c r="AT3896" s="37" t="s">
        <v>1783</v>
      </c>
    </row>
    <row r="3897" spans="41:46" x14ac:dyDescent="0.2">
      <c r="AO3897" s="106" t="str">
        <f t="shared" si="168"/>
        <v>RXYST MARTINS HOSPITAL</v>
      </c>
      <c r="AP3897" s="37" t="s">
        <v>12335</v>
      </c>
      <c r="AQ3897" s="37" t="s">
        <v>12336</v>
      </c>
      <c r="AR3897" s="37" t="s">
        <v>12335</v>
      </c>
      <c r="AS3897" s="37" t="s">
        <v>12336</v>
      </c>
      <c r="AT3897" s="37" t="s">
        <v>1783</v>
      </c>
    </row>
    <row r="3898" spans="41:46" x14ac:dyDescent="0.2">
      <c r="AO3898" s="106" t="str">
        <f t="shared" si="168"/>
        <v>RXYKINGS HILL</v>
      </c>
      <c r="AP3898" s="37" t="s">
        <v>12337</v>
      </c>
      <c r="AQ3898" s="37" t="s">
        <v>12338</v>
      </c>
      <c r="AR3898" s="37" t="s">
        <v>12337</v>
      </c>
      <c r="AS3898" s="37" t="s">
        <v>12338</v>
      </c>
      <c r="AT3898" s="37" t="s">
        <v>1783</v>
      </c>
    </row>
    <row r="3899" spans="41:46" x14ac:dyDescent="0.2">
      <c r="AO3899" s="106" t="str">
        <f t="shared" si="168"/>
        <v>RXYMAIDSTONE HOSPITAL</v>
      </c>
      <c r="AP3899" s="37" t="s">
        <v>12339</v>
      </c>
      <c r="AQ3899" s="37" t="s">
        <v>12340</v>
      </c>
      <c r="AR3899" s="37" t="s">
        <v>12339</v>
      </c>
      <c r="AS3899" s="37" t="s">
        <v>12340</v>
      </c>
      <c r="AT3899" s="37" t="s">
        <v>1783</v>
      </c>
    </row>
    <row r="3900" spans="41:46" x14ac:dyDescent="0.2">
      <c r="AO3900" s="106" t="str">
        <f t="shared" si="168"/>
        <v>RXYKENT &amp; SUSSEX HOSPITAL</v>
      </c>
      <c r="AP3900" s="37" t="s">
        <v>12341</v>
      </c>
      <c r="AQ3900" s="37" t="s">
        <v>12342</v>
      </c>
      <c r="AR3900" s="37" t="s">
        <v>12341</v>
      </c>
      <c r="AS3900" s="37" t="s">
        <v>12342</v>
      </c>
      <c r="AT3900" s="37" t="s">
        <v>1783</v>
      </c>
    </row>
    <row r="3901" spans="41:46" x14ac:dyDescent="0.2">
      <c r="AO3901" s="106" t="str">
        <f t="shared" si="168"/>
        <v>RXYDARENT VALLEY HOSPITAL</v>
      </c>
      <c r="AP3901" s="37" t="s">
        <v>12343</v>
      </c>
      <c r="AQ3901" s="37" t="s">
        <v>12344</v>
      </c>
      <c r="AR3901" s="37" t="s">
        <v>12343</v>
      </c>
      <c r="AS3901" s="37" t="s">
        <v>12344</v>
      </c>
      <c r="AT3901" s="37" t="s">
        <v>1783</v>
      </c>
    </row>
    <row r="3902" spans="41:46" x14ac:dyDescent="0.2">
      <c r="AO3902" s="106" t="str">
        <f t="shared" si="168"/>
        <v>RXYCANTERBURY (BRENTWOOD)</v>
      </c>
      <c r="AP3902" s="37" t="s">
        <v>12345</v>
      </c>
      <c r="AQ3902" s="37" t="s">
        <v>12346</v>
      </c>
      <c r="AR3902" s="37" t="s">
        <v>12345</v>
      </c>
      <c r="AS3902" s="37" t="s">
        <v>12346</v>
      </c>
      <c r="AT3902" s="37" t="s">
        <v>1783</v>
      </c>
    </row>
    <row r="3903" spans="41:46" x14ac:dyDescent="0.2">
      <c r="AO3903" s="106" t="str">
        <f t="shared" si="168"/>
        <v>RXYKENT &amp; CANTERBURY HOSPITAL</v>
      </c>
      <c r="AP3903" s="37" t="s">
        <v>12347</v>
      </c>
      <c r="AQ3903" s="37" t="s">
        <v>12348</v>
      </c>
      <c r="AR3903" s="37" t="s">
        <v>12347</v>
      </c>
      <c r="AS3903" s="37" t="s">
        <v>12348</v>
      </c>
      <c r="AT3903" s="37" t="s">
        <v>1783</v>
      </c>
    </row>
    <row r="3904" spans="41:46" x14ac:dyDescent="0.2">
      <c r="AO3904" s="106" t="str">
        <f t="shared" si="168"/>
        <v>RXYQUEEN ELIZABETH THE QUEEN MOTHER HOSPITAL</v>
      </c>
      <c r="AP3904" s="37" t="s">
        <v>12349</v>
      </c>
      <c r="AQ3904" s="37" t="s">
        <v>12350</v>
      </c>
      <c r="AR3904" s="37" t="s">
        <v>12349</v>
      </c>
      <c r="AS3904" s="37" t="s">
        <v>12350</v>
      </c>
      <c r="AT3904" s="37" t="s">
        <v>1783</v>
      </c>
    </row>
    <row r="3905" spans="41:46" x14ac:dyDescent="0.2">
      <c r="AO3905" s="106" t="str">
        <f t="shared" si="168"/>
        <v>RXYWILLIAM HARVEY HOSPITAL</v>
      </c>
      <c r="AP3905" s="37" t="s">
        <v>12351</v>
      </c>
      <c r="AQ3905" s="37" t="s">
        <v>12352</v>
      </c>
      <c r="AR3905" s="37" t="s">
        <v>12351</v>
      </c>
      <c r="AS3905" s="37" t="s">
        <v>12352</v>
      </c>
      <c r="AT3905" s="37" t="s">
        <v>1783</v>
      </c>
    </row>
    <row r="3906" spans="41:46" x14ac:dyDescent="0.2">
      <c r="AO3906" s="106" t="str">
        <f t="shared" si="168"/>
        <v>RXYCRHT MAIDSTONE NMP</v>
      </c>
      <c r="AP3906" s="37" t="s">
        <v>12353</v>
      </c>
      <c r="AQ3906" s="37" t="s">
        <v>12354</v>
      </c>
      <c r="AR3906" s="37" t="s">
        <v>12353</v>
      </c>
      <c r="AS3906" s="37" t="s">
        <v>12354</v>
      </c>
      <c r="AT3906" s="37" t="s">
        <v>1783</v>
      </c>
    </row>
    <row r="3907" spans="41:46" x14ac:dyDescent="0.2">
      <c r="AO3907" s="106" t="str">
        <f t="shared" si="168"/>
        <v>RXYOPMH MAIDSTONE NORTH NMP</v>
      </c>
      <c r="AP3907" s="37" t="s">
        <v>12355</v>
      </c>
      <c r="AQ3907" s="37" t="s">
        <v>12356</v>
      </c>
      <c r="AR3907" s="37" t="s">
        <v>12355</v>
      </c>
      <c r="AS3907" s="37" t="s">
        <v>12356</v>
      </c>
      <c r="AT3907" s="37" t="s">
        <v>1783</v>
      </c>
    </row>
    <row r="3908" spans="41:46" x14ac:dyDescent="0.2">
      <c r="AO3908" s="106" t="str">
        <f t="shared" ref="AO3908:AO3971" si="169">AT3908&amp;AQ3908</f>
        <v>RXYMAGNITUDE</v>
      </c>
      <c r="AP3908" s="37" t="s">
        <v>12357</v>
      </c>
      <c r="AQ3908" s="37" t="s">
        <v>12358</v>
      </c>
      <c r="AR3908" s="37" t="s">
        <v>12357</v>
      </c>
      <c r="AS3908" s="37" t="s">
        <v>12358</v>
      </c>
      <c r="AT3908" s="37" t="s">
        <v>1783</v>
      </c>
    </row>
    <row r="3909" spans="41:46" x14ac:dyDescent="0.2">
      <c r="AO3909" s="106" t="str">
        <f t="shared" si="169"/>
        <v>RXYCHERVILLES</v>
      </c>
      <c r="AP3909" s="37" t="s">
        <v>12359</v>
      </c>
      <c r="AQ3909" s="37" t="s">
        <v>12360</v>
      </c>
      <c r="AR3909" s="37" t="s">
        <v>12359</v>
      </c>
      <c r="AS3909" s="37" t="s">
        <v>12360</v>
      </c>
      <c r="AT3909" s="37" t="s">
        <v>1783</v>
      </c>
    </row>
    <row r="3910" spans="41:46" x14ac:dyDescent="0.2">
      <c r="AO3910" s="106" t="str">
        <f t="shared" si="169"/>
        <v>RXYFERN</v>
      </c>
      <c r="AP3910" s="37" t="s">
        <v>12361</v>
      </c>
      <c r="AQ3910" s="37" t="s">
        <v>12362</v>
      </c>
      <c r="AR3910" s="37" t="s">
        <v>12361</v>
      </c>
      <c r="AS3910" s="37" t="s">
        <v>12362</v>
      </c>
      <c r="AT3910" s="37" t="s">
        <v>1783</v>
      </c>
    </row>
    <row r="3911" spans="41:46" x14ac:dyDescent="0.2">
      <c r="AO3911" s="106" t="str">
        <f t="shared" si="169"/>
        <v>RXYST MARTINS NEW BUILDING</v>
      </c>
      <c r="AP3911" s="37" t="s">
        <v>12363</v>
      </c>
      <c r="AQ3911" s="37" t="s">
        <v>12364</v>
      </c>
      <c r="AR3911" s="37" t="s">
        <v>12363</v>
      </c>
      <c r="AS3911" s="37" t="s">
        <v>12364</v>
      </c>
      <c r="AT3911" s="37" t="s">
        <v>1783</v>
      </c>
    </row>
    <row r="3912" spans="41:46" x14ac:dyDescent="0.2">
      <c r="AO3912" s="106" t="str">
        <f t="shared" si="169"/>
        <v>RXYFORENSIC PSYCHIATRY</v>
      </c>
      <c r="AP3912" s="37" t="s">
        <v>12365</v>
      </c>
      <c r="AQ3912" s="37" t="s">
        <v>12366</v>
      </c>
      <c r="AR3912" s="37" t="s">
        <v>12365</v>
      </c>
      <c r="AS3912" s="37" t="s">
        <v>12366</v>
      </c>
      <c r="AT3912" s="37" t="s">
        <v>1783</v>
      </c>
    </row>
    <row r="3913" spans="41:46" x14ac:dyDescent="0.2">
      <c r="AO3913" s="106" t="str">
        <f t="shared" si="169"/>
        <v>RXYOPMH ASHFORD</v>
      </c>
      <c r="AP3913" s="37" t="s">
        <v>12367</v>
      </c>
      <c r="AQ3913" s="37" t="s">
        <v>12368</v>
      </c>
      <c r="AR3913" s="37" t="s">
        <v>12367</v>
      </c>
      <c r="AS3913" s="37" t="s">
        <v>12368</v>
      </c>
      <c r="AT3913" s="37" t="s">
        <v>1783</v>
      </c>
    </row>
    <row r="3914" spans="41:46" x14ac:dyDescent="0.2">
      <c r="AO3914" s="106" t="str">
        <f t="shared" si="169"/>
        <v>RXYOPMH CANTERBURY</v>
      </c>
      <c r="AP3914" s="37" t="s">
        <v>12369</v>
      </c>
      <c r="AQ3914" s="37" t="s">
        <v>12370</v>
      </c>
      <c r="AR3914" s="37" t="s">
        <v>12369</v>
      </c>
      <c r="AS3914" s="37" t="s">
        <v>12370</v>
      </c>
      <c r="AT3914" s="37" t="s">
        <v>1783</v>
      </c>
    </row>
    <row r="3915" spans="41:46" x14ac:dyDescent="0.2">
      <c r="AO3915" s="106" t="str">
        <f t="shared" si="169"/>
        <v>RXYOPMH DOVER</v>
      </c>
      <c r="AP3915" s="37" t="s">
        <v>12371</v>
      </c>
      <c r="AQ3915" s="37" t="s">
        <v>12372</v>
      </c>
      <c r="AR3915" s="37" t="s">
        <v>12371</v>
      </c>
      <c r="AS3915" s="37" t="s">
        <v>12372</v>
      </c>
      <c r="AT3915" s="37" t="s">
        <v>1783</v>
      </c>
    </row>
    <row r="3916" spans="41:46" x14ac:dyDescent="0.2">
      <c r="AO3916" s="106" t="str">
        <f t="shared" si="169"/>
        <v>RXYOPMH THANET</v>
      </c>
      <c r="AP3916" s="37" t="s">
        <v>12373</v>
      </c>
      <c r="AQ3916" s="37" t="s">
        <v>12374</v>
      </c>
      <c r="AR3916" s="37" t="s">
        <v>12373</v>
      </c>
      <c r="AS3916" s="37" t="s">
        <v>12374</v>
      </c>
      <c r="AT3916" s="37" t="s">
        <v>1783</v>
      </c>
    </row>
    <row r="3917" spans="41:46" x14ac:dyDescent="0.2">
      <c r="AO3917" s="106" t="str">
        <f t="shared" si="169"/>
        <v>RXYOPMH ASHFORD NMP</v>
      </c>
      <c r="AP3917" s="37" t="s">
        <v>12375</v>
      </c>
      <c r="AQ3917" s="37" t="s">
        <v>12376</v>
      </c>
      <c r="AR3917" s="37" t="s">
        <v>12375</v>
      </c>
      <c r="AS3917" s="37" t="s">
        <v>12376</v>
      </c>
      <c r="AT3917" s="37" t="s">
        <v>1783</v>
      </c>
    </row>
    <row r="3918" spans="41:46" x14ac:dyDescent="0.2">
      <c r="AO3918" s="106" t="str">
        <f t="shared" si="169"/>
        <v>RXYLD MAIDSTONE</v>
      </c>
      <c r="AP3918" s="37" t="s">
        <v>12377</v>
      </c>
      <c r="AQ3918" s="37" t="s">
        <v>12378</v>
      </c>
      <c r="AR3918" s="37" t="s">
        <v>12377</v>
      </c>
      <c r="AS3918" s="37" t="s">
        <v>12378</v>
      </c>
      <c r="AT3918" s="37" t="s">
        <v>1783</v>
      </c>
    </row>
    <row r="3919" spans="41:46" x14ac:dyDescent="0.2">
      <c r="AO3919" s="106" t="str">
        <f t="shared" si="169"/>
        <v>RXYOPMH SEVENOAKS</v>
      </c>
      <c r="AP3919" s="37" t="s">
        <v>12379</v>
      </c>
      <c r="AQ3919" s="37" t="s">
        <v>12380</v>
      </c>
      <c r="AR3919" s="37" t="s">
        <v>12379</v>
      </c>
      <c r="AS3919" s="37" t="s">
        <v>12380</v>
      </c>
      <c r="AT3919" s="37" t="s">
        <v>1783</v>
      </c>
    </row>
    <row r="3920" spans="41:46" x14ac:dyDescent="0.2">
      <c r="AO3920" s="106" t="str">
        <f t="shared" si="169"/>
        <v>RXYOPMH TUNBRIDGE WELLS</v>
      </c>
      <c r="AP3920" s="37" t="s">
        <v>12381</v>
      </c>
      <c r="AQ3920" s="37" t="s">
        <v>12382</v>
      </c>
      <c r="AR3920" s="37" t="s">
        <v>12381</v>
      </c>
      <c r="AS3920" s="37" t="s">
        <v>12382</v>
      </c>
      <c r="AT3920" s="37" t="s">
        <v>1783</v>
      </c>
    </row>
    <row r="3921" spans="41:46" x14ac:dyDescent="0.2">
      <c r="AO3921" s="106" t="str">
        <f t="shared" si="169"/>
        <v>RXYOPMH SWALE</v>
      </c>
      <c r="AP3921" s="37" t="s">
        <v>12383</v>
      </c>
      <c r="AQ3921" s="37" t="s">
        <v>12384</v>
      </c>
      <c r="AR3921" s="37" t="s">
        <v>12383</v>
      </c>
      <c r="AS3921" s="37" t="s">
        <v>12384</v>
      </c>
      <c r="AT3921" s="37" t="s">
        <v>1783</v>
      </c>
    </row>
    <row r="3922" spans="41:46" x14ac:dyDescent="0.2">
      <c r="AO3922" s="106" t="str">
        <f t="shared" si="169"/>
        <v>RXYOPMH GILLINGHAM</v>
      </c>
      <c r="AP3922" s="37" t="s">
        <v>12385</v>
      </c>
      <c r="AQ3922" s="37" t="s">
        <v>12386</v>
      </c>
      <c r="AR3922" s="37" t="s">
        <v>12385</v>
      </c>
      <c r="AS3922" s="37" t="s">
        <v>12386</v>
      </c>
      <c r="AT3922" s="37" t="s">
        <v>1783</v>
      </c>
    </row>
    <row r="3923" spans="41:46" x14ac:dyDescent="0.2">
      <c r="AO3923" s="106" t="str">
        <f t="shared" si="169"/>
        <v>RXYLANGDALE RISE</v>
      </c>
      <c r="AP3923" s="37" t="s">
        <v>12387</v>
      </c>
      <c r="AQ3923" s="37" t="s">
        <v>12388</v>
      </c>
      <c r="AR3923" s="37" t="s">
        <v>12387</v>
      </c>
      <c r="AS3923" s="37" t="s">
        <v>12388</v>
      </c>
      <c r="AT3923" s="37" t="s">
        <v>1783</v>
      </c>
    </row>
    <row r="3924" spans="41:46" x14ac:dyDescent="0.2">
      <c r="AO3924" s="106" t="str">
        <f t="shared" si="169"/>
        <v>RXYOPMH DARTFORD</v>
      </c>
      <c r="AP3924" s="37" t="s">
        <v>12389</v>
      </c>
      <c r="AQ3924" s="37" t="s">
        <v>12390</v>
      </c>
      <c r="AR3924" s="37" t="s">
        <v>12389</v>
      </c>
      <c r="AS3924" s="37" t="s">
        <v>12390</v>
      </c>
      <c r="AT3924" s="37" t="s">
        <v>1783</v>
      </c>
    </row>
    <row r="3925" spans="41:46" x14ac:dyDescent="0.2">
      <c r="AO3925" s="106" t="str">
        <f t="shared" si="169"/>
        <v>RXYOPMH MAIDSTONE SOUTH</v>
      </c>
      <c r="AP3925" s="37" t="s">
        <v>12391</v>
      </c>
      <c r="AQ3925" s="37" t="s">
        <v>12392</v>
      </c>
      <c r="AR3925" s="37" t="s">
        <v>12391</v>
      </c>
      <c r="AS3925" s="37" t="s">
        <v>12392</v>
      </c>
      <c r="AT3925" s="37" t="s">
        <v>1783</v>
      </c>
    </row>
    <row r="3926" spans="41:46" x14ac:dyDescent="0.2">
      <c r="AO3926" s="106" t="str">
        <f t="shared" si="169"/>
        <v>RXYOPMH MAIDSTONE NORTH</v>
      </c>
      <c r="AP3926" s="37" t="s">
        <v>12393</v>
      </c>
      <c r="AQ3926" s="37" t="s">
        <v>12394</v>
      </c>
      <c r="AR3926" s="37" t="s">
        <v>12393</v>
      </c>
      <c r="AS3926" s="37" t="s">
        <v>12394</v>
      </c>
      <c r="AT3926" s="37" t="s">
        <v>1783</v>
      </c>
    </row>
    <row r="3927" spans="41:46" x14ac:dyDescent="0.2">
      <c r="AO3927" s="106" t="str">
        <f t="shared" si="169"/>
        <v>RXYOPMH SEVENOAKS NMP</v>
      </c>
      <c r="AP3927" s="37" t="s">
        <v>12395</v>
      </c>
      <c r="AQ3927" s="37" t="s">
        <v>12396</v>
      </c>
      <c r="AR3927" s="37" t="s">
        <v>12395</v>
      </c>
      <c r="AS3927" s="37" t="s">
        <v>12396</v>
      </c>
      <c r="AT3927" s="37" t="s">
        <v>1783</v>
      </c>
    </row>
    <row r="3928" spans="41:46" x14ac:dyDescent="0.2">
      <c r="AO3928" s="106" t="str">
        <f t="shared" si="169"/>
        <v>RXYOPMH DARTFORD NMP</v>
      </c>
      <c r="AP3928" s="37" t="s">
        <v>12397</v>
      </c>
      <c r="AQ3928" s="37" t="s">
        <v>12398</v>
      </c>
      <c r="AR3928" s="37" t="s">
        <v>12397</v>
      </c>
      <c r="AS3928" s="37" t="s">
        <v>12398</v>
      </c>
      <c r="AT3928" s="37" t="s">
        <v>1783</v>
      </c>
    </row>
    <row r="3929" spans="41:46" x14ac:dyDescent="0.2">
      <c r="AO3929" s="106" t="str">
        <f t="shared" si="169"/>
        <v>RXYOPMH SWALE NMP</v>
      </c>
      <c r="AP3929" s="37" t="s">
        <v>12399</v>
      </c>
      <c r="AQ3929" s="37" t="s">
        <v>12400</v>
      </c>
      <c r="AR3929" s="37" t="s">
        <v>12399</v>
      </c>
      <c r="AS3929" s="37" t="s">
        <v>12400</v>
      </c>
      <c r="AT3929" s="37" t="s">
        <v>1783</v>
      </c>
    </row>
    <row r="3930" spans="41:46" x14ac:dyDescent="0.2">
      <c r="AO3930" s="106" t="str">
        <f t="shared" si="169"/>
        <v>RXYOPMH MAIDSTONE SOUTH NMP</v>
      </c>
      <c r="AP3930" s="37" t="s">
        <v>12401</v>
      </c>
      <c r="AQ3930" s="37" t="s">
        <v>12402</v>
      </c>
      <c r="AR3930" s="37" t="s">
        <v>12401</v>
      </c>
      <c r="AS3930" s="37" t="s">
        <v>12402</v>
      </c>
      <c r="AT3930" s="37" t="s">
        <v>1783</v>
      </c>
    </row>
    <row r="3931" spans="41:46" x14ac:dyDescent="0.2">
      <c r="AO3931" s="106" t="str">
        <f t="shared" si="169"/>
        <v>RXYOPMH TUNBRIDGE WELLS NMP</v>
      </c>
      <c r="AP3931" s="37" t="s">
        <v>12403</v>
      </c>
      <c r="AQ3931" s="37" t="s">
        <v>12404</v>
      </c>
      <c r="AR3931" s="37" t="s">
        <v>12403</v>
      </c>
      <c r="AS3931" s="37" t="s">
        <v>12404</v>
      </c>
      <c r="AT3931" s="37" t="s">
        <v>1783</v>
      </c>
    </row>
    <row r="3932" spans="41:46" x14ac:dyDescent="0.2">
      <c r="AO3932" s="106" t="str">
        <f t="shared" si="169"/>
        <v>RXYLD DARTFORD</v>
      </c>
      <c r="AP3932" s="37" t="s">
        <v>12405</v>
      </c>
      <c r="AQ3932" s="37" t="s">
        <v>12406</v>
      </c>
      <c r="AR3932" s="37" t="s">
        <v>12405</v>
      </c>
      <c r="AS3932" s="37" t="s">
        <v>12406</v>
      </c>
      <c r="AT3932" s="37" t="s">
        <v>1783</v>
      </c>
    </row>
    <row r="3933" spans="41:46" x14ac:dyDescent="0.2">
      <c r="AO3933" s="106" t="str">
        <f t="shared" si="169"/>
        <v>RXYLD SWALE</v>
      </c>
      <c r="AP3933" s="37" t="s">
        <v>12407</v>
      </c>
      <c r="AQ3933" s="37" t="s">
        <v>12408</v>
      </c>
      <c r="AR3933" s="37" t="s">
        <v>12407</v>
      </c>
      <c r="AS3933" s="37" t="s">
        <v>12408</v>
      </c>
      <c r="AT3933" s="37" t="s">
        <v>1783</v>
      </c>
    </row>
    <row r="3934" spans="41:46" x14ac:dyDescent="0.2">
      <c r="AO3934" s="106" t="str">
        <f t="shared" si="169"/>
        <v>RXYLD SOUTHLANDS</v>
      </c>
      <c r="AP3934" s="37" t="s">
        <v>12409</v>
      </c>
      <c r="AQ3934" s="37" t="s">
        <v>12410</v>
      </c>
      <c r="AR3934" s="37" t="s">
        <v>12409</v>
      </c>
      <c r="AS3934" s="37" t="s">
        <v>12410</v>
      </c>
      <c r="AT3934" s="37" t="s">
        <v>1783</v>
      </c>
    </row>
    <row r="3935" spans="41:46" x14ac:dyDescent="0.2">
      <c r="AO3935" s="106" t="str">
        <f t="shared" si="169"/>
        <v>RXYARUNDEL UNIT</v>
      </c>
      <c r="AP3935" s="37" t="s">
        <v>12411</v>
      </c>
      <c r="AQ3935" s="37" t="s">
        <v>12412</v>
      </c>
      <c r="AR3935" s="37" t="s">
        <v>12411</v>
      </c>
      <c r="AS3935" s="37" t="s">
        <v>12412</v>
      </c>
      <c r="AT3935" s="37" t="s">
        <v>1783</v>
      </c>
    </row>
    <row r="3936" spans="41:46" x14ac:dyDescent="0.2">
      <c r="AO3936" s="106" t="str">
        <f t="shared" si="169"/>
        <v>RXYASH ETON</v>
      </c>
      <c r="AP3936" s="37" t="s">
        <v>12413</v>
      </c>
      <c r="AQ3936" s="37" t="s">
        <v>12414</v>
      </c>
      <c r="AR3936" s="37" t="s">
        <v>12413</v>
      </c>
      <c r="AS3936" s="37" t="s">
        <v>12414</v>
      </c>
      <c r="AT3936" s="37" t="s">
        <v>1783</v>
      </c>
    </row>
    <row r="3937" spans="41:46" x14ac:dyDescent="0.2">
      <c r="AO3937" s="106" t="str">
        <f t="shared" si="169"/>
        <v>RXYBUCKLAND HOSPITAL</v>
      </c>
      <c r="AP3937" s="37" t="s">
        <v>12415</v>
      </c>
      <c r="AQ3937" s="37" t="s">
        <v>8409</v>
      </c>
      <c r="AR3937" s="37" t="s">
        <v>12415</v>
      </c>
      <c r="AS3937" s="37" t="s">
        <v>8409</v>
      </c>
      <c r="AT3937" s="37" t="s">
        <v>1783</v>
      </c>
    </row>
    <row r="3938" spans="41:46" x14ac:dyDescent="0.2">
      <c r="AO3938" s="106" t="str">
        <f t="shared" si="169"/>
        <v>RXYCANTERBURY D.T.S</v>
      </c>
      <c r="AP3938" s="37" t="s">
        <v>12416</v>
      </c>
      <c r="AQ3938" s="37" t="s">
        <v>12417</v>
      </c>
      <c r="AR3938" s="37" t="s">
        <v>12416</v>
      </c>
      <c r="AS3938" s="37" t="s">
        <v>12417</v>
      </c>
      <c r="AT3938" s="37" t="s">
        <v>1783</v>
      </c>
    </row>
    <row r="3939" spans="41:46" x14ac:dyDescent="0.2">
      <c r="AO3939" s="106" t="str">
        <f t="shared" si="169"/>
        <v>RXYEATING DISORDERS NMP</v>
      </c>
      <c r="AP3939" s="37" t="s">
        <v>12418</v>
      </c>
      <c r="AQ3939" s="37" t="s">
        <v>12419</v>
      </c>
      <c r="AR3939" s="37" t="s">
        <v>12418</v>
      </c>
      <c r="AS3939" s="37" t="s">
        <v>12419</v>
      </c>
      <c r="AT3939" s="37" t="s">
        <v>1783</v>
      </c>
    </row>
    <row r="3940" spans="41:46" x14ac:dyDescent="0.2">
      <c r="AO3940" s="106" t="str">
        <f t="shared" si="169"/>
        <v>RXYFANT OAST</v>
      </c>
      <c r="AP3940" s="37" t="s">
        <v>12420</v>
      </c>
      <c r="AQ3940" s="37" t="s">
        <v>12421</v>
      </c>
      <c r="AR3940" s="37" t="s">
        <v>12420</v>
      </c>
      <c r="AS3940" s="37" t="s">
        <v>12421</v>
      </c>
      <c r="AT3940" s="37" t="s">
        <v>1783</v>
      </c>
    </row>
    <row r="3941" spans="41:46" x14ac:dyDescent="0.2">
      <c r="AO3941" s="106" t="str">
        <f t="shared" si="169"/>
        <v>RXYGREENACRES</v>
      </c>
      <c r="AP3941" s="37" t="s">
        <v>12422</v>
      </c>
      <c r="AQ3941" s="37" t="s">
        <v>11365</v>
      </c>
      <c r="AR3941" s="37" t="s">
        <v>12422</v>
      </c>
      <c r="AS3941" s="37" t="s">
        <v>11365</v>
      </c>
      <c r="AT3941" s="37" t="s">
        <v>1783</v>
      </c>
    </row>
    <row r="3942" spans="41:46" x14ac:dyDescent="0.2">
      <c r="AO3942" s="106" t="str">
        <f t="shared" si="169"/>
        <v>RXYHOMEOPATHIC HOSPITAL</v>
      </c>
      <c r="AP3942" s="37" t="s">
        <v>12423</v>
      </c>
      <c r="AQ3942" s="37" t="s">
        <v>8425</v>
      </c>
      <c r="AR3942" s="37" t="s">
        <v>12423</v>
      </c>
      <c r="AS3942" s="37" t="s">
        <v>8425</v>
      </c>
      <c r="AT3942" s="37" t="s">
        <v>1783</v>
      </c>
    </row>
    <row r="3943" spans="41:46" x14ac:dyDescent="0.2">
      <c r="AO3943" s="106" t="str">
        <f t="shared" si="169"/>
        <v>RXYKELSTON</v>
      </c>
      <c r="AP3943" s="37" t="s">
        <v>12424</v>
      </c>
      <c r="AQ3943" s="37" t="s">
        <v>12425</v>
      </c>
      <c r="AR3943" s="37" t="s">
        <v>12424</v>
      </c>
      <c r="AS3943" s="37" t="s">
        <v>12425</v>
      </c>
      <c r="AT3943" s="37" t="s">
        <v>1783</v>
      </c>
    </row>
    <row r="3944" spans="41:46" x14ac:dyDescent="0.2">
      <c r="AO3944" s="106" t="str">
        <f t="shared" si="169"/>
        <v>RXYOAKWOOD M.H.</v>
      </c>
      <c r="AP3944" s="37" t="s">
        <v>12426</v>
      </c>
      <c r="AQ3944" s="37" t="s">
        <v>12427</v>
      </c>
      <c r="AR3944" s="37" t="s">
        <v>12426</v>
      </c>
      <c r="AS3944" s="37" t="s">
        <v>12427</v>
      </c>
      <c r="AT3944" s="37" t="s">
        <v>1783</v>
      </c>
    </row>
    <row r="3945" spans="41:46" x14ac:dyDescent="0.2">
      <c r="AO3945" s="106" t="str">
        <f t="shared" si="169"/>
        <v>RXYQUEEN ANNE CAR PARK (LAND ONLY)</v>
      </c>
      <c r="AP3945" s="37" t="s">
        <v>12428</v>
      </c>
      <c r="AQ3945" s="37" t="s">
        <v>12429</v>
      </c>
      <c r="AR3945" s="37" t="s">
        <v>12428</v>
      </c>
      <c r="AS3945" s="37" t="s">
        <v>12429</v>
      </c>
      <c r="AT3945" s="37" t="s">
        <v>1783</v>
      </c>
    </row>
    <row r="3946" spans="41:46" x14ac:dyDescent="0.2">
      <c r="AO3946" s="106" t="str">
        <f t="shared" si="169"/>
        <v>RXYRIVENDELL</v>
      </c>
      <c r="AP3946" s="37" t="s">
        <v>12430</v>
      </c>
      <c r="AQ3946" s="37" t="s">
        <v>5919</v>
      </c>
      <c r="AR3946" s="37" t="s">
        <v>12430</v>
      </c>
      <c r="AS3946" s="37" t="s">
        <v>5919</v>
      </c>
      <c r="AT3946" s="37" t="s">
        <v>1783</v>
      </c>
    </row>
    <row r="3947" spans="41:46" x14ac:dyDescent="0.2">
      <c r="AO3947" s="106" t="str">
        <f t="shared" si="169"/>
        <v>RXYST MARTINS HOSPITAL STAFF FLATS</v>
      </c>
      <c r="AP3947" s="37" t="s">
        <v>12431</v>
      </c>
      <c r="AQ3947" s="37" t="s">
        <v>12432</v>
      </c>
      <c r="AR3947" s="37" t="s">
        <v>12431</v>
      </c>
      <c r="AS3947" s="37" t="s">
        <v>12432</v>
      </c>
      <c r="AT3947" s="37" t="s">
        <v>1783</v>
      </c>
    </row>
    <row r="3948" spans="41:46" x14ac:dyDescent="0.2">
      <c r="AO3948" s="106" t="str">
        <f t="shared" si="169"/>
        <v>RXYSITTINGBOURNE CMHC</v>
      </c>
      <c r="AP3948" s="37" t="s">
        <v>12433</v>
      </c>
      <c r="AQ3948" s="37" t="s">
        <v>12434</v>
      </c>
      <c r="AR3948" s="37" t="s">
        <v>12433</v>
      </c>
      <c r="AS3948" s="37" t="s">
        <v>12434</v>
      </c>
      <c r="AT3948" s="37" t="s">
        <v>1783</v>
      </c>
    </row>
    <row r="3949" spans="41:46" x14ac:dyDescent="0.2">
      <c r="AO3949" s="106" t="str">
        <f t="shared" si="169"/>
        <v>RXYSOUTHLANDS</v>
      </c>
      <c r="AP3949" s="37" t="s">
        <v>12435</v>
      </c>
      <c r="AQ3949" s="37" t="s">
        <v>12436</v>
      </c>
      <c r="AR3949" s="37" t="s">
        <v>12435</v>
      </c>
      <c r="AS3949" s="37" t="s">
        <v>12436</v>
      </c>
      <c r="AT3949" s="37" t="s">
        <v>1783</v>
      </c>
    </row>
    <row r="3950" spans="41:46" x14ac:dyDescent="0.2">
      <c r="AO3950" s="106" t="str">
        <f t="shared" si="169"/>
        <v>RXYSTAFF RESIDENCES</v>
      </c>
      <c r="AP3950" s="37" t="s">
        <v>12437</v>
      </c>
      <c r="AQ3950" s="37" t="s">
        <v>12438</v>
      </c>
      <c r="AR3950" s="37" t="s">
        <v>12437</v>
      </c>
      <c r="AS3950" s="37" t="s">
        <v>12438</v>
      </c>
      <c r="AT3950" s="37" t="s">
        <v>1783</v>
      </c>
    </row>
    <row r="3951" spans="41:46" x14ac:dyDescent="0.2">
      <c r="AO3951" s="106" t="str">
        <f t="shared" si="169"/>
        <v>RXYTHANET MENTAL HEALTH UNIT</v>
      </c>
      <c r="AP3951" s="37" t="s">
        <v>12439</v>
      </c>
      <c r="AQ3951" s="37" t="s">
        <v>12440</v>
      </c>
      <c r="AR3951" s="37" t="s">
        <v>12439</v>
      </c>
      <c r="AS3951" s="37" t="s">
        <v>12440</v>
      </c>
      <c r="AT3951" s="37" t="s">
        <v>1783</v>
      </c>
    </row>
    <row r="3952" spans="41:46" x14ac:dyDescent="0.2">
      <c r="AO3952" s="106" t="str">
        <f t="shared" si="169"/>
        <v>RXYTHE BEACON</v>
      </c>
      <c r="AP3952" s="37" t="s">
        <v>12441</v>
      </c>
      <c r="AQ3952" s="37" t="s">
        <v>11076</v>
      </c>
      <c r="AR3952" s="37" t="s">
        <v>12441</v>
      </c>
      <c r="AS3952" s="37" t="s">
        <v>11076</v>
      </c>
      <c r="AT3952" s="37" t="s">
        <v>1783</v>
      </c>
    </row>
    <row r="3953" spans="41:46" x14ac:dyDescent="0.2">
      <c r="AO3953" s="106" t="str">
        <f t="shared" si="169"/>
        <v>RXYTHE HAVEN</v>
      </c>
      <c r="AP3953" s="37" t="s">
        <v>12442</v>
      </c>
      <c r="AQ3953" s="37" t="s">
        <v>12443</v>
      </c>
      <c r="AR3953" s="37" t="s">
        <v>12442</v>
      </c>
      <c r="AS3953" s="37" t="s">
        <v>12443</v>
      </c>
      <c r="AT3953" s="37" t="s">
        <v>1783</v>
      </c>
    </row>
    <row r="3954" spans="41:46" x14ac:dyDescent="0.2">
      <c r="AO3954" s="106" t="str">
        <f t="shared" si="169"/>
        <v>RXYTHE PAGODA</v>
      </c>
      <c r="AP3954" s="37" t="s">
        <v>12444</v>
      </c>
      <c r="AQ3954" s="37" t="s">
        <v>12445</v>
      </c>
      <c r="AR3954" s="37" t="s">
        <v>12444</v>
      </c>
      <c r="AS3954" s="37" t="s">
        <v>12445</v>
      </c>
      <c r="AT3954" s="37" t="s">
        <v>1783</v>
      </c>
    </row>
    <row r="3955" spans="41:46" x14ac:dyDescent="0.2">
      <c r="AO3955" s="106" t="str">
        <f t="shared" si="169"/>
        <v>RXYTHE SPRINGS</v>
      </c>
      <c r="AP3955" s="37" t="s">
        <v>12446</v>
      </c>
      <c r="AQ3955" s="37" t="s">
        <v>12447</v>
      </c>
      <c r="AR3955" s="37" t="s">
        <v>12446</v>
      </c>
      <c r="AS3955" s="37" t="s">
        <v>12447</v>
      </c>
      <c r="AT3955" s="37" t="s">
        <v>1783</v>
      </c>
    </row>
    <row r="3956" spans="41:46" x14ac:dyDescent="0.2">
      <c r="AO3956" s="106" t="str">
        <f t="shared" si="169"/>
        <v>RXYWOODEND</v>
      </c>
      <c r="AP3956" s="37" t="s">
        <v>12448</v>
      </c>
      <c r="AQ3956" s="37" t="s">
        <v>12449</v>
      </c>
      <c r="AR3956" s="37" t="s">
        <v>12448</v>
      </c>
      <c r="AS3956" s="37" t="s">
        <v>12449</v>
      </c>
      <c r="AT3956" s="37" t="s">
        <v>1783</v>
      </c>
    </row>
    <row r="3957" spans="41:46" x14ac:dyDescent="0.2">
      <c r="AO3957" s="106" t="str">
        <f t="shared" si="169"/>
        <v>RY1LIVERPOOL COMMUNITY HEALTH NHS TRUST</v>
      </c>
      <c r="AP3957" s="37" t="s">
        <v>12450</v>
      </c>
      <c r="AQ3957" s="37" t="s">
        <v>12451</v>
      </c>
      <c r="AR3957" s="37" t="s">
        <v>12450</v>
      </c>
      <c r="AS3957" s="37" t="s">
        <v>12451</v>
      </c>
      <c r="AT3957" s="37" t="s">
        <v>1777</v>
      </c>
    </row>
    <row r="3958" spans="41:46" x14ac:dyDescent="0.2">
      <c r="AO3958" s="106" t="str">
        <f t="shared" si="169"/>
        <v>RY1LIVERPOOL HEALTH PROMOTION</v>
      </c>
      <c r="AP3958" s="37" t="s">
        <v>12452</v>
      </c>
      <c r="AQ3958" s="37" t="s">
        <v>12453</v>
      </c>
      <c r="AR3958" s="37" t="s">
        <v>12452</v>
      </c>
      <c r="AS3958" s="37" t="s">
        <v>12453</v>
      </c>
      <c r="AT3958" s="37" t="s">
        <v>1777</v>
      </c>
    </row>
    <row r="3959" spans="41:46" x14ac:dyDescent="0.2">
      <c r="AO3959" s="106" t="str">
        <f t="shared" si="169"/>
        <v>RY1ST JAMES</v>
      </c>
      <c r="AP3959" s="37" t="s">
        <v>12454</v>
      </c>
      <c r="AQ3959" s="37" t="s">
        <v>12455</v>
      </c>
      <c r="AR3959" s="37" t="s">
        <v>12454</v>
      </c>
      <c r="AS3959" s="37" t="s">
        <v>12455</v>
      </c>
      <c r="AT3959" s="37" t="s">
        <v>1777</v>
      </c>
    </row>
    <row r="3960" spans="41:46" x14ac:dyDescent="0.2">
      <c r="AO3960" s="106" t="str">
        <f t="shared" si="169"/>
        <v>RY1PPU/NPC</v>
      </c>
      <c r="AP3960" s="37" t="s">
        <v>12456</v>
      </c>
      <c r="AQ3960" s="37" t="s">
        <v>12457</v>
      </c>
      <c r="AR3960" s="37" t="s">
        <v>12456</v>
      </c>
      <c r="AS3960" s="37" t="s">
        <v>12457</v>
      </c>
      <c r="AT3960" s="37" t="s">
        <v>1777</v>
      </c>
    </row>
    <row r="3961" spans="41:46" x14ac:dyDescent="0.2">
      <c r="AO3961" s="106" t="str">
        <f t="shared" si="169"/>
        <v>RY1MOORGATE POINT</v>
      </c>
      <c r="AP3961" s="37" t="s">
        <v>12458</v>
      </c>
      <c r="AQ3961" s="37" t="s">
        <v>12459</v>
      </c>
      <c r="AR3961" s="37" t="s">
        <v>12458</v>
      </c>
      <c r="AS3961" s="37" t="s">
        <v>12459</v>
      </c>
      <c r="AT3961" s="37" t="s">
        <v>1777</v>
      </c>
    </row>
    <row r="3962" spans="41:46" x14ac:dyDescent="0.2">
      <c r="AO3962" s="106" t="str">
        <f t="shared" si="169"/>
        <v>RY1UC24</v>
      </c>
      <c r="AP3962" s="37" t="s">
        <v>12460</v>
      </c>
      <c r="AQ3962" s="37" t="s">
        <v>12461</v>
      </c>
      <c r="AR3962" s="37" t="s">
        <v>12460</v>
      </c>
      <c r="AS3962" s="37" t="s">
        <v>12461</v>
      </c>
      <c r="AT3962" s="37" t="s">
        <v>1777</v>
      </c>
    </row>
    <row r="3963" spans="41:46" x14ac:dyDescent="0.2">
      <c r="AO3963" s="106" t="str">
        <f t="shared" si="169"/>
        <v>RY1BUILDING BRIDGES</v>
      </c>
      <c r="AP3963" s="37" t="s">
        <v>12462</v>
      </c>
      <c r="AQ3963" s="37" t="s">
        <v>12463</v>
      </c>
      <c r="AR3963" s="37" t="s">
        <v>12462</v>
      </c>
      <c r="AS3963" s="37" t="s">
        <v>12463</v>
      </c>
      <c r="AT3963" s="37" t="s">
        <v>1777</v>
      </c>
    </row>
    <row r="3964" spans="41:46" x14ac:dyDescent="0.2">
      <c r="AO3964" s="106" t="str">
        <f t="shared" si="169"/>
        <v>RY1REGATTA PLACE</v>
      </c>
      <c r="AP3964" s="37" t="s">
        <v>12464</v>
      </c>
      <c r="AQ3964" s="37" t="s">
        <v>14558</v>
      </c>
      <c r="AR3964" s="37" t="s">
        <v>12464</v>
      </c>
      <c r="AS3964" s="37" t="s">
        <v>14558</v>
      </c>
      <c r="AT3964" s="37" t="s">
        <v>1777</v>
      </c>
    </row>
    <row r="3965" spans="41:46" x14ac:dyDescent="0.2">
      <c r="AO3965" s="106" t="str">
        <f t="shared" si="169"/>
        <v>RY1BRIDGE CHAPEL</v>
      </c>
      <c r="AP3965" s="37" t="s">
        <v>12465</v>
      </c>
      <c r="AQ3965" s="37" t="s">
        <v>12466</v>
      </c>
      <c r="AR3965" s="37" t="s">
        <v>12465</v>
      </c>
      <c r="AS3965" s="37" t="s">
        <v>12466</v>
      </c>
      <c r="AT3965" s="37" t="s">
        <v>1777</v>
      </c>
    </row>
    <row r="3966" spans="41:46" x14ac:dyDescent="0.2">
      <c r="AO3966" s="106" t="str">
        <f t="shared" si="169"/>
        <v>RY1ROTUNDA DEMOGRAPHIC THERAPUTIC COMMUNITY</v>
      </c>
      <c r="AP3966" s="37" t="s">
        <v>12467</v>
      </c>
      <c r="AQ3966" s="37" t="s">
        <v>12468</v>
      </c>
      <c r="AR3966" s="37" t="s">
        <v>12467</v>
      </c>
      <c r="AS3966" s="37" t="s">
        <v>12468</v>
      </c>
      <c r="AT3966" s="37" t="s">
        <v>1777</v>
      </c>
    </row>
    <row r="3967" spans="41:46" x14ac:dyDescent="0.2">
      <c r="AO3967" s="106" t="str">
        <f t="shared" si="169"/>
        <v>RY1LIFEBANK</v>
      </c>
      <c r="AP3967" s="37" t="s">
        <v>12469</v>
      </c>
      <c r="AQ3967" s="37" t="s">
        <v>12470</v>
      </c>
      <c r="AR3967" s="37" t="s">
        <v>12469</v>
      </c>
      <c r="AS3967" s="37" t="s">
        <v>12470</v>
      </c>
      <c r="AT3967" s="37" t="s">
        <v>1777</v>
      </c>
    </row>
    <row r="3968" spans="41:46" x14ac:dyDescent="0.2">
      <c r="AO3968" s="106" t="str">
        <f t="shared" si="169"/>
        <v>RY1UNPLANNED CARE</v>
      </c>
      <c r="AP3968" s="37" t="s">
        <v>12471</v>
      </c>
      <c r="AQ3968" s="37" t="s">
        <v>12472</v>
      </c>
      <c r="AR3968" s="37" t="s">
        <v>12471</v>
      </c>
      <c r="AS3968" s="37" t="s">
        <v>12472</v>
      </c>
      <c r="AT3968" s="37" t="s">
        <v>1777</v>
      </c>
    </row>
    <row r="3969" spans="41:46" x14ac:dyDescent="0.2">
      <c r="AO3969" s="106" t="str">
        <f t="shared" si="169"/>
        <v>RY1RL &amp; BUHT IM&amp;T DEPARTMENT</v>
      </c>
      <c r="AP3969" s="37" t="s">
        <v>12473</v>
      </c>
      <c r="AQ3969" s="37" t="s">
        <v>12474</v>
      </c>
      <c r="AR3969" s="37" t="s">
        <v>12473</v>
      </c>
      <c r="AS3969" s="37" t="s">
        <v>12474</v>
      </c>
      <c r="AT3969" s="37" t="s">
        <v>1777</v>
      </c>
    </row>
    <row r="3970" spans="41:46" x14ac:dyDescent="0.2">
      <c r="AO3970" s="106" t="str">
        <f t="shared" si="169"/>
        <v>RY1INTERMEDIATE CARE UNIT</v>
      </c>
      <c r="AP3970" s="37" t="s">
        <v>12475</v>
      </c>
      <c r="AQ3970" s="37" t="s">
        <v>12476</v>
      </c>
      <c r="AR3970" s="37" t="s">
        <v>12475</v>
      </c>
      <c r="AS3970" s="37" t="s">
        <v>12476</v>
      </c>
      <c r="AT3970" s="37" t="s">
        <v>1777</v>
      </c>
    </row>
    <row r="3971" spans="41:46" x14ac:dyDescent="0.2">
      <c r="AO3971" s="106" t="str">
        <f t="shared" si="169"/>
        <v>RY1PAVILLION 6</v>
      </c>
      <c r="AP3971" s="37" t="s">
        <v>12477</v>
      </c>
      <c r="AQ3971" s="37" t="s">
        <v>12478</v>
      </c>
      <c r="AR3971" s="37" t="s">
        <v>12477</v>
      </c>
      <c r="AS3971" s="37" t="s">
        <v>12478</v>
      </c>
      <c r="AT3971" s="37" t="s">
        <v>1777</v>
      </c>
    </row>
    <row r="3972" spans="41:46" x14ac:dyDescent="0.2">
      <c r="AO3972" s="106" t="str">
        <f t="shared" ref="AO3972:AO4035" si="170">AT3972&amp;AQ3972</f>
        <v>RY1NEWHALL CAMPUS (COTTAGE 2)</v>
      </c>
      <c r="AP3972" s="37" t="s">
        <v>12479</v>
      </c>
      <c r="AQ3972" s="37" t="s">
        <v>12480</v>
      </c>
      <c r="AR3972" s="37" t="s">
        <v>12479</v>
      </c>
      <c r="AS3972" s="37" t="s">
        <v>12480</v>
      </c>
      <c r="AT3972" s="37" t="s">
        <v>1777</v>
      </c>
    </row>
    <row r="3973" spans="41:46" x14ac:dyDescent="0.2">
      <c r="AO3973" s="106" t="str">
        <f t="shared" si="170"/>
        <v>RY1NEWHALL CAMPUS (COTTAGE 7)</v>
      </c>
      <c r="AP3973" s="37" t="s">
        <v>12481</v>
      </c>
      <c r="AQ3973" s="37" t="s">
        <v>12482</v>
      </c>
      <c r="AR3973" s="37" t="s">
        <v>12481</v>
      </c>
      <c r="AS3973" s="37" t="s">
        <v>12482</v>
      </c>
      <c r="AT3973" s="37" t="s">
        <v>1777</v>
      </c>
    </row>
    <row r="3974" spans="41:46" x14ac:dyDescent="0.2">
      <c r="AO3974" s="106" t="str">
        <f t="shared" si="170"/>
        <v>RY1HOME LOANS</v>
      </c>
      <c r="AP3974" s="37" t="s">
        <v>12483</v>
      </c>
      <c r="AQ3974" s="37" t="s">
        <v>12484</v>
      </c>
      <c r="AR3974" s="37" t="s">
        <v>12483</v>
      </c>
      <c r="AS3974" s="37" t="s">
        <v>12484</v>
      </c>
      <c r="AT3974" s="37" t="s">
        <v>1777</v>
      </c>
    </row>
    <row r="3975" spans="41:46" x14ac:dyDescent="0.2">
      <c r="AO3975" s="106" t="str">
        <f t="shared" si="170"/>
        <v>RY1TEA FACTORY</v>
      </c>
      <c r="AP3975" s="37" t="s">
        <v>12485</v>
      </c>
      <c r="AQ3975" s="37" t="s">
        <v>12486</v>
      </c>
      <c r="AR3975" s="37" t="s">
        <v>12485</v>
      </c>
      <c r="AS3975" s="37" t="s">
        <v>12486</v>
      </c>
      <c r="AT3975" s="37" t="s">
        <v>1777</v>
      </c>
    </row>
    <row r="3976" spans="41:46" x14ac:dyDescent="0.2">
      <c r="AO3976" s="106" t="str">
        <f t="shared" si="170"/>
        <v>RY1NATURAL BREAKS MERSEYSIDE</v>
      </c>
      <c r="AP3976" s="37" t="s">
        <v>12487</v>
      </c>
      <c r="AQ3976" s="37" t="s">
        <v>12488</v>
      </c>
      <c r="AR3976" s="37" t="s">
        <v>12487</v>
      </c>
      <c r="AS3976" s="37" t="s">
        <v>12488</v>
      </c>
      <c r="AT3976" s="37" t="s">
        <v>1777</v>
      </c>
    </row>
    <row r="3977" spans="41:46" x14ac:dyDescent="0.2">
      <c r="AO3977" s="106" t="str">
        <f t="shared" si="170"/>
        <v>RY1DERMATOLOGY ICATS</v>
      </c>
      <c r="AP3977" s="37" t="s">
        <v>12489</v>
      </c>
      <c r="AQ3977" s="37" t="s">
        <v>12490</v>
      </c>
      <c r="AR3977" s="37" t="s">
        <v>12489</v>
      </c>
      <c r="AS3977" s="37" t="s">
        <v>12490</v>
      </c>
      <c r="AT3977" s="37" t="s">
        <v>1777</v>
      </c>
    </row>
    <row r="3978" spans="41:46" x14ac:dyDescent="0.2">
      <c r="AO3978" s="106" t="str">
        <f t="shared" si="170"/>
        <v>RY1COMMUNITY INTEGRATED DISCHARGE UNIT</v>
      </c>
      <c r="AP3978" s="37" t="s">
        <v>12491</v>
      </c>
      <c r="AQ3978" s="37" t="s">
        <v>12492</v>
      </c>
      <c r="AR3978" s="37" t="s">
        <v>12491</v>
      </c>
      <c r="AS3978" s="37" t="s">
        <v>12492</v>
      </c>
      <c r="AT3978" s="37" t="s">
        <v>1777</v>
      </c>
    </row>
    <row r="3979" spans="41:46" x14ac:dyDescent="0.2">
      <c r="AO3979" s="106" t="str">
        <f t="shared" si="170"/>
        <v>RY1ABACUS FAZAKERLEY</v>
      </c>
      <c r="AP3979" s="37" t="s">
        <v>12493</v>
      </c>
      <c r="AQ3979" s="37" t="s">
        <v>12494</v>
      </c>
      <c r="AR3979" s="37" t="s">
        <v>12493</v>
      </c>
      <c r="AS3979" s="37" t="s">
        <v>12494</v>
      </c>
      <c r="AT3979" s="37" t="s">
        <v>1777</v>
      </c>
    </row>
    <row r="3980" spans="41:46" x14ac:dyDescent="0.2">
      <c r="AO3980" s="106" t="str">
        <f t="shared" si="170"/>
        <v>RY1NETHERTON FEELGOOD FACTORY</v>
      </c>
      <c r="AP3980" s="37" t="s">
        <v>12495</v>
      </c>
      <c r="AQ3980" s="37" t="s">
        <v>12496</v>
      </c>
      <c r="AR3980" s="37" t="s">
        <v>12495</v>
      </c>
      <c r="AS3980" s="37" t="s">
        <v>12496</v>
      </c>
      <c r="AT3980" s="37" t="s">
        <v>1777</v>
      </c>
    </row>
    <row r="3981" spans="41:46" x14ac:dyDescent="0.2">
      <c r="AO3981" s="106" t="str">
        <f t="shared" si="170"/>
        <v>RY1LITHERLAND SPORTS PARK</v>
      </c>
      <c r="AP3981" s="37" t="s">
        <v>12497</v>
      </c>
      <c r="AQ3981" s="37" t="s">
        <v>12498</v>
      </c>
      <c r="AR3981" s="37" t="s">
        <v>12497</v>
      </c>
      <c r="AS3981" s="37" t="s">
        <v>12498</v>
      </c>
      <c r="AT3981" s="37" t="s">
        <v>1777</v>
      </c>
    </row>
    <row r="3982" spans="41:46" x14ac:dyDescent="0.2">
      <c r="AO3982" s="106" t="str">
        <f t="shared" si="170"/>
        <v>RY1OPTOPLAST</v>
      </c>
      <c r="AP3982" s="37" t="s">
        <v>12499</v>
      </c>
      <c r="AQ3982" s="37" t="s">
        <v>12500</v>
      </c>
      <c r="AR3982" s="37" t="s">
        <v>12499</v>
      </c>
      <c r="AS3982" s="37" t="s">
        <v>12500</v>
      </c>
      <c r="AT3982" s="37" t="s">
        <v>1777</v>
      </c>
    </row>
    <row r="3983" spans="41:46" x14ac:dyDescent="0.2">
      <c r="AO3983" s="106" t="str">
        <f t="shared" si="170"/>
        <v>RY1WARD 35 COMMUNITY INTERMEDIATE CARE UNIT</v>
      </c>
      <c r="AP3983" s="37" t="s">
        <v>12501</v>
      </c>
      <c r="AQ3983" s="37" t="s">
        <v>12502</v>
      </c>
      <c r="AR3983" s="37" t="s">
        <v>12501</v>
      </c>
      <c r="AS3983" s="37" t="s">
        <v>12502</v>
      </c>
      <c r="AT3983" s="37" t="s">
        <v>1777</v>
      </c>
    </row>
    <row r="3984" spans="41:46" x14ac:dyDescent="0.2">
      <c r="AO3984" s="106" t="str">
        <f t="shared" si="170"/>
        <v>RY2NEWTON COMMUNITY HOSPITAL</v>
      </c>
      <c r="AP3984" s="37" t="s">
        <v>12503</v>
      </c>
      <c r="AQ3984" s="37" t="s">
        <v>13804</v>
      </c>
      <c r="AR3984" s="37" t="s">
        <v>12503</v>
      </c>
      <c r="AS3984" s="37" t="s">
        <v>13804</v>
      </c>
      <c r="AT3984" s="37" t="s">
        <v>1775</v>
      </c>
    </row>
    <row r="3985" spans="41:46" x14ac:dyDescent="0.2">
      <c r="AO3985" s="106" t="str">
        <f t="shared" si="170"/>
        <v>RY2UPTON ROCKS MC</v>
      </c>
      <c r="AP3985" s="37" t="s">
        <v>12504</v>
      </c>
      <c r="AQ3985" s="37" t="s">
        <v>12505</v>
      </c>
      <c r="AR3985" s="37" t="s">
        <v>12504</v>
      </c>
      <c r="AS3985" s="37" t="s">
        <v>12505</v>
      </c>
      <c r="AT3985" s="37" t="s">
        <v>1775</v>
      </c>
    </row>
    <row r="3986" spans="41:46" x14ac:dyDescent="0.2">
      <c r="AO3986" s="106" t="str">
        <f t="shared" si="170"/>
        <v>RY2TAMESIDE GENERAL HOSPITAL</v>
      </c>
      <c r="AP3986" s="37" t="s">
        <v>12506</v>
      </c>
      <c r="AQ3986" s="37" t="s">
        <v>12507</v>
      </c>
      <c r="AR3986" s="37" t="s">
        <v>12506</v>
      </c>
      <c r="AS3986" s="37" t="s">
        <v>12507</v>
      </c>
      <c r="AT3986" s="37" t="s">
        <v>1775</v>
      </c>
    </row>
    <row r="3987" spans="41:46" x14ac:dyDescent="0.2">
      <c r="AO3987" s="106" t="str">
        <f t="shared" si="170"/>
        <v>RY2TRAFFORD GENERAL HOSPITAL</v>
      </c>
      <c r="AP3987" s="37" t="s">
        <v>12508</v>
      </c>
      <c r="AQ3987" s="37" t="s">
        <v>12509</v>
      </c>
      <c r="AR3987" s="37" t="s">
        <v>12508</v>
      </c>
      <c r="AS3987" s="37" t="s">
        <v>12509</v>
      </c>
      <c r="AT3987" s="37" t="s">
        <v>1775</v>
      </c>
    </row>
    <row r="3988" spans="41:46" x14ac:dyDescent="0.2">
      <c r="AO3988" s="106" t="str">
        <f t="shared" si="170"/>
        <v>RY2WHISTON HOSPITAL</v>
      </c>
      <c r="AP3988" s="37" t="s">
        <v>12510</v>
      </c>
      <c r="AQ3988" s="37" t="s">
        <v>13825</v>
      </c>
      <c r="AR3988" s="37" t="s">
        <v>12510</v>
      </c>
      <c r="AS3988" s="37" t="s">
        <v>13825</v>
      </c>
      <c r="AT3988" s="37" t="s">
        <v>1775</v>
      </c>
    </row>
    <row r="3989" spans="41:46" x14ac:dyDescent="0.2">
      <c r="AO3989" s="106" t="str">
        <f t="shared" si="170"/>
        <v>RY2THE LINDENS</v>
      </c>
      <c r="AP3989" s="37" t="s">
        <v>12511</v>
      </c>
      <c r="AQ3989" s="37" t="s">
        <v>12512</v>
      </c>
      <c r="AR3989" s="37" t="s">
        <v>12511</v>
      </c>
      <c r="AS3989" s="37" t="s">
        <v>12512</v>
      </c>
      <c r="AT3989" s="37" t="s">
        <v>1775</v>
      </c>
    </row>
    <row r="3990" spans="41:46" x14ac:dyDescent="0.2">
      <c r="AO3990" s="106" t="str">
        <f t="shared" si="170"/>
        <v>RY2HOUGH GREEN HEALTH PARK</v>
      </c>
      <c r="AP3990" s="37" t="s">
        <v>12513</v>
      </c>
      <c r="AQ3990" s="37" t="s">
        <v>12514</v>
      </c>
      <c r="AR3990" s="37" t="s">
        <v>12513</v>
      </c>
      <c r="AS3990" s="37" t="s">
        <v>12514</v>
      </c>
      <c r="AT3990" s="37" t="s">
        <v>1775</v>
      </c>
    </row>
    <row r="3991" spans="41:46" x14ac:dyDescent="0.2">
      <c r="AO3991" s="106" t="str">
        <f t="shared" si="170"/>
        <v>RY2ALTRINCHAM GENERAL HOSPITAL</v>
      </c>
      <c r="AP3991" s="37" t="s">
        <v>12515</v>
      </c>
      <c r="AQ3991" s="37" t="s">
        <v>12516</v>
      </c>
      <c r="AR3991" s="37" t="s">
        <v>12515</v>
      </c>
      <c r="AS3991" s="37" t="s">
        <v>12516</v>
      </c>
      <c r="AT3991" s="37" t="s">
        <v>1775</v>
      </c>
    </row>
    <row r="3992" spans="41:46" x14ac:dyDescent="0.2">
      <c r="AO3992" s="106" t="str">
        <f t="shared" si="170"/>
        <v>RY2HIGHFIELD HOSPITAL</v>
      </c>
      <c r="AP3992" s="37" t="s">
        <v>12517</v>
      </c>
      <c r="AQ3992" s="37" t="s">
        <v>12518</v>
      </c>
      <c r="AR3992" s="37" t="s">
        <v>12517</v>
      </c>
      <c r="AS3992" s="37" t="s">
        <v>12518</v>
      </c>
      <c r="AT3992" s="37" t="s">
        <v>1775</v>
      </c>
    </row>
    <row r="3993" spans="41:46" x14ac:dyDescent="0.2">
      <c r="AO3993" s="106" t="str">
        <f t="shared" si="170"/>
        <v>RY2HALTON GENERAL HOSPITAL</v>
      </c>
      <c r="AP3993" s="37" t="s">
        <v>12519</v>
      </c>
      <c r="AQ3993" s="37" t="s">
        <v>12520</v>
      </c>
      <c r="AR3993" s="37" t="s">
        <v>12519</v>
      </c>
      <c r="AS3993" s="37" t="s">
        <v>12520</v>
      </c>
      <c r="AT3993" s="37" t="s">
        <v>1775</v>
      </c>
    </row>
    <row r="3994" spans="41:46" x14ac:dyDescent="0.2">
      <c r="AO3994" s="106" t="str">
        <f t="shared" si="170"/>
        <v>RY2ST HELENS HOSPITAL</v>
      </c>
      <c r="AP3994" s="37" t="s">
        <v>12521</v>
      </c>
      <c r="AQ3994" s="37" t="s">
        <v>13827</v>
      </c>
      <c r="AR3994" s="37" t="s">
        <v>12521</v>
      </c>
      <c r="AS3994" s="37" t="s">
        <v>13827</v>
      </c>
      <c r="AT3994" s="37" t="s">
        <v>1775</v>
      </c>
    </row>
    <row r="3995" spans="41:46" x14ac:dyDescent="0.2">
      <c r="AO3995" s="106" t="str">
        <f t="shared" si="170"/>
        <v>RY2LEIGH INFIRMARY</v>
      </c>
      <c r="AP3995" s="37" t="s">
        <v>12522</v>
      </c>
      <c r="AQ3995" s="37" t="s">
        <v>12523</v>
      </c>
      <c r="AR3995" s="37" t="s">
        <v>12522</v>
      </c>
      <c r="AS3995" s="37" t="s">
        <v>12523</v>
      </c>
      <c r="AT3995" s="37" t="s">
        <v>1775</v>
      </c>
    </row>
    <row r="3996" spans="41:46" x14ac:dyDescent="0.2">
      <c r="AO3996" s="106" t="str">
        <f t="shared" si="170"/>
        <v>RY2ROYAL ALBERT EDWARD INFIRMARY</v>
      </c>
      <c r="AP3996" s="37" t="s">
        <v>12524</v>
      </c>
      <c r="AQ3996" s="37" t="s">
        <v>12525</v>
      </c>
      <c r="AR3996" s="37" t="s">
        <v>12524</v>
      </c>
      <c r="AS3996" s="37" t="s">
        <v>12525</v>
      </c>
      <c r="AT3996" s="37" t="s">
        <v>1775</v>
      </c>
    </row>
    <row r="3997" spans="41:46" x14ac:dyDescent="0.2">
      <c r="AO3997" s="106" t="str">
        <f t="shared" si="170"/>
        <v>RY2WRIGHTINGTON HOSPITAL</v>
      </c>
      <c r="AP3997" s="37" t="s">
        <v>12526</v>
      </c>
      <c r="AQ3997" s="37" t="s">
        <v>12527</v>
      </c>
      <c r="AR3997" s="37" t="s">
        <v>12526</v>
      </c>
      <c r="AS3997" s="37" t="s">
        <v>12527</v>
      </c>
      <c r="AT3997" s="37" t="s">
        <v>1775</v>
      </c>
    </row>
    <row r="3998" spans="41:46" x14ac:dyDescent="0.2">
      <c r="AO3998" s="106" t="str">
        <f t="shared" si="170"/>
        <v>RY2STANDISHGATE</v>
      </c>
      <c r="AP3998" s="37" t="s">
        <v>12528</v>
      </c>
      <c r="AQ3998" s="37" t="s">
        <v>12529</v>
      </c>
      <c r="AR3998" s="37" t="s">
        <v>12528</v>
      </c>
      <c r="AS3998" s="37" t="s">
        <v>12529</v>
      </c>
      <c r="AT3998" s="37" t="s">
        <v>1775</v>
      </c>
    </row>
    <row r="3999" spans="41:46" x14ac:dyDescent="0.2">
      <c r="AO3999" s="106" t="str">
        <f t="shared" si="170"/>
        <v>RY2LEIGH LOCALITY BUILDING</v>
      </c>
      <c r="AP3999" s="37" t="s">
        <v>12530</v>
      </c>
      <c r="AQ3999" s="37" t="s">
        <v>12531</v>
      </c>
      <c r="AR3999" s="37" t="s">
        <v>12530</v>
      </c>
      <c r="AS3999" s="37" t="s">
        <v>12531</v>
      </c>
      <c r="AT3999" s="37" t="s">
        <v>1775</v>
      </c>
    </row>
    <row r="4000" spans="41:46" x14ac:dyDescent="0.2">
      <c r="AO4000" s="106" t="str">
        <f t="shared" si="170"/>
        <v>RY2OAKWOOD UNIT</v>
      </c>
      <c r="AP4000" s="37" t="s">
        <v>12532</v>
      </c>
      <c r="AQ4000" s="37" t="s">
        <v>11646</v>
      </c>
      <c r="AR4000" s="37" t="s">
        <v>12532</v>
      </c>
      <c r="AS4000" s="37" t="s">
        <v>11646</v>
      </c>
      <c r="AT4000" s="37" t="s">
        <v>1775</v>
      </c>
    </row>
    <row r="4001" spans="41:46" x14ac:dyDescent="0.2">
      <c r="AO4001" s="106" t="str">
        <f t="shared" si="170"/>
        <v>RY2CINNAMON BROW UNIT</v>
      </c>
      <c r="AP4001" s="37" t="s">
        <v>12533</v>
      </c>
      <c r="AQ4001" s="37" t="s">
        <v>12534</v>
      </c>
      <c r="AR4001" s="37" t="s">
        <v>12533</v>
      </c>
      <c r="AS4001" s="37" t="s">
        <v>12534</v>
      </c>
      <c r="AT4001" s="37" t="s">
        <v>1775</v>
      </c>
    </row>
    <row r="4002" spans="41:46" x14ac:dyDescent="0.2">
      <c r="AO4002" s="106" t="str">
        <f t="shared" si="170"/>
        <v>RY2THE BEACHES</v>
      </c>
      <c r="AP4002" s="37" t="s">
        <v>12535</v>
      </c>
      <c r="AQ4002" s="37" t="s">
        <v>12536</v>
      </c>
      <c r="AR4002" s="37" t="s">
        <v>12535</v>
      </c>
      <c r="AS4002" s="37" t="s">
        <v>12536</v>
      </c>
      <c r="AT4002" s="37" t="s">
        <v>1775</v>
      </c>
    </row>
    <row r="4003" spans="41:46" x14ac:dyDescent="0.2">
      <c r="AO4003" s="106" t="str">
        <f t="shared" si="170"/>
        <v>RY2THE LAKES</v>
      </c>
      <c r="AP4003" s="37" t="s">
        <v>12537</v>
      </c>
      <c r="AQ4003" s="37" t="s">
        <v>12538</v>
      </c>
      <c r="AR4003" s="37" t="s">
        <v>12537</v>
      </c>
      <c r="AS4003" s="37" t="s">
        <v>12538</v>
      </c>
      <c r="AT4003" s="37" t="s">
        <v>1775</v>
      </c>
    </row>
    <row r="4004" spans="41:46" x14ac:dyDescent="0.2">
      <c r="AO4004" s="106" t="str">
        <f t="shared" si="170"/>
        <v>RY2TALK SHOP</v>
      </c>
      <c r="AP4004" s="37" t="s">
        <v>12539</v>
      </c>
      <c r="AQ4004" s="37" t="s">
        <v>12540</v>
      </c>
      <c r="AR4004" s="37" t="s">
        <v>12539</v>
      </c>
      <c r="AS4004" s="37" t="s">
        <v>12540</v>
      </c>
      <c r="AT4004" s="37" t="s">
        <v>1775</v>
      </c>
    </row>
    <row r="4005" spans="41:46" x14ac:dyDescent="0.2">
      <c r="AO4005" s="106" t="str">
        <f t="shared" si="170"/>
        <v>RY3LAKESIDE 400</v>
      </c>
      <c r="AP4005" s="37" t="s">
        <v>12541</v>
      </c>
      <c r="AQ4005" s="37" t="s">
        <v>12542</v>
      </c>
      <c r="AR4005" s="37" t="s">
        <v>12541</v>
      </c>
      <c r="AS4005" s="37" t="s">
        <v>12542</v>
      </c>
      <c r="AT4005" s="37" t="s">
        <v>1768</v>
      </c>
    </row>
    <row r="4006" spans="41:46" x14ac:dyDescent="0.2">
      <c r="AO4006" s="106" t="str">
        <f t="shared" si="170"/>
        <v>RY3NORFOLK &amp; NORWICH UNIVERSITY HOSPITAL</v>
      </c>
      <c r="AP4006" s="37" t="s">
        <v>12543</v>
      </c>
      <c r="AQ4006" s="37" t="s">
        <v>12544</v>
      </c>
      <c r="AR4006" s="37" t="s">
        <v>12543</v>
      </c>
      <c r="AS4006" s="37" t="s">
        <v>12544</v>
      </c>
      <c r="AT4006" s="37" t="s">
        <v>1768</v>
      </c>
    </row>
    <row r="4007" spans="41:46" x14ac:dyDescent="0.2">
      <c r="AO4007" s="106" t="str">
        <f t="shared" si="170"/>
        <v>RY3LITTLE ACORNS</v>
      </c>
      <c r="AP4007" s="37" t="s">
        <v>12545</v>
      </c>
      <c r="AQ4007" s="37" t="s">
        <v>14629</v>
      </c>
      <c r="AR4007" s="37" t="s">
        <v>12545</v>
      </c>
      <c r="AS4007" s="37" t="s">
        <v>14629</v>
      </c>
      <c r="AT4007" s="37" t="s">
        <v>1768</v>
      </c>
    </row>
    <row r="4008" spans="41:46" x14ac:dyDescent="0.2">
      <c r="AO4008" s="106" t="str">
        <f t="shared" si="170"/>
        <v>RY3COLMAN HOSPITAL</v>
      </c>
      <c r="AP4008" s="37" t="s">
        <v>12546</v>
      </c>
      <c r="AQ4008" s="37" t="s">
        <v>12547</v>
      </c>
      <c r="AR4008" s="37" t="s">
        <v>12546</v>
      </c>
      <c r="AS4008" s="37" t="s">
        <v>12547</v>
      </c>
      <c r="AT4008" s="37" t="s">
        <v>1768</v>
      </c>
    </row>
    <row r="4009" spans="41:46" x14ac:dyDescent="0.2">
      <c r="AO4009" s="106" t="str">
        <f t="shared" si="170"/>
        <v>RY3NORWICH COMMUNITY HOSPITAL</v>
      </c>
      <c r="AP4009" s="37" t="s">
        <v>12548</v>
      </c>
      <c r="AQ4009" s="37" t="s">
        <v>12549</v>
      </c>
      <c r="AR4009" s="37" t="s">
        <v>12548</v>
      </c>
      <c r="AS4009" s="37" t="s">
        <v>12549</v>
      </c>
      <c r="AT4009" s="37" t="s">
        <v>1768</v>
      </c>
    </row>
    <row r="4010" spans="41:46" x14ac:dyDescent="0.2">
      <c r="AO4010" s="106" t="str">
        <f t="shared" si="170"/>
        <v>RY3DEREHAM HOSPITAL</v>
      </c>
      <c r="AP4010" s="37" t="s">
        <v>12550</v>
      </c>
      <c r="AQ4010" s="37" t="s">
        <v>12551</v>
      </c>
      <c r="AR4010" s="37" t="s">
        <v>12550</v>
      </c>
      <c r="AS4010" s="37" t="s">
        <v>12551</v>
      </c>
      <c r="AT4010" s="37" t="s">
        <v>1768</v>
      </c>
    </row>
    <row r="4011" spans="41:46" x14ac:dyDescent="0.2">
      <c r="AO4011" s="106" t="str">
        <f t="shared" si="170"/>
        <v>RY3DODDINGTON COMMUNITY HOSPITAL</v>
      </c>
      <c r="AP4011" s="37" t="s">
        <v>12552</v>
      </c>
      <c r="AQ4011" s="37" t="s">
        <v>12553</v>
      </c>
      <c r="AR4011" s="37" t="s">
        <v>12552</v>
      </c>
      <c r="AS4011" s="37" t="s">
        <v>12553</v>
      </c>
      <c r="AT4011" s="37" t="s">
        <v>1768</v>
      </c>
    </row>
    <row r="4012" spans="41:46" x14ac:dyDescent="0.2">
      <c r="AO4012" s="106" t="str">
        <f t="shared" si="170"/>
        <v>RY3QUEEN ELIZABETH HOSPITAL</v>
      </c>
      <c r="AP4012" s="37" t="s">
        <v>12554</v>
      </c>
      <c r="AQ4012" s="37" t="s">
        <v>5912</v>
      </c>
      <c r="AR4012" s="37" t="s">
        <v>12554</v>
      </c>
      <c r="AS4012" s="37" t="s">
        <v>5912</v>
      </c>
      <c r="AT4012" s="37" t="s">
        <v>1768</v>
      </c>
    </row>
    <row r="4013" spans="41:46" x14ac:dyDescent="0.2">
      <c r="AO4013" s="106" t="str">
        <f t="shared" si="170"/>
        <v>RY3LITTLE PLUMSTEAD HOSPITAL</v>
      </c>
      <c r="AP4013" s="37" t="s">
        <v>12555</v>
      </c>
      <c r="AQ4013" s="37" t="s">
        <v>11065</v>
      </c>
      <c r="AR4013" s="37" t="s">
        <v>12555</v>
      </c>
      <c r="AS4013" s="37" t="s">
        <v>11065</v>
      </c>
      <c r="AT4013" s="37" t="s">
        <v>1768</v>
      </c>
    </row>
    <row r="4014" spans="41:46" x14ac:dyDescent="0.2">
      <c r="AO4014" s="106" t="str">
        <f t="shared" si="170"/>
        <v>RY3NORTH CAMBRIDGESHIRE HOSPITAL</v>
      </c>
      <c r="AP4014" s="37" t="s">
        <v>12556</v>
      </c>
      <c r="AQ4014" s="37" t="s">
        <v>10926</v>
      </c>
      <c r="AR4014" s="37" t="s">
        <v>12556</v>
      </c>
      <c r="AS4014" s="37" t="s">
        <v>10926</v>
      </c>
      <c r="AT4014" s="37" t="s">
        <v>1768</v>
      </c>
    </row>
    <row r="4015" spans="41:46" x14ac:dyDescent="0.2">
      <c r="AO4015" s="106" t="str">
        <f t="shared" si="170"/>
        <v>RY3CROMER HOSPITAL</v>
      </c>
      <c r="AP4015" s="37" t="s">
        <v>12557</v>
      </c>
      <c r="AQ4015" s="37" t="s">
        <v>5852</v>
      </c>
      <c r="AR4015" s="37" t="s">
        <v>12557</v>
      </c>
      <c r="AS4015" s="37" t="s">
        <v>5852</v>
      </c>
      <c r="AT4015" s="37" t="s">
        <v>1768</v>
      </c>
    </row>
    <row r="4016" spans="41:46" x14ac:dyDescent="0.2">
      <c r="AO4016" s="106" t="str">
        <f t="shared" si="170"/>
        <v>RY3NORTH WALSHAM HOSPITAL</v>
      </c>
      <c r="AP4016" s="37" t="s">
        <v>12558</v>
      </c>
      <c r="AQ4016" s="37" t="s">
        <v>12559</v>
      </c>
      <c r="AR4016" s="37" t="s">
        <v>12558</v>
      </c>
      <c r="AS4016" s="37" t="s">
        <v>12559</v>
      </c>
      <c r="AT4016" s="37" t="s">
        <v>1768</v>
      </c>
    </row>
    <row r="4017" spans="41:46" x14ac:dyDescent="0.2">
      <c r="AO4017" s="106" t="str">
        <f t="shared" si="170"/>
        <v>RY3WELLS COTTAGE HOSPITAL</v>
      </c>
      <c r="AP4017" s="37" t="s">
        <v>12560</v>
      </c>
      <c r="AQ4017" s="37" t="s">
        <v>12561</v>
      </c>
      <c r="AR4017" s="37" t="s">
        <v>12560</v>
      </c>
      <c r="AS4017" s="37" t="s">
        <v>12561</v>
      </c>
      <c r="AT4017" s="37" t="s">
        <v>1768</v>
      </c>
    </row>
    <row r="4018" spans="41:46" x14ac:dyDescent="0.2">
      <c r="AO4018" s="106" t="str">
        <f t="shared" si="170"/>
        <v>RY3ST MICHAELS HOSPITAL</v>
      </c>
      <c r="AP4018" s="37" t="s">
        <v>12562</v>
      </c>
      <c r="AQ4018" s="37" t="s">
        <v>12563</v>
      </c>
      <c r="AR4018" s="37" t="s">
        <v>12562</v>
      </c>
      <c r="AS4018" s="37" t="s">
        <v>12563</v>
      </c>
      <c r="AT4018" s="37" t="s">
        <v>1768</v>
      </c>
    </row>
    <row r="4019" spans="41:46" x14ac:dyDescent="0.2">
      <c r="AO4019" s="106" t="str">
        <f t="shared" si="170"/>
        <v>RY3KELLING HOSPITAL</v>
      </c>
      <c r="AP4019" s="37" t="s">
        <v>12564</v>
      </c>
      <c r="AQ4019" s="37" t="s">
        <v>12565</v>
      </c>
      <c r="AR4019" s="37" t="s">
        <v>12564</v>
      </c>
      <c r="AS4019" s="37" t="s">
        <v>12565</v>
      </c>
      <c r="AT4019" s="37" t="s">
        <v>1768</v>
      </c>
    </row>
    <row r="4020" spans="41:46" x14ac:dyDescent="0.2">
      <c r="AO4020" s="106" t="str">
        <f t="shared" si="170"/>
        <v>RY3ROSE COTTAGE</v>
      </c>
      <c r="AP4020" s="37" t="s">
        <v>12566</v>
      </c>
      <c r="AQ4020" s="37" t="s">
        <v>12567</v>
      </c>
      <c r="AR4020" s="37" t="s">
        <v>12566</v>
      </c>
      <c r="AS4020" s="37" t="s">
        <v>12567</v>
      </c>
      <c r="AT4020" s="37" t="s">
        <v>1768</v>
      </c>
    </row>
    <row r="4021" spans="41:46" x14ac:dyDescent="0.2">
      <c r="AO4021" s="106" t="str">
        <f t="shared" si="170"/>
        <v>RY3SWAFFHAM COMMUNITY HOSPITAL</v>
      </c>
      <c r="AP4021" s="37" t="s">
        <v>12568</v>
      </c>
      <c r="AQ4021" s="37" t="s">
        <v>12569</v>
      </c>
      <c r="AR4021" s="37" t="s">
        <v>12568</v>
      </c>
      <c r="AS4021" s="37" t="s">
        <v>12569</v>
      </c>
      <c r="AT4021" s="37" t="s">
        <v>1768</v>
      </c>
    </row>
    <row r="4022" spans="41:46" x14ac:dyDescent="0.2">
      <c r="AO4022" s="106" t="str">
        <f t="shared" si="170"/>
        <v>RY3WENSUM MOUNT</v>
      </c>
      <c r="AP4022" s="37" t="s">
        <v>12570</v>
      </c>
      <c r="AQ4022" s="37" t="s">
        <v>12571</v>
      </c>
      <c r="AR4022" s="37" t="s">
        <v>12570</v>
      </c>
      <c r="AS4022" s="37" t="s">
        <v>12571</v>
      </c>
      <c r="AT4022" s="37" t="s">
        <v>1768</v>
      </c>
    </row>
    <row r="4023" spans="41:46" x14ac:dyDescent="0.2">
      <c r="AO4023" s="106" t="str">
        <f t="shared" si="170"/>
        <v>RY3WOODLANDS</v>
      </c>
      <c r="AP4023" s="37" t="s">
        <v>12572</v>
      </c>
      <c r="AQ4023" s="37" t="s">
        <v>7650</v>
      </c>
      <c r="AR4023" s="37" t="s">
        <v>12572</v>
      </c>
      <c r="AS4023" s="37" t="s">
        <v>7650</v>
      </c>
      <c r="AT4023" s="37" t="s">
        <v>1768</v>
      </c>
    </row>
    <row r="4024" spans="41:46" x14ac:dyDescent="0.2">
      <c r="AO4024" s="106" t="str">
        <f t="shared" si="170"/>
        <v>RY3WALCOT HALL</v>
      </c>
      <c r="AP4024" s="37" t="s">
        <v>12573</v>
      </c>
      <c r="AQ4024" s="37" t="s">
        <v>12574</v>
      </c>
      <c r="AR4024" s="37" t="s">
        <v>12573</v>
      </c>
      <c r="AS4024" s="37" t="s">
        <v>12574</v>
      </c>
      <c r="AT4024" s="37" t="s">
        <v>1768</v>
      </c>
    </row>
    <row r="4025" spans="41:46" x14ac:dyDescent="0.2">
      <c r="AO4025" s="106" t="str">
        <f t="shared" si="170"/>
        <v>RY3NHS NORFOLK HEALTH RECORDS</v>
      </c>
      <c r="AP4025" s="37" t="s">
        <v>12575</v>
      </c>
      <c r="AQ4025" s="37" t="s">
        <v>12576</v>
      </c>
      <c r="AR4025" s="37" t="s">
        <v>12575</v>
      </c>
      <c r="AS4025" s="37" t="s">
        <v>12576</v>
      </c>
      <c r="AT4025" s="37" t="s">
        <v>1768</v>
      </c>
    </row>
    <row r="4026" spans="41:46" x14ac:dyDescent="0.2">
      <c r="AO4026" s="106" t="str">
        <f t="shared" si="170"/>
        <v>RY3ASSD WEST LOCALITY</v>
      </c>
      <c r="AP4026" s="37" t="s">
        <v>12577</v>
      </c>
      <c r="AQ4026" s="37" t="s">
        <v>12578</v>
      </c>
      <c r="AR4026" s="37" t="s">
        <v>12577</v>
      </c>
      <c r="AS4026" s="37" t="s">
        <v>12578</v>
      </c>
      <c r="AT4026" s="37" t="s">
        <v>1768</v>
      </c>
    </row>
    <row r="4027" spans="41:46" x14ac:dyDescent="0.2">
      <c r="AO4027" s="106" t="str">
        <f t="shared" si="170"/>
        <v>RY3GAYWOOD FIRST STEPS NURSERY</v>
      </c>
      <c r="AP4027" s="37" t="s">
        <v>12579</v>
      </c>
      <c r="AQ4027" s="37" t="s">
        <v>12580</v>
      </c>
      <c r="AR4027" s="37" t="s">
        <v>12579</v>
      </c>
      <c r="AS4027" s="37" t="s">
        <v>12580</v>
      </c>
      <c r="AT4027" s="37" t="s">
        <v>1768</v>
      </c>
    </row>
    <row r="4028" spans="41:46" x14ac:dyDescent="0.2">
      <c r="AO4028" s="106" t="str">
        <f t="shared" si="170"/>
        <v>RY3CITY REACH</v>
      </c>
      <c r="AP4028" s="37" t="s">
        <v>12581</v>
      </c>
      <c r="AQ4028" s="37" t="s">
        <v>12582</v>
      </c>
      <c r="AR4028" s="37" t="s">
        <v>12581</v>
      </c>
      <c r="AS4028" s="37" t="s">
        <v>12582</v>
      </c>
      <c r="AT4028" s="37" t="s">
        <v>1768</v>
      </c>
    </row>
    <row r="4029" spans="41:46" x14ac:dyDescent="0.2">
      <c r="AO4029" s="106" t="str">
        <f t="shared" si="170"/>
        <v>RY3WEST WING BICKLING HALL</v>
      </c>
      <c r="AP4029" s="37" t="s">
        <v>12583</v>
      </c>
      <c r="AQ4029" s="37" t="s">
        <v>12584</v>
      </c>
      <c r="AR4029" s="37" t="s">
        <v>12583</v>
      </c>
      <c r="AS4029" s="37" t="s">
        <v>12584</v>
      </c>
      <c r="AT4029" s="37" t="s">
        <v>1768</v>
      </c>
    </row>
    <row r="4030" spans="41:46" x14ac:dyDescent="0.2">
      <c r="AO4030" s="106" t="str">
        <f t="shared" si="170"/>
        <v>RY3NHS VOLUNTARY NORFOLK</v>
      </c>
      <c r="AP4030" s="37" t="s">
        <v>12585</v>
      </c>
      <c r="AQ4030" s="37" t="s">
        <v>12586</v>
      </c>
      <c r="AR4030" s="37" t="s">
        <v>12585</v>
      </c>
      <c r="AS4030" s="37" t="s">
        <v>12586</v>
      </c>
      <c r="AT4030" s="37" t="s">
        <v>1768</v>
      </c>
    </row>
    <row r="4031" spans="41:46" x14ac:dyDescent="0.2">
      <c r="AO4031" s="106" t="str">
        <f t="shared" si="170"/>
        <v>RY3RUNWOOD HOMES</v>
      </c>
      <c r="AP4031" s="37" t="s">
        <v>12587</v>
      </c>
      <c r="AQ4031" s="37" t="s">
        <v>12588</v>
      </c>
      <c r="AR4031" s="37" t="s">
        <v>12587</v>
      </c>
      <c r="AS4031" s="37" t="s">
        <v>12588</v>
      </c>
      <c r="AT4031" s="37" t="s">
        <v>1768</v>
      </c>
    </row>
    <row r="4032" spans="41:46" x14ac:dyDescent="0.2">
      <c r="AO4032" s="106" t="str">
        <f t="shared" si="170"/>
        <v>RY3SMO RAF MARHAM</v>
      </c>
      <c r="AP4032" s="37" t="s">
        <v>12589</v>
      </c>
      <c r="AQ4032" s="37" t="s">
        <v>12590</v>
      </c>
      <c r="AR4032" s="37" t="s">
        <v>12589</v>
      </c>
      <c r="AS4032" s="37" t="s">
        <v>12590</v>
      </c>
      <c r="AT4032" s="37" t="s">
        <v>1768</v>
      </c>
    </row>
    <row r="4033" spans="41:46" x14ac:dyDescent="0.2">
      <c r="AO4033" s="106" t="str">
        <f t="shared" si="170"/>
        <v>RY3THE GREEN</v>
      </c>
      <c r="AP4033" s="37" t="s">
        <v>12591</v>
      </c>
      <c r="AQ4033" s="37" t="s">
        <v>12592</v>
      </c>
      <c r="AR4033" s="37" t="s">
        <v>12591</v>
      </c>
      <c r="AS4033" s="37" t="s">
        <v>12592</v>
      </c>
      <c r="AT4033" s="37" t="s">
        <v>1768</v>
      </c>
    </row>
    <row r="4034" spans="41:46" x14ac:dyDescent="0.2">
      <c r="AO4034" s="106" t="str">
        <f t="shared" si="170"/>
        <v>RY3THETFORD LIFT COMMUNITY</v>
      </c>
      <c r="AP4034" s="37" t="s">
        <v>12593</v>
      </c>
      <c r="AQ4034" s="37" t="s">
        <v>12594</v>
      </c>
      <c r="AR4034" s="37" t="s">
        <v>12593</v>
      </c>
      <c r="AS4034" s="37" t="s">
        <v>12594</v>
      </c>
      <c r="AT4034" s="37" t="s">
        <v>1768</v>
      </c>
    </row>
    <row r="4035" spans="41:46" x14ac:dyDescent="0.2">
      <c r="AO4035" s="106" t="str">
        <f t="shared" si="170"/>
        <v>RY4POTTERS BAR COMMUNITY HOSPITAL</v>
      </c>
      <c r="AP4035" s="37" t="s">
        <v>12595</v>
      </c>
      <c r="AQ4035" s="37" t="s">
        <v>12596</v>
      </c>
      <c r="AR4035" s="37" t="s">
        <v>12595</v>
      </c>
      <c r="AS4035" s="37" t="s">
        <v>12596</v>
      </c>
      <c r="AT4035" s="37" t="s">
        <v>1765</v>
      </c>
    </row>
    <row r="4036" spans="41:46" x14ac:dyDescent="0.2">
      <c r="AO4036" s="106" t="str">
        <f t="shared" ref="AO4036:AO4099" si="171">AT4036&amp;AQ4036</f>
        <v>RY4LANGTON</v>
      </c>
      <c r="AP4036" s="37" t="s">
        <v>12597</v>
      </c>
      <c r="AQ4036" s="37" t="s">
        <v>12598</v>
      </c>
      <c r="AR4036" s="37" t="s">
        <v>12597</v>
      </c>
      <c r="AS4036" s="37" t="s">
        <v>12598</v>
      </c>
      <c r="AT4036" s="37" t="s">
        <v>1765</v>
      </c>
    </row>
    <row r="4037" spans="41:46" x14ac:dyDescent="0.2">
      <c r="AO4037" s="106" t="str">
        <f t="shared" si="171"/>
        <v>RY4GOSSOMS END ELDERLY CARE UNIT</v>
      </c>
      <c r="AP4037" s="37" t="s">
        <v>12599</v>
      </c>
      <c r="AQ4037" s="37" t="s">
        <v>12600</v>
      </c>
      <c r="AR4037" s="37" t="s">
        <v>12599</v>
      </c>
      <c r="AS4037" s="37" t="s">
        <v>12600</v>
      </c>
      <c r="AT4037" s="37" t="s">
        <v>1765</v>
      </c>
    </row>
    <row r="4038" spans="41:46" x14ac:dyDescent="0.2">
      <c r="AO4038" s="106" t="str">
        <f t="shared" si="171"/>
        <v>RY4HITCHIN HOSPITAL</v>
      </c>
      <c r="AP4038" s="37" t="s">
        <v>12601</v>
      </c>
      <c r="AQ4038" s="37" t="s">
        <v>12602</v>
      </c>
      <c r="AR4038" s="37" t="s">
        <v>12601</v>
      </c>
      <c r="AS4038" s="37" t="s">
        <v>12602</v>
      </c>
      <c r="AT4038" s="37" t="s">
        <v>1765</v>
      </c>
    </row>
    <row r="4039" spans="41:46" x14ac:dyDescent="0.2">
      <c r="AO4039" s="106" t="str">
        <f t="shared" si="171"/>
        <v>RY4DANESBURY</v>
      </c>
      <c r="AP4039" s="37" t="s">
        <v>12603</v>
      </c>
      <c r="AQ4039" s="37" t="s">
        <v>12604</v>
      </c>
      <c r="AR4039" s="37" t="s">
        <v>12603</v>
      </c>
      <c r="AS4039" s="37" t="s">
        <v>12604</v>
      </c>
      <c r="AT4039" s="37" t="s">
        <v>1765</v>
      </c>
    </row>
    <row r="4040" spans="41:46" x14ac:dyDescent="0.2">
      <c r="AO4040" s="106" t="str">
        <f t="shared" si="171"/>
        <v>RY4ROYSTON HOSPITAL</v>
      </c>
      <c r="AP4040" s="37" t="s">
        <v>12605</v>
      </c>
      <c r="AQ4040" s="37" t="s">
        <v>12606</v>
      </c>
      <c r="AR4040" s="37" t="s">
        <v>12605</v>
      </c>
      <c r="AS4040" s="37" t="s">
        <v>12606</v>
      </c>
      <c r="AT4040" s="37" t="s">
        <v>1765</v>
      </c>
    </row>
    <row r="4041" spans="41:46" x14ac:dyDescent="0.2">
      <c r="AO4041" s="106" t="str">
        <f t="shared" si="171"/>
        <v>RY4HERTFORDSHIRE &amp; ESSEX HOSPITAL</v>
      </c>
      <c r="AP4041" s="37" t="s">
        <v>12607</v>
      </c>
      <c r="AQ4041" s="37" t="s">
        <v>12608</v>
      </c>
      <c r="AR4041" s="37" t="s">
        <v>12607</v>
      </c>
      <c r="AS4041" s="37" t="s">
        <v>12608</v>
      </c>
      <c r="AT4041" s="37" t="s">
        <v>1765</v>
      </c>
    </row>
    <row r="4042" spans="41:46" x14ac:dyDescent="0.2">
      <c r="AO4042" s="106" t="str">
        <f t="shared" si="171"/>
        <v>RY4HOLYWELL</v>
      </c>
      <c r="AP4042" s="37" t="s">
        <v>12609</v>
      </c>
      <c r="AQ4042" s="37" t="s">
        <v>12610</v>
      </c>
      <c r="AR4042" s="37" t="s">
        <v>12609</v>
      </c>
      <c r="AS4042" s="37" t="s">
        <v>12610</v>
      </c>
      <c r="AT4042" s="37" t="s">
        <v>1765</v>
      </c>
    </row>
    <row r="4043" spans="41:46" x14ac:dyDescent="0.2">
      <c r="AO4043" s="106" t="str">
        <f t="shared" si="171"/>
        <v>RY4QUEEN VICTORIA MEMORIAL HOSPITAL</v>
      </c>
      <c r="AP4043" s="37" t="s">
        <v>12611</v>
      </c>
      <c r="AQ4043" s="37" t="s">
        <v>12612</v>
      </c>
      <c r="AR4043" s="37" t="s">
        <v>12611</v>
      </c>
      <c r="AS4043" s="37" t="s">
        <v>12612</v>
      </c>
      <c r="AT4043" s="37" t="s">
        <v>1765</v>
      </c>
    </row>
    <row r="4044" spans="41:46" x14ac:dyDescent="0.2">
      <c r="AO4044" s="106" t="str">
        <f t="shared" si="171"/>
        <v>RY4SOPWELL</v>
      </c>
      <c r="AP4044" s="37" t="s">
        <v>12613</v>
      </c>
      <c r="AQ4044" s="37" t="s">
        <v>12614</v>
      </c>
      <c r="AR4044" s="37" t="s">
        <v>12613</v>
      </c>
      <c r="AS4044" s="37" t="s">
        <v>12614</v>
      </c>
      <c r="AT4044" s="37" t="s">
        <v>1765</v>
      </c>
    </row>
    <row r="4045" spans="41:46" x14ac:dyDescent="0.2">
      <c r="AO4045" s="106" t="str">
        <f t="shared" si="171"/>
        <v>RY4HEMEL HEMPSTEAD GENERAL HOSPITAL</v>
      </c>
      <c r="AP4045" s="37" t="s">
        <v>12615</v>
      </c>
      <c r="AQ4045" s="37" t="s">
        <v>11043</v>
      </c>
      <c r="AR4045" s="37" t="s">
        <v>12615</v>
      </c>
      <c r="AS4045" s="37" t="s">
        <v>11043</v>
      </c>
      <c r="AT4045" s="37" t="s">
        <v>1765</v>
      </c>
    </row>
    <row r="4046" spans="41:46" x14ac:dyDescent="0.2">
      <c r="AO4046" s="106" t="str">
        <f t="shared" si="171"/>
        <v>RY4HERTFORD COUNTY HOSPITAL</v>
      </c>
      <c r="AP4046" s="37" t="s">
        <v>12616</v>
      </c>
      <c r="AQ4046" s="37" t="s">
        <v>12617</v>
      </c>
      <c r="AR4046" s="37" t="s">
        <v>12616</v>
      </c>
      <c r="AS4046" s="37" t="s">
        <v>12617</v>
      </c>
      <c r="AT4046" s="37" t="s">
        <v>1765</v>
      </c>
    </row>
    <row r="4047" spans="41:46" x14ac:dyDescent="0.2">
      <c r="AO4047" s="106" t="str">
        <f t="shared" si="171"/>
        <v>RY4RUNCIE UNIT</v>
      </c>
      <c r="AP4047" s="37" t="s">
        <v>12618</v>
      </c>
      <c r="AQ4047" s="37" t="s">
        <v>12619</v>
      </c>
      <c r="AR4047" s="37" t="s">
        <v>12618</v>
      </c>
      <c r="AS4047" s="37" t="s">
        <v>12619</v>
      </c>
      <c r="AT4047" s="37" t="s">
        <v>1765</v>
      </c>
    </row>
    <row r="4048" spans="41:46" x14ac:dyDescent="0.2">
      <c r="AO4048" s="106" t="str">
        <f t="shared" si="171"/>
        <v>RY4NASCOT LAWN</v>
      </c>
      <c r="AP4048" s="37" t="s">
        <v>12620</v>
      </c>
      <c r="AQ4048" s="37" t="s">
        <v>11011</v>
      </c>
      <c r="AR4048" s="37" t="s">
        <v>12620</v>
      </c>
      <c r="AS4048" s="37" t="s">
        <v>11011</v>
      </c>
      <c r="AT4048" s="37" t="s">
        <v>1765</v>
      </c>
    </row>
    <row r="4049" spans="41:46" x14ac:dyDescent="0.2">
      <c r="AO4049" s="106" t="str">
        <f t="shared" si="171"/>
        <v>RY4CHESHUNT COMMUNITY HOSPITAL</v>
      </c>
      <c r="AP4049" s="37" t="s">
        <v>12621</v>
      </c>
      <c r="AQ4049" s="37" t="s">
        <v>12622</v>
      </c>
      <c r="AR4049" s="37" t="s">
        <v>12621</v>
      </c>
      <c r="AS4049" s="37" t="s">
        <v>12622</v>
      </c>
      <c r="AT4049" s="37" t="s">
        <v>1765</v>
      </c>
    </row>
    <row r="4050" spans="41:46" x14ac:dyDescent="0.2">
      <c r="AO4050" s="106" t="str">
        <f t="shared" si="171"/>
        <v>RY4BULL PLAIN</v>
      </c>
      <c r="AP4050" s="37" t="s">
        <v>12623</v>
      </c>
      <c r="AQ4050" s="37" t="s">
        <v>12624</v>
      </c>
      <c r="AR4050" s="37" t="s">
        <v>12623</v>
      </c>
      <c r="AS4050" s="37" t="s">
        <v>12624</v>
      </c>
      <c r="AT4050" s="37" t="s">
        <v>1765</v>
      </c>
    </row>
    <row r="4051" spans="41:46" x14ac:dyDescent="0.2">
      <c r="AO4051" s="106" t="str">
        <f t="shared" si="171"/>
        <v>RY4ST NICHOLAS</v>
      </c>
      <c r="AP4051" s="37" t="s">
        <v>12625</v>
      </c>
      <c r="AQ4051" s="37" t="s">
        <v>12626</v>
      </c>
      <c r="AR4051" s="37" t="s">
        <v>12625</v>
      </c>
      <c r="AS4051" s="37" t="s">
        <v>12626</v>
      </c>
      <c r="AT4051" s="37" t="s">
        <v>1765</v>
      </c>
    </row>
    <row r="4052" spans="41:46" x14ac:dyDescent="0.2">
      <c r="AO4052" s="106" t="str">
        <f t="shared" si="171"/>
        <v>RY4GARSTON CLINC</v>
      </c>
      <c r="AP4052" s="37" t="s">
        <v>12627</v>
      </c>
      <c r="AQ4052" s="37" t="s">
        <v>12628</v>
      </c>
      <c r="AR4052" s="37" t="s">
        <v>12627</v>
      </c>
      <c r="AS4052" s="37" t="s">
        <v>12628</v>
      </c>
      <c r="AT4052" s="37" t="s">
        <v>1765</v>
      </c>
    </row>
    <row r="4053" spans="41:46" x14ac:dyDescent="0.2">
      <c r="AO4053" s="106" t="str">
        <f t="shared" si="171"/>
        <v>RY4HARPENDEN MEMORIAL HOSPITAL</v>
      </c>
      <c r="AP4053" s="37" t="s">
        <v>12629</v>
      </c>
      <c r="AQ4053" s="37" t="s">
        <v>12630</v>
      </c>
      <c r="AR4053" s="37" t="s">
        <v>12629</v>
      </c>
      <c r="AS4053" s="37" t="s">
        <v>12630</v>
      </c>
      <c r="AT4053" s="37" t="s">
        <v>1765</v>
      </c>
    </row>
    <row r="4054" spans="41:46" x14ac:dyDescent="0.2">
      <c r="AO4054" s="106" t="str">
        <f t="shared" si="171"/>
        <v>RY4APSLEY ONE</v>
      </c>
      <c r="AP4054" s="37" t="s">
        <v>12631</v>
      </c>
      <c r="AQ4054" s="37" t="s">
        <v>12632</v>
      </c>
      <c r="AR4054" s="37" t="s">
        <v>12631</v>
      </c>
      <c r="AS4054" s="37" t="s">
        <v>12632</v>
      </c>
      <c r="AT4054" s="37" t="s">
        <v>1765</v>
      </c>
    </row>
    <row r="4055" spans="41:46" x14ac:dyDescent="0.2">
      <c r="AO4055" s="106" t="str">
        <f t="shared" si="171"/>
        <v>RY4KINGSLEY GREEN</v>
      </c>
      <c r="AP4055" s="37" t="s">
        <v>12633</v>
      </c>
      <c r="AQ4055" s="37" t="s">
        <v>12634</v>
      </c>
      <c r="AR4055" s="37" t="s">
        <v>12633</v>
      </c>
      <c r="AS4055" s="37" t="s">
        <v>12634</v>
      </c>
      <c r="AT4055" s="37" t="s">
        <v>1765</v>
      </c>
    </row>
    <row r="4056" spans="41:46" x14ac:dyDescent="0.2">
      <c r="AO4056" s="106" t="str">
        <f t="shared" si="171"/>
        <v>RY4NIGHTINGALE COTTAGES</v>
      </c>
      <c r="AP4056" s="37" t="s">
        <v>12635</v>
      </c>
      <c r="AQ4056" s="37" t="s">
        <v>12636</v>
      </c>
      <c r="AR4056" s="37" t="s">
        <v>12635</v>
      </c>
      <c r="AS4056" s="37" t="s">
        <v>12636</v>
      </c>
      <c r="AT4056" s="37" t="s">
        <v>1765</v>
      </c>
    </row>
    <row r="4057" spans="41:46" x14ac:dyDescent="0.2">
      <c r="AO4057" s="106" t="str">
        <f t="shared" si="171"/>
        <v>RY4QE2</v>
      </c>
      <c r="AP4057" s="37" t="s">
        <v>12637</v>
      </c>
      <c r="AQ4057" s="37" t="s">
        <v>12638</v>
      </c>
      <c r="AR4057" s="37" t="s">
        <v>12637</v>
      </c>
      <c r="AS4057" s="37" t="s">
        <v>12638</v>
      </c>
      <c r="AT4057" s="37" t="s">
        <v>1765</v>
      </c>
    </row>
    <row r="4058" spans="41:46" x14ac:dyDescent="0.2">
      <c r="AO4058" s="106" t="str">
        <f t="shared" si="171"/>
        <v>RY5SKEGNESS HOSPITAL</v>
      </c>
      <c r="AP4058" s="37" t="s">
        <v>12639</v>
      </c>
      <c r="AQ4058" s="37" t="s">
        <v>12640</v>
      </c>
      <c r="AR4058" s="37" t="s">
        <v>12639</v>
      </c>
      <c r="AS4058" s="37" t="s">
        <v>12640</v>
      </c>
      <c r="AT4058" s="37" t="s">
        <v>1767</v>
      </c>
    </row>
    <row r="4059" spans="41:46" x14ac:dyDescent="0.2">
      <c r="AO4059" s="106" t="str">
        <f t="shared" si="171"/>
        <v>RY5THE JOHNSON COMMUNITY HOSPITAL</v>
      </c>
      <c r="AP4059" s="37" t="s">
        <v>12641</v>
      </c>
      <c r="AQ4059" s="37" t="s">
        <v>12642</v>
      </c>
      <c r="AR4059" s="37" t="s">
        <v>12641</v>
      </c>
      <c r="AS4059" s="37" t="s">
        <v>12642</v>
      </c>
      <c r="AT4059" s="37" t="s">
        <v>1767</v>
      </c>
    </row>
    <row r="4060" spans="41:46" x14ac:dyDescent="0.2">
      <c r="AO4060" s="106" t="str">
        <f t="shared" si="171"/>
        <v>RY5JOHN COUPLAND COMMUNITY HOSPITAL</v>
      </c>
      <c r="AP4060" s="37" t="s">
        <v>12643</v>
      </c>
      <c r="AQ4060" s="37" t="s">
        <v>12644</v>
      </c>
      <c r="AR4060" s="37" t="s">
        <v>12643</v>
      </c>
      <c r="AS4060" s="37" t="s">
        <v>12644</v>
      </c>
      <c r="AT4060" s="37" t="s">
        <v>1767</v>
      </c>
    </row>
    <row r="4061" spans="41:46" x14ac:dyDescent="0.2">
      <c r="AO4061" s="106" t="str">
        <f t="shared" si="171"/>
        <v>RY5LOUTH COMMUNITY HOSPITAL</v>
      </c>
      <c r="AP4061" s="37" t="s">
        <v>12645</v>
      </c>
      <c r="AQ4061" s="37" t="s">
        <v>12646</v>
      </c>
      <c r="AR4061" s="37" t="s">
        <v>12645</v>
      </c>
      <c r="AS4061" s="37" t="s">
        <v>12646</v>
      </c>
      <c r="AT4061" s="37" t="s">
        <v>1767</v>
      </c>
    </row>
    <row r="4062" spans="41:46" x14ac:dyDescent="0.2">
      <c r="AO4062" s="106" t="str">
        <f t="shared" si="171"/>
        <v>RY6LEEDS GENERAL INFIRMARY</v>
      </c>
      <c r="AP4062" s="37" t="s">
        <v>12647</v>
      </c>
      <c r="AQ4062" s="37" t="s">
        <v>8946</v>
      </c>
      <c r="AR4062" s="37" t="s">
        <v>12647</v>
      </c>
      <c r="AS4062" s="37" t="s">
        <v>8946</v>
      </c>
      <c r="AT4062" s="37" t="s">
        <v>1776</v>
      </c>
    </row>
    <row r="4063" spans="41:46" x14ac:dyDescent="0.2">
      <c r="AO4063" s="106" t="str">
        <f t="shared" si="171"/>
        <v>RY6BECKETTS PARK</v>
      </c>
      <c r="AP4063" s="37" t="s">
        <v>12648</v>
      </c>
      <c r="AQ4063" s="37" t="s">
        <v>12649</v>
      </c>
      <c r="AR4063" s="37" t="s">
        <v>12648</v>
      </c>
      <c r="AS4063" s="37" t="s">
        <v>12649</v>
      </c>
      <c r="AT4063" s="37" t="s">
        <v>1776</v>
      </c>
    </row>
    <row r="4064" spans="41:46" x14ac:dyDescent="0.2">
      <c r="AO4064" s="106" t="str">
        <f t="shared" si="171"/>
        <v>RY6CFU (SJUH)</v>
      </c>
      <c r="AP4064" s="37" t="s">
        <v>12650</v>
      </c>
      <c r="AQ4064" s="37" t="s">
        <v>14118</v>
      </c>
      <c r="AR4064" s="37" t="s">
        <v>12650</v>
      </c>
      <c r="AS4064" s="37" t="s">
        <v>14118</v>
      </c>
      <c r="AT4064" s="37" t="s">
        <v>1776</v>
      </c>
    </row>
    <row r="4065" spans="41:46" x14ac:dyDescent="0.2">
      <c r="AO4065" s="106" t="str">
        <f t="shared" si="171"/>
        <v>RY6CHAPEL ALLERTON HOSPITAL (MUSCULOSKELETAL)</v>
      </c>
      <c r="AP4065" s="37" t="s">
        <v>14119</v>
      </c>
      <c r="AQ4065" s="37" t="s">
        <v>14120</v>
      </c>
      <c r="AR4065" s="37" t="s">
        <v>14119</v>
      </c>
      <c r="AS4065" s="37" t="s">
        <v>14120</v>
      </c>
      <c r="AT4065" s="37" t="s">
        <v>1776</v>
      </c>
    </row>
    <row r="4066" spans="41:46" x14ac:dyDescent="0.2">
      <c r="AO4066" s="106" t="str">
        <f t="shared" si="171"/>
        <v>RY6CHAPELTOWN IFSS</v>
      </c>
      <c r="AP4066" s="37" t="s">
        <v>14121</v>
      </c>
      <c r="AQ4066" s="37" t="s">
        <v>14122</v>
      </c>
      <c r="AR4066" s="37" t="s">
        <v>14121</v>
      </c>
      <c r="AS4066" s="37" t="s">
        <v>14122</v>
      </c>
      <c r="AT4066" s="37" t="s">
        <v>1776</v>
      </c>
    </row>
    <row r="4067" spans="41:46" x14ac:dyDescent="0.2">
      <c r="AO4067" s="106" t="str">
        <f t="shared" si="171"/>
        <v>RY6ST MARY'S HOSPITAL</v>
      </c>
      <c r="AP4067" s="37" t="s">
        <v>14123</v>
      </c>
      <c r="AQ4067" s="37" t="s">
        <v>7498</v>
      </c>
      <c r="AR4067" s="37" t="s">
        <v>14123</v>
      </c>
      <c r="AS4067" s="37" t="s">
        <v>7498</v>
      </c>
      <c r="AT4067" s="37" t="s">
        <v>1776</v>
      </c>
    </row>
    <row r="4068" spans="41:46" x14ac:dyDescent="0.2">
      <c r="AO4068" s="106" t="str">
        <f t="shared" si="171"/>
        <v>RY6CRINGLEBAR</v>
      </c>
      <c r="AP4068" s="37" t="s">
        <v>14124</v>
      </c>
      <c r="AQ4068" s="37" t="s">
        <v>14125</v>
      </c>
      <c r="AR4068" s="37" t="s">
        <v>14124</v>
      </c>
      <c r="AS4068" s="37" t="s">
        <v>14125</v>
      </c>
      <c r="AT4068" s="37" t="s">
        <v>1776</v>
      </c>
    </row>
    <row r="4069" spans="41:46" x14ac:dyDescent="0.2">
      <c r="AO4069" s="106" t="str">
        <f t="shared" si="171"/>
        <v>RY6OSMONDTHORPE ONE STOP SHOP</v>
      </c>
      <c r="AP4069" s="37" t="s">
        <v>14126</v>
      </c>
      <c r="AQ4069" s="37" t="s">
        <v>14127</v>
      </c>
      <c r="AR4069" s="37" t="s">
        <v>14126</v>
      </c>
      <c r="AS4069" s="37" t="s">
        <v>14127</v>
      </c>
      <c r="AT4069" s="37" t="s">
        <v>1776</v>
      </c>
    </row>
    <row r="4070" spans="41:46" x14ac:dyDescent="0.2">
      <c r="AO4070" s="106" t="str">
        <f t="shared" si="171"/>
        <v>RY6SEACROFT HOSPITAL</v>
      </c>
      <c r="AP4070" s="37" t="s">
        <v>14128</v>
      </c>
      <c r="AQ4070" s="37" t="s">
        <v>14129</v>
      </c>
      <c r="AR4070" s="37" t="s">
        <v>14128</v>
      </c>
      <c r="AS4070" s="37" t="s">
        <v>14129</v>
      </c>
      <c r="AT4070" s="37" t="s">
        <v>1776</v>
      </c>
    </row>
    <row r="4071" spans="41:46" x14ac:dyDescent="0.2">
      <c r="AO4071" s="106" t="str">
        <f t="shared" si="171"/>
        <v>RY6SEACROFT ONE STOP SHOP</v>
      </c>
      <c r="AP4071" s="37" t="s">
        <v>14130</v>
      </c>
      <c r="AQ4071" s="37" t="s">
        <v>8998</v>
      </c>
      <c r="AR4071" s="37" t="s">
        <v>14130</v>
      </c>
      <c r="AS4071" s="37" t="s">
        <v>8998</v>
      </c>
      <c r="AT4071" s="37" t="s">
        <v>1776</v>
      </c>
    </row>
    <row r="4072" spans="41:46" x14ac:dyDescent="0.2">
      <c r="AO4072" s="106" t="str">
        <f t="shared" si="171"/>
        <v>RY6WHARFEDALE HOSPITAL</v>
      </c>
      <c r="AP4072" s="37" t="s">
        <v>14131</v>
      </c>
      <c r="AQ4072" s="37" t="s">
        <v>14132</v>
      </c>
      <c r="AR4072" s="37" t="s">
        <v>14131</v>
      </c>
      <c r="AS4072" s="37" t="s">
        <v>14132</v>
      </c>
      <c r="AT4072" s="37" t="s">
        <v>1776</v>
      </c>
    </row>
    <row r="4073" spans="41:46" x14ac:dyDescent="0.2">
      <c r="AO4073" s="106" t="str">
        <f t="shared" si="171"/>
        <v>RY6YORK TOWERS</v>
      </c>
      <c r="AP4073" s="37" t="s">
        <v>14133</v>
      </c>
      <c r="AQ4073" s="37" t="s">
        <v>8970</v>
      </c>
      <c r="AR4073" s="37" t="s">
        <v>14133</v>
      </c>
      <c r="AS4073" s="37" t="s">
        <v>8970</v>
      </c>
      <c r="AT4073" s="37" t="s">
        <v>1776</v>
      </c>
    </row>
    <row r="4074" spans="41:46" x14ac:dyDescent="0.2">
      <c r="AO4074" s="106" t="str">
        <f t="shared" si="171"/>
        <v>RY8THE SPINNEY</v>
      </c>
      <c r="AP4074" s="37" t="s">
        <v>14134</v>
      </c>
      <c r="AQ4074" s="37" t="s">
        <v>14135</v>
      </c>
      <c r="AR4074" s="37" t="s">
        <v>14134</v>
      </c>
      <c r="AS4074" s="37" t="s">
        <v>14135</v>
      </c>
      <c r="AT4074" s="37" t="s">
        <v>1763</v>
      </c>
    </row>
    <row r="4075" spans="41:46" x14ac:dyDescent="0.2">
      <c r="AO4075" s="106" t="str">
        <f t="shared" si="171"/>
        <v>RY8DRONFIELD CIVIC HALL</v>
      </c>
      <c r="AP4075" s="37" t="s">
        <v>14136</v>
      </c>
      <c r="AQ4075" s="37" t="s">
        <v>14137</v>
      </c>
      <c r="AR4075" s="37" t="s">
        <v>14136</v>
      </c>
      <c r="AS4075" s="37" t="s">
        <v>14137</v>
      </c>
      <c r="AT4075" s="37" t="s">
        <v>1763</v>
      </c>
    </row>
    <row r="4076" spans="41:46" x14ac:dyDescent="0.2">
      <c r="AO4076" s="106" t="str">
        <f t="shared" si="171"/>
        <v>RY8MELTON MOWBRAY HOSPITAL</v>
      </c>
      <c r="AP4076" s="37" t="s">
        <v>14138</v>
      </c>
      <c r="AQ4076" s="37" t="s">
        <v>10020</v>
      </c>
      <c r="AR4076" s="37" t="s">
        <v>14138</v>
      </c>
      <c r="AS4076" s="37" t="s">
        <v>10020</v>
      </c>
      <c r="AT4076" s="37" t="s">
        <v>1763</v>
      </c>
    </row>
    <row r="4077" spans="41:46" x14ac:dyDescent="0.2">
      <c r="AO4077" s="106" t="str">
        <f t="shared" si="171"/>
        <v>RY8ST OSWALD'S COMMUNITY HOSPITAL</v>
      </c>
      <c r="AP4077" s="37" t="s">
        <v>14139</v>
      </c>
      <c r="AQ4077" s="37" t="s">
        <v>14140</v>
      </c>
      <c r="AR4077" s="37" t="s">
        <v>14139</v>
      </c>
      <c r="AS4077" s="37" t="s">
        <v>14140</v>
      </c>
      <c r="AT4077" s="37" t="s">
        <v>1763</v>
      </c>
    </row>
    <row r="4078" spans="41:46" x14ac:dyDescent="0.2">
      <c r="AO4078" s="106" t="str">
        <f t="shared" si="171"/>
        <v>RY8WHITWORTH HOSPITAL</v>
      </c>
      <c r="AP4078" s="37" t="s">
        <v>14141</v>
      </c>
      <c r="AQ4078" s="37" t="s">
        <v>14142</v>
      </c>
      <c r="AR4078" s="37" t="s">
        <v>14141</v>
      </c>
      <c r="AS4078" s="37" t="s">
        <v>14142</v>
      </c>
      <c r="AT4078" s="37" t="s">
        <v>1763</v>
      </c>
    </row>
    <row r="4079" spans="41:46" x14ac:dyDescent="0.2">
      <c r="AO4079" s="106" t="str">
        <f t="shared" si="171"/>
        <v>RY8BUXTON COTTAGE HOSPITAL</v>
      </c>
      <c r="AP4079" s="37" t="s">
        <v>14143</v>
      </c>
      <c r="AQ4079" s="37" t="s">
        <v>14144</v>
      </c>
      <c r="AR4079" s="37" t="s">
        <v>14143</v>
      </c>
      <c r="AS4079" s="37" t="s">
        <v>14144</v>
      </c>
      <c r="AT4079" s="37" t="s">
        <v>1763</v>
      </c>
    </row>
    <row r="4080" spans="41:46" x14ac:dyDescent="0.2">
      <c r="AO4080" s="106" t="str">
        <f t="shared" si="171"/>
        <v>RY8BABINGTON HOSPITAL 2</v>
      </c>
      <c r="AP4080" s="37" t="s">
        <v>14145</v>
      </c>
      <c r="AQ4080" s="37" t="s">
        <v>14146</v>
      </c>
      <c r="AR4080" s="37" t="s">
        <v>14145</v>
      </c>
      <c r="AS4080" s="37" t="s">
        <v>14146</v>
      </c>
      <c r="AT4080" s="37" t="s">
        <v>1763</v>
      </c>
    </row>
    <row r="4081" spans="41:46" x14ac:dyDescent="0.2">
      <c r="AO4081" s="106" t="str">
        <f t="shared" si="171"/>
        <v>RY8HEANOR MEMORIAL HOSPITAL 2</v>
      </c>
      <c r="AP4081" s="37" t="s">
        <v>14147</v>
      </c>
      <c r="AQ4081" s="37" t="s">
        <v>14148</v>
      </c>
      <c r="AR4081" s="37" t="s">
        <v>14147</v>
      </c>
      <c r="AS4081" s="37" t="s">
        <v>14148</v>
      </c>
      <c r="AT4081" s="37" t="s">
        <v>1763</v>
      </c>
    </row>
    <row r="4082" spans="41:46" x14ac:dyDescent="0.2">
      <c r="AO4082" s="106" t="str">
        <f t="shared" si="171"/>
        <v>RY8RIPLEY HOSPITAL 2</v>
      </c>
      <c r="AP4082" s="37" t="s">
        <v>14149</v>
      </c>
      <c r="AQ4082" s="37" t="s">
        <v>14150</v>
      </c>
      <c r="AR4082" s="37" t="s">
        <v>14149</v>
      </c>
      <c r="AS4082" s="37" t="s">
        <v>14150</v>
      </c>
      <c r="AT4082" s="37" t="s">
        <v>1763</v>
      </c>
    </row>
    <row r="4083" spans="41:46" x14ac:dyDescent="0.2">
      <c r="AO4083" s="106" t="str">
        <f t="shared" si="171"/>
        <v>RY8ILKESTON HOSPITAL</v>
      </c>
      <c r="AP4083" s="37" t="s">
        <v>14151</v>
      </c>
      <c r="AQ4083" s="37" t="s">
        <v>14152</v>
      </c>
      <c r="AR4083" s="37" t="s">
        <v>14151</v>
      </c>
      <c r="AS4083" s="37" t="s">
        <v>14152</v>
      </c>
      <c r="AT4083" s="37" t="s">
        <v>1763</v>
      </c>
    </row>
    <row r="4084" spans="41:46" x14ac:dyDescent="0.2">
      <c r="AO4084" s="106" t="str">
        <f t="shared" si="171"/>
        <v>RY8PARK HILL</v>
      </c>
      <c r="AP4084" s="37" t="s">
        <v>14153</v>
      </c>
      <c r="AQ4084" s="37" t="s">
        <v>14154</v>
      </c>
      <c r="AR4084" s="37" t="s">
        <v>14153</v>
      </c>
      <c r="AS4084" s="37" t="s">
        <v>14154</v>
      </c>
      <c r="AT4084" s="37" t="s">
        <v>1763</v>
      </c>
    </row>
    <row r="4085" spans="41:46" x14ac:dyDescent="0.2">
      <c r="AO4085" s="106" t="str">
        <f t="shared" si="171"/>
        <v>RY8THE POPLARS</v>
      </c>
      <c r="AP4085" s="37" t="s">
        <v>14155</v>
      </c>
      <c r="AQ4085" s="37" t="s">
        <v>13613</v>
      </c>
      <c r="AR4085" s="37" t="s">
        <v>14155</v>
      </c>
      <c r="AS4085" s="37" t="s">
        <v>13613</v>
      </c>
      <c r="AT4085" s="37" t="s">
        <v>1763</v>
      </c>
    </row>
    <row r="4086" spans="41:46" x14ac:dyDescent="0.2">
      <c r="AO4086" s="106" t="str">
        <f t="shared" si="171"/>
        <v>RY8THE MANOR STORE</v>
      </c>
      <c r="AP4086" s="37" t="s">
        <v>14156</v>
      </c>
      <c r="AQ4086" s="37" t="s">
        <v>14157</v>
      </c>
      <c r="AR4086" s="37" t="s">
        <v>14156</v>
      </c>
      <c r="AS4086" s="37" t="s">
        <v>14157</v>
      </c>
      <c r="AT4086" s="37" t="s">
        <v>1763</v>
      </c>
    </row>
    <row r="4087" spans="41:46" x14ac:dyDescent="0.2">
      <c r="AO4087" s="106" t="str">
        <f t="shared" si="171"/>
        <v>RY8ST OSWALD'S</v>
      </c>
      <c r="AP4087" s="37" t="s">
        <v>14158</v>
      </c>
      <c r="AQ4087" s="37" t="s">
        <v>14159</v>
      </c>
      <c r="AR4087" s="37" t="s">
        <v>14158</v>
      </c>
      <c r="AS4087" s="37" t="s">
        <v>14159</v>
      </c>
      <c r="AT4087" s="37" t="s">
        <v>1763</v>
      </c>
    </row>
    <row r="4088" spans="41:46" x14ac:dyDescent="0.2">
      <c r="AO4088" s="106" t="str">
        <f t="shared" si="171"/>
        <v>RY8LOUGHBOROUGH HOSPITAL</v>
      </c>
      <c r="AP4088" s="37" t="s">
        <v>14160</v>
      </c>
      <c r="AQ4088" s="37" t="s">
        <v>10024</v>
      </c>
      <c r="AR4088" s="37" t="s">
        <v>14160</v>
      </c>
      <c r="AS4088" s="37" t="s">
        <v>10024</v>
      </c>
      <c r="AT4088" s="37" t="s">
        <v>1763</v>
      </c>
    </row>
    <row r="4089" spans="41:46" x14ac:dyDescent="0.2">
      <c r="AO4089" s="106" t="str">
        <f t="shared" si="171"/>
        <v>RY8BUXTON HOSPITAL</v>
      </c>
      <c r="AP4089" s="37" t="s">
        <v>14161</v>
      </c>
      <c r="AQ4089" s="37" t="s">
        <v>14162</v>
      </c>
      <c r="AR4089" s="37" t="s">
        <v>14161</v>
      </c>
      <c r="AS4089" s="37" t="s">
        <v>14162</v>
      </c>
      <c r="AT4089" s="37" t="s">
        <v>1763</v>
      </c>
    </row>
    <row r="4090" spans="41:46" x14ac:dyDescent="0.2">
      <c r="AO4090" s="106" t="str">
        <f t="shared" si="171"/>
        <v>RY8WALTON HOSPITAL</v>
      </c>
      <c r="AP4090" s="37" t="s">
        <v>14163</v>
      </c>
      <c r="AQ4090" s="37" t="s">
        <v>11114</v>
      </c>
      <c r="AR4090" s="37" t="s">
        <v>14163</v>
      </c>
      <c r="AS4090" s="37" t="s">
        <v>11114</v>
      </c>
      <c r="AT4090" s="37" t="s">
        <v>1763</v>
      </c>
    </row>
    <row r="4091" spans="41:46" x14ac:dyDescent="0.2">
      <c r="AO4091" s="106" t="str">
        <f t="shared" si="171"/>
        <v>RY8ASH GREEN</v>
      </c>
      <c r="AP4091" s="37" t="s">
        <v>14164</v>
      </c>
      <c r="AQ4091" s="37" t="s">
        <v>14165</v>
      </c>
      <c r="AR4091" s="37" t="s">
        <v>14164</v>
      </c>
      <c r="AS4091" s="37" t="s">
        <v>14165</v>
      </c>
      <c r="AT4091" s="37" t="s">
        <v>1763</v>
      </c>
    </row>
    <row r="4092" spans="41:46" x14ac:dyDescent="0.2">
      <c r="AO4092" s="106" t="str">
        <f t="shared" si="171"/>
        <v>RY8ORCHARD COTTAGES</v>
      </c>
      <c r="AP4092" s="37" t="s">
        <v>14166</v>
      </c>
      <c r="AQ4092" s="37" t="s">
        <v>14167</v>
      </c>
      <c r="AR4092" s="37" t="s">
        <v>14166</v>
      </c>
      <c r="AS4092" s="37" t="s">
        <v>14167</v>
      </c>
      <c r="AT4092" s="37" t="s">
        <v>1763</v>
      </c>
    </row>
    <row r="4093" spans="41:46" x14ac:dyDescent="0.2">
      <c r="AO4093" s="106" t="str">
        <f t="shared" si="171"/>
        <v>RY8COALVILLE COMMUNITY HOSPITAL</v>
      </c>
      <c r="AP4093" s="37" t="s">
        <v>14168</v>
      </c>
      <c r="AQ4093" s="37" t="s">
        <v>14169</v>
      </c>
      <c r="AR4093" s="37" t="s">
        <v>14168</v>
      </c>
      <c r="AS4093" s="37" t="s">
        <v>14169</v>
      </c>
      <c r="AT4093" s="37" t="s">
        <v>1763</v>
      </c>
    </row>
    <row r="4094" spans="41:46" x14ac:dyDescent="0.2">
      <c r="AO4094" s="106" t="str">
        <f t="shared" si="171"/>
        <v>RY8EAR NOSE &amp; THROAT HMH</v>
      </c>
      <c r="AP4094" s="37" t="s">
        <v>14170</v>
      </c>
      <c r="AQ4094" s="37" t="s">
        <v>14171</v>
      </c>
      <c r="AR4094" s="37" t="s">
        <v>14170</v>
      </c>
      <c r="AS4094" s="37" t="s">
        <v>14171</v>
      </c>
      <c r="AT4094" s="37" t="s">
        <v>1763</v>
      </c>
    </row>
    <row r="4095" spans="41:46" x14ac:dyDescent="0.2">
      <c r="AO4095" s="106" t="str">
        <f t="shared" si="171"/>
        <v>RY8GASTROENTEROLOGY - HMH</v>
      </c>
      <c r="AP4095" s="37" t="s">
        <v>14172</v>
      </c>
      <c r="AQ4095" s="37" t="s">
        <v>14173</v>
      </c>
      <c r="AR4095" s="37" t="s">
        <v>14172</v>
      </c>
      <c r="AS4095" s="37" t="s">
        <v>14173</v>
      </c>
      <c r="AT4095" s="37" t="s">
        <v>1763</v>
      </c>
    </row>
    <row r="4096" spans="41:46" x14ac:dyDescent="0.2">
      <c r="AO4096" s="106" t="str">
        <f t="shared" si="171"/>
        <v>RY8GYNAECOLOGY - HMH</v>
      </c>
      <c r="AP4096" s="37" t="s">
        <v>14174</v>
      </c>
      <c r="AQ4096" s="37" t="s">
        <v>14175</v>
      </c>
      <c r="AR4096" s="37" t="s">
        <v>14174</v>
      </c>
      <c r="AS4096" s="37" t="s">
        <v>14175</v>
      </c>
      <c r="AT4096" s="37" t="s">
        <v>1763</v>
      </c>
    </row>
    <row r="4097" spans="41:46" x14ac:dyDescent="0.2">
      <c r="AO4097" s="106" t="str">
        <f t="shared" si="171"/>
        <v>RY8RHEUMATOLOGY - HMH</v>
      </c>
      <c r="AP4097" s="37" t="s">
        <v>14176</v>
      </c>
      <c r="AQ4097" s="37" t="s">
        <v>14177</v>
      </c>
      <c r="AR4097" s="37" t="s">
        <v>14176</v>
      </c>
      <c r="AS4097" s="37" t="s">
        <v>14177</v>
      </c>
      <c r="AT4097" s="37" t="s">
        <v>1763</v>
      </c>
    </row>
    <row r="4098" spans="41:46" x14ac:dyDescent="0.2">
      <c r="AO4098" s="106" t="str">
        <f t="shared" si="171"/>
        <v>RY8TRAUMA &amp; ORTHOPAEDICS - HMH</v>
      </c>
      <c r="AP4098" s="37" t="s">
        <v>14178</v>
      </c>
      <c r="AQ4098" s="37" t="s">
        <v>14179</v>
      </c>
      <c r="AR4098" s="37" t="s">
        <v>14178</v>
      </c>
      <c r="AS4098" s="37" t="s">
        <v>14179</v>
      </c>
      <c r="AT4098" s="37" t="s">
        <v>1763</v>
      </c>
    </row>
    <row r="4099" spans="41:46" x14ac:dyDescent="0.2">
      <c r="AO4099" s="106" t="str">
        <f t="shared" si="171"/>
        <v>RY8FEILDING PALMER COTTAGE HOSPITAL</v>
      </c>
      <c r="AP4099" s="37" t="s">
        <v>14180</v>
      </c>
      <c r="AQ4099" s="37" t="s">
        <v>14181</v>
      </c>
      <c r="AR4099" s="37" t="s">
        <v>14180</v>
      </c>
      <c r="AS4099" s="37" t="s">
        <v>14181</v>
      </c>
      <c r="AT4099" s="37" t="s">
        <v>1763</v>
      </c>
    </row>
    <row r="4100" spans="41:46" x14ac:dyDescent="0.2">
      <c r="AO4100" s="106" t="str">
        <f t="shared" ref="AO4100:AO4163" si="172">AT4100&amp;AQ4100</f>
        <v>RY8MARKET HARBOROUGH &amp; DISTRICT HOSPITAL</v>
      </c>
      <c r="AP4100" s="37" t="s">
        <v>14182</v>
      </c>
      <c r="AQ4100" s="37" t="s">
        <v>14183</v>
      </c>
      <c r="AR4100" s="37" t="s">
        <v>14182</v>
      </c>
      <c r="AS4100" s="37" t="s">
        <v>14183</v>
      </c>
      <c r="AT4100" s="37" t="s">
        <v>1763</v>
      </c>
    </row>
    <row r="4101" spans="41:46" x14ac:dyDescent="0.2">
      <c r="AO4101" s="106" t="str">
        <f t="shared" si="172"/>
        <v>RY8MELTON WAR MEMORIAL HOSPITAL</v>
      </c>
      <c r="AP4101" s="37" t="s">
        <v>14184</v>
      </c>
      <c r="AQ4101" s="37" t="s">
        <v>14185</v>
      </c>
      <c r="AR4101" s="37" t="s">
        <v>14184</v>
      </c>
      <c r="AS4101" s="37" t="s">
        <v>14185</v>
      </c>
      <c r="AT4101" s="37" t="s">
        <v>1763</v>
      </c>
    </row>
    <row r="4102" spans="41:46" x14ac:dyDescent="0.2">
      <c r="AO4102" s="106" t="str">
        <f t="shared" si="172"/>
        <v>RY8RUTLAND MEMORIAL HOSPITAL</v>
      </c>
      <c r="AP4102" s="37" t="s">
        <v>14186</v>
      </c>
      <c r="AQ4102" s="37" t="s">
        <v>14187</v>
      </c>
      <c r="AR4102" s="37" t="s">
        <v>14186</v>
      </c>
      <c r="AS4102" s="37" t="s">
        <v>14187</v>
      </c>
      <c r="AT4102" s="37" t="s">
        <v>1763</v>
      </c>
    </row>
    <row r="4103" spans="41:46" x14ac:dyDescent="0.2">
      <c r="AO4103" s="106" t="str">
        <f t="shared" si="172"/>
        <v>RY8ST MARY'S HOSPITAL</v>
      </c>
      <c r="AP4103" s="37" t="s">
        <v>14188</v>
      </c>
      <c r="AQ4103" s="37" t="s">
        <v>7498</v>
      </c>
      <c r="AR4103" s="37" t="s">
        <v>14188</v>
      </c>
      <c r="AS4103" s="37" t="s">
        <v>7498</v>
      </c>
      <c r="AT4103" s="37" t="s">
        <v>1763</v>
      </c>
    </row>
    <row r="4104" spans="41:46" x14ac:dyDescent="0.2">
      <c r="AO4104" s="106" t="str">
        <f t="shared" si="172"/>
        <v>RY8ST LUKE'S HOSPITAL</v>
      </c>
      <c r="AP4104" s="37" t="s">
        <v>14189</v>
      </c>
      <c r="AQ4104" s="37" t="s">
        <v>14190</v>
      </c>
      <c r="AR4104" s="37" t="s">
        <v>14189</v>
      </c>
      <c r="AS4104" s="37" t="s">
        <v>14190</v>
      </c>
      <c r="AT4104" s="37" t="s">
        <v>1763</v>
      </c>
    </row>
    <row r="4105" spans="41:46" x14ac:dyDescent="0.2">
      <c r="AO4105" s="106" t="str">
        <f t="shared" si="172"/>
        <v>RY8OLD VICARAGE</v>
      </c>
      <c r="AP4105" s="37" t="s">
        <v>14191</v>
      </c>
      <c r="AQ4105" s="37" t="s">
        <v>10389</v>
      </c>
      <c r="AR4105" s="37" t="s">
        <v>14191</v>
      </c>
      <c r="AS4105" s="37" t="s">
        <v>10389</v>
      </c>
      <c r="AT4105" s="37" t="s">
        <v>1763</v>
      </c>
    </row>
    <row r="4106" spans="41:46" x14ac:dyDescent="0.2">
      <c r="AO4106" s="106" t="str">
        <f t="shared" si="172"/>
        <v>RY8BABINGTON HOSPITAL</v>
      </c>
      <c r="AP4106" s="37" t="s">
        <v>14192</v>
      </c>
      <c r="AQ4106" s="37" t="s">
        <v>14193</v>
      </c>
      <c r="AR4106" s="37" t="s">
        <v>14192</v>
      </c>
      <c r="AS4106" s="37" t="s">
        <v>14193</v>
      </c>
      <c r="AT4106" s="37" t="s">
        <v>1763</v>
      </c>
    </row>
    <row r="4107" spans="41:46" x14ac:dyDescent="0.2">
      <c r="AO4107" s="106" t="str">
        <f t="shared" si="172"/>
        <v>RY8HEANOR MEMORIAL HOSPITAL</v>
      </c>
      <c r="AP4107" s="37" t="s">
        <v>14194</v>
      </c>
      <c r="AQ4107" s="37" t="s">
        <v>14195</v>
      </c>
      <c r="AR4107" s="37" t="s">
        <v>14194</v>
      </c>
      <c r="AS4107" s="37" t="s">
        <v>14195</v>
      </c>
      <c r="AT4107" s="37" t="s">
        <v>1763</v>
      </c>
    </row>
    <row r="4108" spans="41:46" x14ac:dyDescent="0.2">
      <c r="AO4108" s="106" t="str">
        <f t="shared" si="172"/>
        <v>RY8RIPLEY HOSPITAL</v>
      </c>
      <c r="AP4108" s="37" t="s">
        <v>14196</v>
      </c>
      <c r="AQ4108" s="37" t="s">
        <v>11167</v>
      </c>
      <c r="AR4108" s="37" t="s">
        <v>14196</v>
      </c>
      <c r="AS4108" s="37" t="s">
        <v>11167</v>
      </c>
      <c r="AT4108" s="37" t="s">
        <v>1763</v>
      </c>
    </row>
    <row r="4109" spans="41:46" x14ac:dyDescent="0.2">
      <c r="AO4109" s="106" t="str">
        <f t="shared" si="172"/>
        <v>RY8HINCKLEY &amp; BOSWORTH COMMUNITY HOSPITAL</v>
      </c>
      <c r="AP4109" s="37" t="s">
        <v>14197</v>
      </c>
      <c r="AQ4109" s="37" t="s">
        <v>14198</v>
      </c>
      <c r="AR4109" s="37" t="s">
        <v>14197</v>
      </c>
      <c r="AS4109" s="37" t="s">
        <v>14198</v>
      </c>
      <c r="AT4109" s="37" t="s">
        <v>1763</v>
      </c>
    </row>
    <row r="4110" spans="41:46" x14ac:dyDescent="0.2">
      <c r="AO4110" s="106" t="str">
        <f t="shared" si="172"/>
        <v>RY8HINCKLEY AND DISTRICT HOSPITAL</v>
      </c>
      <c r="AP4110" s="37" t="s">
        <v>14199</v>
      </c>
      <c r="AQ4110" s="37" t="s">
        <v>10034</v>
      </c>
      <c r="AR4110" s="37" t="s">
        <v>14199</v>
      </c>
      <c r="AS4110" s="37" t="s">
        <v>10034</v>
      </c>
      <c r="AT4110" s="37" t="s">
        <v>1763</v>
      </c>
    </row>
    <row r="4111" spans="41:46" x14ac:dyDescent="0.2">
      <c r="AO4111" s="106" t="str">
        <f t="shared" si="172"/>
        <v>RY8ASHBY &amp; DISTRICT HOSPITAL</v>
      </c>
      <c r="AP4111" s="37" t="s">
        <v>14200</v>
      </c>
      <c r="AQ4111" s="37" t="s">
        <v>14201</v>
      </c>
      <c r="AR4111" s="37" t="s">
        <v>14200</v>
      </c>
      <c r="AS4111" s="37" t="s">
        <v>14201</v>
      </c>
      <c r="AT4111" s="37" t="s">
        <v>1763</v>
      </c>
    </row>
    <row r="4112" spans="41:46" x14ac:dyDescent="0.2">
      <c r="AO4112" s="106" t="str">
        <f t="shared" si="172"/>
        <v>RY8GERIATRIC MEDICINE - BABINGTON</v>
      </c>
      <c r="AP4112" s="37" t="s">
        <v>14202</v>
      </c>
      <c r="AQ4112" s="37" t="s">
        <v>14203</v>
      </c>
      <c r="AR4112" s="37" t="s">
        <v>14202</v>
      </c>
      <c r="AS4112" s="37" t="s">
        <v>14203</v>
      </c>
      <c r="AT4112" s="37" t="s">
        <v>1763</v>
      </c>
    </row>
    <row r="4113" spans="41:46" x14ac:dyDescent="0.2">
      <c r="AO4113" s="106" t="str">
        <f t="shared" si="172"/>
        <v>RY8GASTROENTEROLOGY - RIPLEY</v>
      </c>
      <c r="AP4113" s="37" t="s">
        <v>14204</v>
      </c>
      <c r="AQ4113" s="37" t="s">
        <v>14205</v>
      </c>
      <c r="AR4113" s="37" t="s">
        <v>14204</v>
      </c>
      <c r="AS4113" s="37" t="s">
        <v>14205</v>
      </c>
      <c r="AT4113" s="37" t="s">
        <v>1763</v>
      </c>
    </row>
    <row r="4114" spans="41:46" x14ac:dyDescent="0.2">
      <c r="AO4114" s="106" t="str">
        <f t="shared" si="172"/>
        <v>RY8GERIATRIC MEDICINE - RIPLEY</v>
      </c>
      <c r="AP4114" s="37" t="s">
        <v>14206</v>
      </c>
      <c r="AQ4114" s="37" t="s">
        <v>14207</v>
      </c>
      <c r="AR4114" s="37" t="s">
        <v>14206</v>
      </c>
      <c r="AS4114" s="37" t="s">
        <v>14207</v>
      </c>
      <c r="AT4114" s="37" t="s">
        <v>1763</v>
      </c>
    </row>
    <row r="4115" spans="41:46" x14ac:dyDescent="0.2">
      <c r="AO4115" s="106" t="str">
        <f t="shared" si="172"/>
        <v>RY8GYNAECOLOGY - RIPLEY</v>
      </c>
      <c r="AP4115" s="37" t="s">
        <v>14208</v>
      </c>
      <c r="AQ4115" s="37" t="s">
        <v>14209</v>
      </c>
      <c r="AR4115" s="37" t="s">
        <v>14208</v>
      </c>
      <c r="AS4115" s="37" t="s">
        <v>14209</v>
      </c>
      <c r="AT4115" s="37" t="s">
        <v>1763</v>
      </c>
    </row>
    <row r="4116" spans="41:46" x14ac:dyDescent="0.2">
      <c r="AO4116" s="106" t="str">
        <f t="shared" si="172"/>
        <v>RY8OPHTHALMOLOGY - RIPLEY</v>
      </c>
      <c r="AP4116" s="37" t="s">
        <v>14210</v>
      </c>
      <c r="AQ4116" s="37" t="s">
        <v>14211</v>
      </c>
      <c r="AR4116" s="37" t="s">
        <v>14210</v>
      </c>
      <c r="AS4116" s="37" t="s">
        <v>14211</v>
      </c>
      <c r="AT4116" s="37" t="s">
        <v>1763</v>
      </c>
    </row>
    <row r="4117" spans="41:46" x14ac:dyDescent="0.2">
      <c r="AO4117" s="106" t="str">
        <f t="shared" si="172"/>
        <v>RY8PAEDIATRICS - RIPLEY</v>
      </c>
      <c r="AP4117" s="37" t="s">
        <v>14212</v>
      </c>
      <c r="AQ4117" s="37" t="s">
        <v>14213</v>
      </c>
      <c r="AR4117" s="37" t="s">
        <v>14212</v>
      </c>
      <c r="AS4117" s="37" t="s">
        <v>14213</v>
      </c>
      <c r="AT4117" s="37" t="s">
        <v>1763</v>
      </c>
    </row>
    <row r="4118" spans="41:46" x14ac:dyDescent="0.2">
      <c r="AO4118" s="106" t="str">
        <f t="shared" si="172"/>
        <v>RY8PALLIATIVE CARE - RIPLEY</v>
      </c>
      <c r="AP4118" s="37" t="s">
        <v>14214</v>
      </c>
      <c r="AQ4118" s="37" t="s">
        <v>14215</v>
      </c>
      <c r="AR4118" s="37" t="s">
        <v>14214</v>
      </c>
      <c r="AS4118" s="37" t="s">
        <v>14215</v>
      </c>
      <c r="AT4118" s="37" t="s">
        <v>1763</v>
      </c>
    </row>
    <row r="4119" spans="41:46" x14ac:dyDescent="0.2">
      <c r="AO4119" s="106" t="str">
        <f t="shared" si="172"/>
        <v>RY8RHEUMATOLOGY - RIPLEY</v>
      </c>
      <c r="AP4119" s="37" t="s">
        <v>14216</v>
      </c>
      <c r="AQ4119" s="37" t="s">
        <v>14217</v>
      </c>
      <c r="AR4119" s="37" t="s">
        <v>14216</v>
      </c>
      <c r="AS4119" s="37" t="s">
        <v>14217</v>
      </c>
      <c r="AT4119" s="37" t="s">
        <v>1763</v>
      </c>
    </row>
    <row r="4120" spans="41:46" x14ac:dyDescent="0.2">
      <c r="AO4120" s="106" t="str">
        <f t="shared" si="172"/>
        <v>RY8CARDIOLOGY - ILKESTON</v>
      </c>
      <c r="AP4120" s="37" t="s">
        <v>14218</v>
      </c>
      <c r="AQ4120" s="37" t="s">
        <v>14219</v>
      </c>
      <c r="AR4120" s="37" t="s">
        <v>14218</v>
      </c>
      <c r="AS4120" s="37" t="s">
        <v>14219</v>
      </c>
      <c r="AT4120" s="37" t="s">
        <v>1763</v>
      </c>
    </row>
    <row r="4121" spans="41:46" x14ac:dyDescent="0.2">
      <c r="AO4121" s="106" t="str">
        <f t="shared" si="172"/>
        <v>RY8EAR NOSE &amp; THROAT - ILKESTON</v>
      </c>
      <c r="AP4121" s="37" t="s">
        <v>14220</v>
      </c>
      <c r="AQ4121" s="37" t="s">
        <v>14221</v>
      </c>
      <c r="AR4121" s="37" t="s">
        <v>14220</v>
      </c>
      <c r="AS4121" s="37" t="s">
        <v>14221</v>
      </c>
      <c r="AT4121" s="37" t="s">
        <v>1763</v>
      </c>
    </row>
    <row r="4122" spans="41:46" x14ac:dyDescent="0.2">
      <c r="AO4122" s="106" t="str">
        <f t="shared" si="172"/>
        <v>RY8GASTROENTEROLOGY - ILKESTON</v>
      </c>
      <c r="AP4122" s="37" t="s">
        <v>14222</v>
      </c>
      <c r="AQ4122" s="37" t="s">
        <v>14223</v>
      </c>
      <c r="AR4122" s="37" t="s">
        <v>14222</v>
      </c>
      <c r="AS4122" s="37" t="s">
        <v>14223</v>
      </c>
      <c r="AT4122" s="37" t="s">
        <v>1763</v>
      </c>
    </row>
    <row r="4123" spans="41:46" x14ac:dyDescent="0.2">
      <c r="AO4123" s="106" t="str">
        <f t="shared" si="172"/>
        <v>RY8GERIATRIC MEDICINE</v>
      </c>
      <c r="AP4123" s="37" t="s">
        <v>14224</v>
      </c>
      <c r="AQ4123" s="37" t="s">
        <v>14225</v>
      </c>
      <c r="AR4123" s="37" t="s">
        <v>14224</v>
      </c>
      <c r="AS4123" s="37" t="s">
        <v>14225</v>
      </c>
      <c r="AT4123" s="37" t="s">
        <v>1763</v>
      </c>
    </row>
    <row r="4124" spans="41:46" x14ac:dyDescent="0.2">
      <c r="AO4124" s="106" t="str">
        <f t="shared" si="172"/>
        <v>RY8GYNAECOLOGY - ILKESTON</v>
      </c>
      <c r="AP4124" s="37" t="s">
        <v>14226</v>
      </c>
      <c r="AQ4124" s="37" t="s">
        <v>14227</v>
      </c>
      <c r="AR4124" s="37" t="s">
        <v>14226</v>
      </c>
      <c r="AS4124" s="37" t="s">
        <v>14227</v>
      </c>
      <c r="AT4124" s="37" t="s">
        <v>1763</v>
      </c>
    </row>
    <row r="4125" spans="41:46" x14ac:dyDescent="0.2">
      <c r="AO4125" s="106" t="str">
        <f t="shared" si="172"/>
        <v>RY8OPHTHALMOLOGY - ILKESTON</v>
      </c>
      <c r="AP4125" s="37" t="s">
        <v>14228</v>
      </c>
      <c r="AQ4125" s="37" t="s">
        <v>14229</v>
      </c>
      <c r="AR4125" s="37" t="s">
        <v>14228</v>
      </c>
      <c r="AS4125" s="37" t="s">
        <v>14229</v>
      </c>
      <c r="AT4125" s="37" t="s">
        <v>1763</v>
      </c>
    </row>
    <row r="4126" spans="41:46" x14ac:dyDescent="0.2">
      <c r="AO4126" s="106" t="str">
        <f t="shared" si="172"/>
        <v>RY8RESPIRATORY MEDICINE</v>
      </c>
      <c r="AP4126" s="37" t="s">
        <v>14230</v>
      </c>
      <c r="AQ4126" s="37" t="s">
        <v>14231</v>
      </c>
      <c r="AR4126" s="37" t="s">
        <v>14230</v>
      </c>
      <c r="AS4126" s="37" t="s">
        <v>14231</v>
      </c>
      <c r="AT4126" s="37" t="s">
        <v>1763</v>
      </c>
    </row>
    <row r="4127" spans="41:46" x14ac:dyDescent="0.2">
      <c r="AO4127" s="106" t="str">
        <f t="shared" si="172"/>
        <v>RY8RHEUMATOLOGY - ILKESTON</v>
      </c>
      <c r="AP4127" s="37" t="s">
        <v>14232</v>
      </c>
      <c r="AQ4127" s="37" t="s">
        <v>14233</v>
      </c>
      <c r="AR4127" s="37" t="s">
        <v>14232</v>
      </c>
      <c r="AS4127" s="37" t="s">
        <v>14233</v>
      </c>
      <c r="AT4127" s="37" t="s">
        <v>1763</v>
      </c>
    </row>
    <row r="4128" spans="41:46" x14ac:dyDescent="0.2">
      <c r="AO4128" s="106" t="str">
        <f t="shared" si="172"/>
        <v>RY8TRAUMA &amp; ORTHOPAEDICS - ILKESTON</v>
      </c>
      <c r="AP4128" s="37" t="s">
        <v>14234</v>
      </c>
      <c r="AQ4128" s="37" t="s">
        <v>14235</v>
      </c>
      <c r="AR4128" s="37" t="s">
        <v>14234</v>
      </c>
      <c r="AS4128" s="37" t="s">
        <v>14235</v>
      </c>
      <c r="AT4128" s="37" t="s">
        <v>1763</v>
      </c>
    </row>
    <row r="4129" spans="41:46" x14ac:dyDescent="0.2">
      <c r="AO4129" s="106" t="str">
        <f t="shared" si="172"/>
        <v>RY8UROLOGY</v>
      </c>
      <c r="AP4129" s="37" t="s">
        <v>14236</v>
      </c>
      <c r="AQ4129" s="37" t="s">
        <v>14237</v>
      </c>
      <c r="AR4129" s="37" t="s">
        <v>14236</v>
      </c>
      <c r="AS4129" s="37" t="s">
        <v>14237</v>
      </c>
      <c r="AT4129" s="37" t="s">
        <v>1763</v>
      </c>
    </row>
    <row r="4130" spans="41:46" x14ac:dyDescent="0.2">
      <c r="AO4130" s="106" t="str">
        <f t="shared" si="172"/>
        <v>RY8PALLIATIVE CARE - ILKESTON</v>
      </c>
      <c r="AP4130" s="37" t="s">
        <v>14238</v>
      </c>
      <c r="AQ4130" s="37" t="s">
        <v>14239</v>
      </c>
      <c r="AR4130" s="37" t="s">
        <v>14238</v>
      </c>
      <c r="AS4130" s="37" t="s">
        <v>14239</v>
      </c>
      <c r="AT4130" s="37" t="s">
        <v>1763</v>
      </c>
    </row>
    <row r="4131" spans="41:46" x14ac:dyDescent="0.2">
      <c r="AO4131" s="106" t="str">
        <f t="shared" si="172"/>
        <v>RY8THE LIMES</v>
      </c>
      <c r="AP4131" s="37" t="s">
        <v>14240</v>
      </c>
      <c r="AQ4131" s="37" t="s">
        <v>12831</v>
      </c>
      <c r="AR4131" s="37" t="s">
        <v>14240</v>
      </c>
      <c r="AS4131" s="37" t="s">
        <v>12831</v>
      </c>
      <c r="AT4131" s="37" t="s">
        <v>1763</v>
      </c>
    </row>
    <row r="4132" spans="41:46" x14ac:dyDescent="0.2">
      <c r="AO4132" s="106" t="str">
        <f t="shared" si="172"/>
        <v>RY8ORTHOPAEDIC- LONG EATON</v>
      </c>
      <c r="AP4132" s="37" t="s">
        <v>14241</v>
      </c>
      <c r="AQ4132" s="37" t="s">
        <v>14242</v>
      </c>
      <c r="AR4132" s="37" t="s">
        <v>14241</v>
      </c>
      <c r="AS4132" s="37" t="s">
        <v>14242</v>
      </c>
      <c r="AT4132" s="37" t="s">
        <v>1763</v>
      </c>
    </row>
    <row r="4133" spans="41:46" x14ac:dyDescent="0.2">
      <c r="AO4133" s="106" t="str">
        <f t="shared" si="172"/>
        <v>RY8RESPIRATORY- LONG EATON</v>
      </c>
      <c r="AP4133" s="37" t="s">
        <v>14243</v>
      </c>
      <c r="AQ4133" s="37" t="s">
        <v>14244</v>
      </c>
      <c r="AR4133" s="37" t="s">
        <v>14243</v>
      </c>
      <c r="AS4133" s="37" t="s">
        <v>14244</v>
      </c>
      <c r="AT4133" s="37" t="s">
        <v>1763</v>
      </c>
    </row>
    <row r="4134" spans="41:46" x14ac:dyDescent="0.2">
      <c r="AO4134" s="106" t="str">
        <f t="shared" si="172"/>
        <v>RY8OPHTHALMOLOGY - LONG EATON</v>
      </c>
      <c r="AP4134" s="37" t="s">
        <v>14245</v>
      </c>
      <c r="AQ4134" s="37" t="s">
        <v>14246</v>
      </c>
      <c r="AR4134" s="37" t="s">
        <v>14245</v>
      </c>
      <c r="AS4134" s="37" t="s">
        <v>14246</v>
      </c>
      <c r="AT4134" s="37" t="s">
        <v>1763</v>
      </c>
    </row>
    <row r="4135" spans="41:46" x14ac:dyDescent="0.2">
      <c r="AO4135" s="106" t="str">
        <f t="shared" si="172"/>
        <v>RY8NEPHROLOGY - LONG EATON</v>
      </c>
      <c r="AP4135" s="37" t="s">
        <v>14247</v>
      </c>
      <c r="AQ4135" s="37" t="s">
        <v>14248</v>
      </c>
      <c r="AR4135" s="37" t="s">
        <v>14247</v>
      </c>
      <c r="AS4135" s="37" t="s">
        <v>14248</v>
      </c>
      <c r="AT4135" s="37" t="s">
        <v>1763</v>
      </c>
    </row>
    <row r="4136" spans="41:46" x14ac:dyDescent="0.2">
      <c r="AO4136" s="106" t="str">
        <f t="shared" si="172"/>
        <v>RY8UROLOGY - LONG EATON</v>
      </c>
      <c r="AP4136" s="37" t="s">
        <v>14249</v>
      </c>
      <c r="AQ4136" s="37" t="s">
        <v>14250</v>
      </c>
      <c r="AR4136" s="37" t="s">
        <v>14249</v>
      </c>
      <c r="AS4136" s="37" t="s">
        <v>14250</v>
      </c>
      <c r="AT4136" s="37" t="s">
        <v>1763</v>
      </c>
    </row>
    <row r="4137" spans="41:46" x14ac:dyDescent="0.2">
      <c r="AO4137" s="106" t="str">
        <f t="shared" si="172"/>
        <v>RY8GASTROENTEROLOGY - LONG EATON</v>
      </c>
      <c r="AP4137" s="37" t="s">
        <v>14251</v>
      </c>
      <c r="AQ4137" s="37" t="s">
        <v>14252</v>
      </c>
      <c r="AR4137" s="37" t="s">
        <v>14251</v>
      </c>
      <c r="AS4137" s="37" t="s">
        <v>14252</v>
      </c>
      <c r="AT4137" s="37" t="s">
        <v>1763</v>
      </c>
    </row>
    <row r="4138" spans="41:46" x14ac:dyDescent="0.2">
      <c r="AO4138" s="106" t="str">
        <f t="shared" si="172"/>
        <v>RY8GYNAECOLOGY - LONG EATON</v>
      </c>
      <c r="AP4138" s="37" t="s">
        <v>14253</v>
      </c>
      <c r="AQ4138" s="37" t="s">
        <v>14254</v>
      </c>
      <c r="AR4138" s="37" t="s">
        <v>14253</v>
      </c>
      <c r="AS4138" s="37" t="s">
        <v>14254</v>
      </c>
      <c r="AT4138" s="37" t="s">
        <v>1763</v>
      </c>
    </row>
    <row r="4139" spans="41:46" x14ac:dyDescent="0.2">
      <c r="AO4139" s="106" t="str">
        <f t="shared" si="172"/>
        <v>RY8CARDIOLOGY - LONG EATON</v>
      </c>
      <c r="AP4139" s="37" t="s">
        <v>14255</v>
      </c>
      <c r="AQ4139" s="37" t="s">
        <v>14256</v>
      </c>
      <c r="AR4139" s="37" t="s">
        <v>14255</v>
      </c>
      <c r="AS4139" s="37" t="s">
        <v>14256</v>
      </c>
      <c r="AT4139" s="37" t="s">
        <v>1763</v>
      </c>
    </row>
    <row r="4140" spans="41:46" x14ac:dyDescent="0.2">
      <c r="AO4140" s="106" t="str">
        <f t="shared" si="172"/>
        <v>RY8ENT - LONG EATON</v>
      </c>
      <c r="AP4140" s="37" t="s">
        <v>14257</v>
      </c>
      <c r="AQ4140" s="37" t="s">
        <v>14258</v>
      </c>
      <c r="AR4140" s="37" t="s">
        <v>14257</v>
      </c>
      <c r="AS4140" s="37" t="s">
        <v>14258</v>
      </c>
      <c r="AT4140" s="37" t="s">
        <v>1763</v>
      </c>
    </row>
    <row r="4141" spans="41:46" x14ac:dyDescent="0.2">
      <c r="AO4141" s="106" t="str">
        <f t="shared" si="172"/>
        <v>RY8OPMH</v>
      </c>
      <c r="AP4141" s="37" t="s">
        <v>14259</v>
      </c>
      <c r="AQ4141" s="37" t="s">
        <v>14260</v>
      </c>
      <c r="AR4141" s="37" t="s">
        <v>14259</v>
      </c>
      <c r="AS4141" s="37" t="s">
        <v>14260</v>
      </c>
      <c r="AT4141" s="37" t="s">
        <v>1763</v>
      </c>
    </row>
    <row r="4142" spans="41:46" x14ac:dyDescent="0.2">
      <c r="AO4142" s="106" t="str">
        <f t="shared" si="172"/>
        <v>RY8NEWHOLME HOSPITAL</v>
      </c>
      <c r="AP4142" s="37" t="s">
        <v>14261</v>
      </c>
      <c r="AQ4142" s="37" t="s">
        <v>11136</v>
      </c>
      <c r="AR4142" s="37" t="s">
        <v>14261</v>
      </c>
      <c r="AS4142" s="37" t="s">
        <v>11136</v>
      </c>
      <c r="AT4142" s="37" t="s">
        <v>1763</v>
      </c>
    </row>
    <row r="4143" spans="41:46" x14ac:dyDescent="0.2">
      <c r="AO4143" s="106" t="str">
        <f t="shared" si="172"/>
        <v>RY8CLAY CROSS HOSPITAL</v>
      </c>
      <c r="AP4143" s="37" t="s">
        <v>14262</v>
      </c>
      <c r="AQ4143" s="37" t="s">
        <v>14263</v>
      </c>
      <c r="AR4143" s="37" t="s">
        <v>14262</v>
      </c>
      <c r="AS4143" s="37" t="s">
        <v>14263</v>
      </c>
      <c r="AT4143" s="37" t="s">
        <v>1763</v>
      </c>
    </row>
    <row r="4144" spans="41:46" x14ac:dyDescent="0.2">
      <c r="AO4144" s="106" t="str">
        <f t="shared" si="172"/>
        <v>RY8BOLSOVER HOSPITAL</v>
      </c>
      <c r="AP4144" s="37" t="s">
        <v>14264</v>
      </c>
      <c r="AQ4144" s="37" t="s">
        <v>14265</v>
      </c>
      <c r="AR4144" s="37" t="s">
        <v>14264</v>
      </c>
      <c r="AS4144" s="37" t="s">
        <v>14265</v>
      </c>
      <c r="AT4144" s="37" t="s">
        <v>1763</v>
      </c>
    </row>
    <row r="4145" spans="41:46" x14ac:dyDescent="0.2">
      <c r="AO4145" s="106" t="str">
        <f t="shared" si="172"/>
        <v>RY8CAVENDISH HOSPITAL</v>
      </c>
      <c r="AP4145" s="37" t="s">
        <v>14266</v>
      </c>
      <c r="AQ4145" s="37" t="s">
        <v>14267</v>
      </c>
      <c r="AR4145" s="37" t="s">
        <v>14266</v>
      </c>
      <c r="AS4145" s="37" t="s">
        <v>14267</v>
      </c>
      <c r="AT4145" s="37" t="s">
        <v>1763</v>
      </c>
    </row>
    <row r="4146" spans="41:46" x14ac:dyDescent="0.2">
      <c r="AO4146" s="106" t="str">
        <f t="shared" si="172"/>
        <v>RY8HAZELWOOD</v>
      </c>
      <c r="AP4146" s="37" t="s">
        <v>14268</v>
      </c>
      <c r="AQ4146" s="37" t="s">
        <v>7686</v>
      </c>
      <c r="AR4146" s="37" t="s">
        <v>14268</v>
      </c>
      <c r="AS4146" s="37" t="s">
        <v>7686</v>
      </c>
      <c r="AT4146" s="37" t="s">
        <v>1763</v>
      </c>
    </row>
    <row r="4147" spans="41:46" x14ac:dyDescent="0.2">
      <c r="AO4147" s="106" t="str">
        <f t="shared" si="172"/>
        <v>RY8ILKESTON COMMUNITY HOSPITAL</v>
      </c>
      <c r="AP4147" s="37" t="s">
        <v>14269</v>
      </c>
      <c r="AQ4147" s="37" t="s">
        <v>14270</v>
      </c>
      <c r="AR4147" s="37" t="s">
        <v>14269</v>
      </c>
      <c r="AS4147" s="37" t="s">
        <v>14270</v>
      </c>
      <c r="AT4147" s="37" t="s">
        <v>1763</v>
      </c>
    </row>
    <row r="4148" spans="41:46" x14ac:dyDescent="0.2">
      <c r="AO4148" s="106" t="str">
        <f t="shared" si="172"/>
        <v>RY8DERBYSHIRE COUNTY PCT HEALTH PROMOTION</v>
      </c>
      <c r="AP4148" s="37" t="s">
        <v>14271</v>
      </c>
      <c r="AQ4148" s="37" t="s">
        <v>14272</v>
      </c>
      <c r="AR4148" s="37" t="s">
        <v>14271</v>
      </c>
      <c r="AS4148" s="37" t="s">
        <v>14272</v>
      </c>
      <c r="AT4148" s="37" t="s">
        <v>1763</v>
      </c>
    </row>
    <row r="4149" spans="41:46" x14ac:dyDescent="0.2">
      <c r="AO4149" s="106" t="str">
        <f t="shared" si="172"/>
        <v>RY8EAR NOSE &amp; THROAT (ADH)</v>
      </c>
      <c r="AP4149" s="37" t="s">
        <v>14273</v>
      </c>
      <c r="AQ4149" s="37" t="s">
        <v>14274</v>
      </c>
      <c r="AR4149" s="37" t="s">
        <v>14273</v>
      </c>
      <c r="AS4149" s="37" t="s">
        <v>14274</v>
      </c>
      <c r="AT4149" s="37" t="s">
        <v>1763</v>
      </c>
    </row>
    <row r="4150" spans="41:46" x14ac:dyDescent="0.2">
      <c r="AO4150" s="106" t="str">
        <f t="shared" si="172"/>
        <v>RY8EAR NOSE &amp; THROAT (CCH)</v>
      </c>
      <c r="AP4150" s="37" t="s">
        <v>14275</v>
      </c>
      <c r="AQ4150" s="37" t="s">
        <v>14276</v>
      </c>
      <c r="AR4150" s="37" t="s">
        <v>14275</v>
      </c>
      <c r="AS4150" s="37" t="s">
        <v>14276</v>
      </c>
      <c r="AT4150" s="37" t="s">
        <v>1763</v>
      </c>
    </row>
    <row r="4151" spans="41:46" x14ac:dyDescent="0.2">
      <c r="AO4151" s="106" t="str">
        <f t="shared" si="172"/>
        <v>RY8EAR NOSE &amp; THROAT (LH)</v>
      </c>
      <c r="AP4151" s="37" t="s">
        <v>14277</v>
      </c>
      <c r="AQ4151" s="37" t="s">
        <v>14278</v>
      </c>
      <c r="AR4151" s="37" t="s">
        <v>14277</v>
      </c>
      <c r="AS4151" s="37" t="s">
        <v>14278</v>
      </c>
      <c r="AT4151" s="37" t="s">
        <v>1763</v>
      </c>
    </row>
    <row r="4152" spans="41:46" x14ac:dyDescent="0.2">
      <c r="AO4152" s="106" t="str">
        <f t="shared" si="172"/>
        <v>RY8FEILDING PALMER HOSPITAL</v>
      </c>
      <c r="AP4152" s="37" t="s">
        <v>14279</v>
      </c>
      <c r="AQ4152" s="37" t="s">
        <v>14280</v>
      </c>
      <c r="AR4152" s="37" t="s">
        <v>14279</v>
      </c>
      <c r="AS4152" s="37" t="s">
        <v>14280</v>
      </c>
      <c r="AT4152" s="37" t="s">
        <v>1763</v>
      </c>
    </row>
    <row r="4153" spans="41:46" x14ac:dyDescent="0.2">
      <c r="AO4153" s="106" t="str">
        <f t="shared" si="172"/>
        <v>RY8GASTROENTEROLOGY DPT(CCH)</v>
      </c>
      <c r="AP4153" s="37" t="s">
        <v>14281</v>
      </c>
      <c r="AQ4153" s="37" t="s">
        <v>14282</v>
      </c>
      <c r="AR4153" s="37" t="s">
        <v>14281</v>
      </c>
      <c r="AS4153" s="37" t="s">
        <v>14282</v>
      </c>
      <c r="AT4153" s="37" t="s">
        <v>1763</v>
      </c>
    </row>
    <row r="4154" spans="41:46" x14ac:dyDescent="0.2">
      <c r="AO4154" s="106" t="str">
        <f t="shared" si="172"/>
        <v>RY8HARBOROUGH OUT PATIENTS</v>
      </c>
      <c r="AP4154" s="37" t="s">
        <v>14283</v>
      </c>
      <c r="AQ4154" s="37" t="s">
        <v>14284</v>
      </c>
      <c r="AR4154" s="37" t="s">
        <v>14283</v>
      </c>
      <c r="AS4154" s="37" t="s">
        <v>14284</v>
      </c>
      <c r="AT4154" s="37" t="s">
        <v>1763</v>
      </c>
    </row>
    <row r="4155" spans="41:46" x14ac:dyDescent="0.2">
      <c r="AO4155" s="106" t="str">
        <f t="shared" si="172"/>
        <v>RY8HINCKLEY &amp; DISTRICT HOSP</v>
      </c>
      <c r="AP4155" s="37" t="s">
        <v>14285</v>
      </c>
      <c r="AQ4155" s="37" t="s">
        <v>14286</v>
      </c>
      <c r="AR4155" s="37" t="s">
        <v>14285</v>
      </c>
      <c r="AS4155" s="37" t="s">
        <v>14286</v>
      </c>
      <c r="AT4155" s="37" t="s">
        <v>1763</v>
      </c>
    </row>
    <row r="4156" spans="41:46" x14ac:dyDescent="0.2">
      <c r="AO4156" s="106" t="str">
        <f t="shared" si="172"/>
        <v>RY8MMH OUT PATIENTS</v>
      </c>
      <c r="AP4156" s="37" t="s">
        <v>14287</v>
      </c>
      <c r="AQ4156" s="37" t="s">
        <v>14288</v>
      </c>
      <c r="AR4156" s="37" t="s">
        <v>14287</v>
      </c>
      <c r="AS4156" s="37" t="s">
        <v>14288</v>
      </c>
      <c r="AT4156" s="37" t="s">
        <v>1763</v>
      </c>
    </row>
    <row r="4157" spans="41:46" x14ac:dyDescent="0.2">
      <c r="AO4157" s="106" t="str">
        <f t="shared" si="172"/>
        <v>RY8PAEDIATRICS (LCRCHS ONLY)</v>
      </c>
      <c r="AP4157" s="37" t="s">
        <v>14289</v>
      </c>
      <c r="AQ4157" s="37" t="s">
        <v>14290</v>
      </c>
      <c r="AR4157" s="37" t="s">
        <v>14289</v>
      </c>
      <c r="AS4157" s="37" t="s">
        <v>14290</v>
      </c>
      <c r="AT4157" s="37" t="s">
        <v>1763</v>
      </c>
    </row>
    <row r="4158" spans="41:46" x14ac:dyDescent="0.2">
      <c r="AO4158" s="106" t="str">
        <f t="shared" si="172"/>
        <v>RY8RMH DAY HOSPITAL</v>
      </c>
      <c r="AP4158" s="37" t="s">
        <v>14291</v>
      </c>
      <c r="AQ4158" s="37" t="s">
        <v>14292</v>
      </c>
      <c r="AR4158" s="37" t="s">
        <v>14291</v>
      </c>
      <c r="AS4158" s="37" t="s">
        <v>14292</v>
      </c>
      <c r="AT4158" s="37" t="s">
        <v>1763</v>
      </c>
    </row>
    <row r="4159" spans="41:46" x14ac:dyDescent="0.2">
      <c r="AO4159" s="106" t="str">
        <f t="shared" si="172"/>
        <v>RY8RUTLAND OUT PATIENTS</v>
      </c>
      <c r="AP4159" s="37" t="s">
        <v>14293</v>
      </c>
      <c r="AQ4159" s="37" t="s">
        <v>14294</v>
      </c>
      <c r="AR4159" s="37" t="s">
        <v>14293</v>
      </c>
      <c r="AS4159" s="37" t="s">
        <v>14294</v>
      </c>
      <c r="AT4159" s="37" t="s">
        <v>1763</v>
      </c>
    </row>
    <row r="4160" spans="41:46" x14ac:dyDescent="0.2">
      <c r="AO4160" s="106" t="str">
        <f t="shared" si="172"/>
        <v>RY8COMMUNITY PAEDIATRICS</v>
      </c>
      <c r="AP4160" s="37" t="s">
        <v>14295</v>
      </c>
      <c r="AQ4160" s="37" t="s">
        <v>12957</v>
      </c>
      <c r="AR4160" s="37" t="s">
        <v>14295</v>
      </c>
      <c r="AS4160" s="37" t="s">
        <v>12957</v>
      </c>
      <c r="AT4160" s="37" t="s">
        <v>1763</v>
      </c>
    </row>
    <row r="4161" spans="41:46" x14ac:dyDescent="0.2">
      <c r="AO4161" s="106" t="str">
        <f t="shared" si="172"/>
        <v>RY8GENERAL MEDICINE (CCH)</v>
      </c>
      <c r="AP4161" s="37" t="s">
        <v>14296</v>
      </c>
      <c r="AQ4161" s="37" t="s">
        <v>14297</v>
      </c>
      <c r="AR4161" s="37" t="s">
        <v>14296</v>
      </c>
      <c r="AS4161" s="37" t="s">
        <v>14297</v>
      </c>
      <c r="AT4161" s="37" t="s">
        <v>1763</v>
      </c>
    </row>
    <row r="4162" spans="41:46" x14ac:dyDescent="0.2">
      <c r="AO4162" s="106" t="str">
        <f t="shared" si="172"/>
        <v>RY8GENERAL MEDICINE (ADH)</v>
      </c>
      <c r="AP4162" s="37" t="s">
        <v>14298</v>
      </c>
      <c r="AQ4162" s="37" t="s">
        <v>14299</v>
      </c>
      <c r="AR4162" s="37" t="s">
        <v>14298</v>
      </c>
      <c r="AS4162" s="37" t="s">
        <v>14299</v>
      </c>
      <c r="AT4162" s="37" t="s">
        <v>1763</v>
      </c>
    </row>
    <row r="4163" spans="41:46" x14ac:dyDescent="0.2">
      <c r="AO4163" s="106" t="str">
        <f t="shared" si="172"/>
        <v>RY9TEDDINGTON MEMORIAL HOSPITAL</v>
      </c>
      <c r="AP4163" s="37" t="s">
        <v>14300</v>
      </c>
      <c r="AQ4163" s="37" t="s">
        <v>14301</v>
      </c>
      <c r="AR4163" s="37" t="s">
        <v>14300</v>
      </c>
      <c r="AS4163" s="37" t="s">
        <v>14301</v>
      </c>
      <c r="AT4163" s="37" t="s">
        <v>1756</v>
      </c>
    </row>
    <row r="4164" spans="41:46" x14ac:dyDescent="0.2">
      <c r="AO4164" s="106" t="str">
        <f t="shared" ref="AO4164:AO4227" si="173">AT4164&amp;AQ4164</f>
        <v>RY9RICHMOND ROYAL HOSPITAL</v>
      </c>
      <c r="AP4164" s="37" t="s">
        <v>14302</v>
      </c>
      <c r="AQ4164" s="37" t="s">
        <v>14303</v>
      </c>
      <c r="AR4164" s="37" t="s">
        <v>14302</v>
      </c>
      <c r="AS4164" s="37" t="s">
        <v>14303</v>
      </c>
      <c r="AT4164" s="37" t="s">
        <v>1756</v>
      </c>
    </row>
    <row r="4165" spans="41:46" x14ac:dyDescent="0.2">
      <c r="AO4165" s="106" t="str">
        <f t="shared" si="173"/>
        <v>RY9TEDDINGTON MEMORIAL HOSPITAL HRCH</v>
      </c>
      <c r="AP4165" s="37" t="s">
        <v>14304</v>
      </c>
      <c r="AQ4165" s="37" t="s">
        <v>14305</v>
      </c>
      <c r="AR4165" s="37" t="s">
        <v>14304</v>
      </c>
      <c r="AS4165" s="37" t="s">
        <v>14305</v>
      </c>
      <c r="AT4165" s="37" t="s">
        <v>1756</v>
      </c>
    </row>
    <row r="4166" spans="41:46" x14ac:dyDescent="0.2">
      <c r="AO4166" s="106" t="str">
        <f t="shared" si="173"/>
        <v>RYGTHE MANOR HOSPITAL</v>
      </c>
      <c r="AP4166" s="37" t="s">
        <v>14306</v>
      </c>
      <c r="AQ4166" s="37" t="s">
        <v>14307</v>
      </c>
      <c r="AR4166" s="37" t="s">
        <v>14306</v>
      </c>
      <c r="AS4166" s="37" t="s">
        <v>14307</v>
      </c>
      <c r="AT4166" s="37" t="s">
        <v>1762</v>
      </c>
    </row>
    <row r="4167" spans="41:46" x14ac:dyDescent="0.2">
      <c r="AO4167" s="106" t="str">
        <f t="shared" si="173"/>
        <v>RYGTHE CEDARS</v>
      </c>
      <c r="AP4167" s="37" t="s">
        <v>14308</v>
      </c>
      <c r="AQ4167" s="37" t="s">
        <v>10908</v>
      </c>
      <c r="AR4167" s="37" t="s">
        <v>14308</v>
      </c>
      <c r="AS4167" s="37" t="s">
        <v>10908</v>
      </c>
      <c r="AT4167" s="37" t="s">
        <v>1762</v>
      </c>
    </row>
    <row r="4168" spans="41:46" x14ac:dyDescent="0.2">
      <c r="AO4168" s="106" t="str">
        <f t="shared" si="173"/>
        <v>RYGHAWTHORN &amp; MAPLE DAY (EMI UNIT)</v>
      </c>
      <c r="AP4168" s="37" t="s">
        <v>14309</v>
      </c>
      <c r="AQ4168" s="37" t="s">
        <v>14310</v>
      </c>
      <c r="AR4168" s="37" t="s">
        <v>14309</v>
      </c>
      <c r="AS4168" s="37" t="s">
        <v>14310</v>
      </c>
      <c r="AT4168" s="37" t="s">
        <v>1762</v>
      </c>
    </row>
    <row r="4169" spans="41:46" x14ac:dyDescent="0.2">
      <c r="AO4169" s="106" t="str">
        <f t="shared" si="173"/>
        <v>RYGTHE LOFT</v>
      </c>
      <c r="AP4169" s="37" t="s">
        <v>14311</v>
      </c>
      <c r="AQ4169" s="37" t="s">
        <v>14312</v>
      </c>
      <c r="AR4169" s="37" t="s">
        <v>14311</v>
      </c>
      <c r="AS4169" s="37" t="s">
        <v>14312</v>
      </c>
      <c r="AT4169" s="37" t="s">
        <v>1762</v>
      </c>
    </row>
    <row r="4170" spans="41:46" x14ac:dyDescent="0.2">
      <c r="AO4170" s="106" t="str">
        <f t="shared" si="173"/>
        <v>RYGTHE WILLOWS</v>
      </c>
      <c r="AP4170" s="37" t="s">
        <v>14313</v>
      </c>
      <c r="AQ4170" s="37" t="s">
        <v>12715</v>
      </c>
      <c r="AR4170" s="37" t="s">
        <v>14313</v>
      </c>
      <c r="AS4170" s="37" t="s">
        <v>12715</v>
      </c>
      <c r="AT4170" s="37" t="s">
        <v>1762</v>
      </c>
    </row>
    <row r="4171" spans="41:46" x14ac:dyDescent="0.2">
      <c r="AO4171" s="106" t="str">
        <f t="shared" si="173"/>
        <v>RYGRESIDENTIAL HOME</v>
      </c>
      <c r="AP4171" s="37" t="s">
        <v>14314</v>
      </c>
      <c r="AQ4171" s="37" t="s">
        <v>14315</v>
      </c>
      <c r="AR4171" s="37" t="s">
        <v>14314</v>
      </c>
      <c r="AS4171" s="37" t="s">
        <v>14315</v>
      </c>
      <c r="AT4171" s="37" t="s">
        <v>1762</v>
      </c>
    </row>
    <row r="4172" spans="41:46" x14ac:dyDescent="0.2">
      <c r="AO4172" s="106" t="str">
        <f t="shared" si="173"/>
        <v>RYGWINDMILL POINT</v>
      </c>
      <c r="AP4172" s="37" t="s">
        <v>14316</v>
      </c>
      <c r="AQ4172" s="37" t="s">
        <v>14317</v>
      </c>
      <c r="AR4172" s="37" t="s">
        <v>14316</v>
      </c>
      <c r="AS4172" s="37" t="s">
        <v>14317</v>
      </c>
      <c r="AT4172" s="37" t="s">
        <v>1762</v>
      </c>
    </row>
    <row r="4173" spans="41:46" x14ac:dyDescent="0.2">
      <c r="AO4173" s="106" t="str">
        <f t="shared" si="173"/>
        <v>RYGSWANSWELL POINT</v>
      </c>
      <c r="AP4173" s="37" t="s">
        <v>14318</v>
      </c>
      <c r="AQ4173" s="37" t="s">
        <v>14319</v>
      </c>
      <c r="AR4173" s="37" t="s">
        <v>14318</v>
      </c>
      <c r="AS4173" s="37" t="s">
        <v>14319</v>
      </c>
      <c r="AT4173" s="37" t="s">
        <v>1762</v>
      </c>
    </row>
    <row r="4174" spans="41:46" x14ac:dyDescent="0.2">
      <c r="AO4174" s="106" t="str">
        <f t="shared" si="173"/>
        <v>RYGGULSON HOSPITAL</v>
      </c>
      <c r="AP4174" s="37" t="s">
        <v>14320</v>
      </c>
      <c r="AQ4174" s="37" t="s">
        <v>14321</v>
      </c>
      <c r="AR4174" s="37" t="s">
        <v>14320</v>
      </c>
      <c r="AS4174" s="37" t="s">
        <v>14321</v>
      </c>
      <c r="AT4174" s="37" t="s">
        <v>1762</v>
      </c>
    </row>
    <row r="4175" spans="41:46" x14ac:dyDescent="0.2">
      <c r="AO4175" s="106" t="str">
        <f t="shared" si="173"/>
        <v>RYGIRONMONGER ROW</v>
      </c>
      <c r="AP4175" s="37" t="s">
        <v>14322</v>
      </c>
      <c r="AQ4175" s="37" t="s">
        <v>14323</v>
      </c>
      <c r="AR4175" s="37" t="s">
        <v>14322</v>
      </c>
      <c r="AS4175" s="37" t="s">
        <v>14323</v>
      </c>
      <c r="AT4175" s="37" t="s">
        <v>1762</v>
      </c>
    </row>
    <row r="4176" spans="41:46" x14ac:dyDescent="0.2">
      <c r="AO4176" s="106" t="str">
        <f t="shared" si="173"/>
        <v>RYGTHE BIRCHES</v>
      </c>
      <c r="AP4176" s="37" t="s">
        <v>14324</v>
      </c>
      <c r="AQ4176" s="37" t="s">
        <v>14325</v>
      </c>
      <c r="AR4176" s="37" t="s">
        <v>14324</v>
      </c>
      <c r="AS4176" s="37" t="s">
        <v>14325</v>
      </c>
      <c r="AT4176" s="37" t="s">
        <v>1762</v>
      </c>
    </row>
    <row r="4177" spans="41:46" x14ac:dyDescent="0.2">
      <c r="AO4177" s="106" t="str">
        <f t="shared" si="173"/>
        <v>RYGST MICHAEL'S</v>
      </c>
      <c r="AP4177" s="37" t="s">
        <v>14326</v>
      </c>
      <c r="AQ4177" s="37" t="s">
        <v>14327</v>
      </c>
      <c r="AR4177" s="37" t="s">
        <v>14326</v>
      </c>
      <c r="AS4177" s="37" t="s">
        <v>14327</v>
      </c>
      <c r="AT4177" s="37" t="s">
        <v>1762</v>
      </c>
    </row>
    <row r="4178" spans="41:46" x14ac:dyDescent="0.2">
      <c r="AO4178" s="106" t="str">
        <f t="shared" si="173"/>
        <v>RYGWARWICK MHRC</v>
      </c>
      <c r="AP4178" s="37" t="s">
        <v>14328</v>
      </c>
      <c r="AQ4178" s="37" t="s">
        <v>14329</v>
      </c>
      <c r="AR4178" s="37" t="s">
        <v>14328</v>
      </c>
      <c r="AS4178" s="37" t="s">
        <v>14329</v>
      </c>
      <c r="AT4178" s="37" t="s">
        <v>1762</v>
      </c>
    </row>
    <row r="4179" spans="41:46" x14ac:dyDescent="0.2">
      <c r="AO4179" s="106" t="str">
        <f t="shared" si="173"/>
        <v>RYGLOXLEY BUILDING</v>
      </c>
      <c r="AP4179" s="37" t="s">
        <v>14330</v>
      </c>
      <c r="AQ4179" s="37" t="s">
        <v>14331</v>
      </c>
      <c r="AR4179" s="37" t="s">
        <v>14330</v>
      </c>
      <c r="AS4179" s="37" t="s">
        <v>14331</v>
      </c>
      <c r="AT4179" s="37" t="s">
        <v>1762</v>
      </c>
    </row>
    <row r="4180" spans="41:46" x14ac:dyDescent="0.2">
      <c r="AO4180" s="106" t="str">
        <f t="shared" si="173"/>
        <v>RYGADOLESCENT UNIT</v>
      </c>
      <c r="AP4180" s="37" t="s">
        <v>14332</v>
      </c>
      <c r="AQ4180" s="37" t="s">
        <v>10940</v>
      </c>
      <c r="AR4180" s="37" t="s">
        <v>14332</v>
      </c>
      <c r="AS4180" s="37" t="s">
        <v>10940</v>
      </c>
      <c r="AT4180" s="37" t="s">
        <v>1762</v>
      </c>
    </row>
    <row r="4181" spans="41:46" x14ac:dyDescent="0.2">
      <c r="AO4181" s="106" t="str">
        <f t="shared" si="173"/>
        <v>RYGBROOKLANDS HOSPITAL</v>
      </c>
      <c r="AP4181" s="37" t="s">
        <v>14333</v>
      </c>
      <c r="AQ4181" s="37" t="s">
        <v>14334</v>
      </c>
      <c r="AR4181" s="37" t="s">
        <v>14333</v>
      </c>
      <c r="AS4181" s="37" t="s">
        <v>14334</v>
      </c>
      <c r="AT4181" s="37" t="s">
        <v>1762</v>
      </c>
    </row>
    <row r="4182" spans="41:46" x14ac:dyDescent="0.2">
      <c r="AO4182" s="106" t="str">
        <f t="shared" si="173"/>
        <v>RYGCOV &amp; WARK PSYCHOLOGY SUITE</v>
      </c>
      <c r="AP4182" s="37" t="s">
        <v>14335</v>
      </c>
      <c r="AQ4182" s="37" t="s">
        <v>14336</v>
      </c>
      <c r="AR4182" s="37" t="s">
        <v>14335</v>
      </c>
      <c r="AS4182" s="37" t="s">
        <v>14336</v>
      </c>
      <c r="AT4182" s="37" t="s">
        <v>1762</v>
      </c>
    </row>
    <row r="4183" spans="41:46" x14ac:dyDescent="0.2">
      <c r="AO4183" s="106" t="str">
        <f t="shared" si="173"/>
        <v>RYGTHE PARK PALING</v>
      </c>
      <c r="AP4183" s="37" t="s">
        <v>14337</v>
      </c>
      <c r="AQ4183" s="37" t="s">
        <v>14338</v>
      </c>
      <c r="AR4183" s="37" t="s">
        <v>14337</v>
      </c>
      <c r="AS4183" s="37" t="s">
        <v>14338</v>
      </c>
      <c r="AT4183" s="37" t="s">
        <v>1762</v>
      </c>
    </row>
    <row r="4184" spans="41:46" x14ac:dyDescent="0.2">
      <c r="AO4184" s="106" t="str">
        <f t="shared" si="173"/>
        <v>RYGTHE RAILINGS</v>
      </c>
      <c r="AP4184" s="37" t="s">
        <v>14339</v>
      </c>
      <c r="AQ4184" s="37" t="s">
        <v>14340</v>
      </c>
      <c r="AR4184" s="37" t="s">
        <v>14339</v>
      </c>
      <c r="AS4184" s="37" t="s">
        <v>14340</v>
      </c>
      <c r="AT4184" s="37" t="s">
        <v>1762</v>
      </c>
    </row>
    <row r="4185" spans="41:46" x14ac:dyDescent="0.2">
      <c r="AO4185" s="106" t="str">
        <f t="shared" si="173"/>
        <v>RYGTHE BIRCHES</v>
      </c>
      <c r="AP4185" s="37" t="s">
        <v>14341</v>
      </c>
      <c r="AQ4185" s="37" t="s">
        <v>14325</v>
      </c>
      <c r="AR4185" s="37" t="s">
        <v>14341</v>
      </c>
      <c r="AS4185" s="37" t="s">
        <v>14325</v>
      </c>
      <c r="AT4185" s="37" t="s">
        <v>1762</v>
      </c>
    </row>
    <row r="4186" spans="41:46" x14ac:dyDescent="0.2">
      <c r="AO4186" s="106" t="str">
        <f t="shared" si="173"/>
        <v>RYGABBEY VIEW</v>
      </c>
      <c r="AP4186" s="37" t="s">
        <v>14342</v>
      </c>
      <c r="AQ4186" s="37" t="s">
        <v>12916</v>
      </c>
      <c r="AR4186" s="37" t="s">
        <v>14342</v>
      </c>
      <c r="AS4186" s="37" t="s">
        <v>12916</v>
      </c>
      <c r="AT4186" s="37" t="s">
        <v>1762</v>
      </c>
    </row>
    <row r="4187" spans="41:46" x14ac:dyDescent="0.2">
      <c r="AO4187" s="106" t="str">
        <f t="shared" si="173"/>
        <v>RYGCANLEY HEALTH VISITORS BASE</v>
      </c>
      <c r="AP4187" s="37" t="s">
        <v>14343</v>
      </c>
      <c r="AQ4187" s="37" t="s">
        <v>14344</v>
      </c>
      <c r="AR4187" s="37" t="s">
        <v>14343</v>
      </c>
      <c r="AS4187" s="37" t="s">
        <v>14344</v>
      </c>
      <c r="AT4187" s="37" t="s">
        <v>1762</v>
      </c>
    </row>
    <row r="4188" spans="41:46" x14ac:dyDescent="0.2">
      <c r="AO4188" s="106" t="str">
        <f t="shared" si="173"/>
        <v>RYGNEWFIELD ANNEXE</v>
      </c>
      <c r="AP4188" s="37" t="s">
        <v>14345</v>
      </c>
      <c r="AQ4188" s="37" t="s">
        <v>14346</v>
      </c>
      <c r="AR4188" s="37" t="s">
        <v>14345</v>
      </c>
      <c r="AS4188" s="37" t="s">
        <v>14346</v>
      </c>
      <c r="AT4188" s="37" t="s">
        <v>1762</v>
      </c>
    </row>
    <row r="4189" spans="41:46" x14ac:dyDescent="0.2">
      <c r="AO4189" s="106" t="str">
        <f t="shared" si="173"/>
        <v>RYGMAPLEWOOD</v>
      </c>
      <c r="AP4189" s="37" t="s">
        <v>14347</v>
      </c>
      <c r="AQ4189" s="37" t="s">
        <v>14348</v>
      </c>
      <c r="AR4189" s="37" t="s">
        <v>14347</v>
      </c>
      <c r="AS4189" s="37" t="s">
        <v>14348</v>
      </c>
      <c r="AT4189" s="37" t="s">
        <v>1762</v>
      </c>
    </row>
    <row r="4190" spans="41:46" x14ac:dyDescent="0.2">
      <c r="AO4190" s="106" t="str">
        <f t="shared" si="173"/>
        <v>RYGWALL HILL CARE HOME</v>
      </c>
      <c r="AP4190" s="37" t="s">
        <v>14349</v>
      </c>
      <c r="AQ4190" s="37" t="s">
        <v>14350</v>
      </c>
      <c r="AR4190" s="37" t="s">
        <v>14349</v>
      </c>
      <c r="AS4190" s="37" t="s">
        <v>14350</v>
      </c>
      <c r="AT4190" s="37" t="s">
        <v>1762</v>
      </c>
    </row>
    <row r="4191" spans="41:46" x14ac:dyDescent="0.2">
      <c r="AO4191" s="106" t="str">
        <f t="shared" si="173"/>
        <v>RYGELLYS EXTRA ACRE</v>
      </c>
      <c r="AP4191" s="37" t="s">
        <v>14351</v>
      </c>
      <c r="AQ4191" s="37" t="s">
        <v>14352</v>
      </c>
      <c r="AR4191" s="37" t="s">
        <v>14351</v>
      </c>
      <c r="AS4191" s="37" t="s">
        <v>14352</v>
      </c>
      <c r="AT4191" s="37" t="s">
        <v>1762</v>
      </c>
    </row>
    <row r="4192" spans="41:46" x14ac:dyDescent="0.2">
      <c r="AO4192" s="106" t="str">
        <f t="shared" si="173"/>
        <v>RYGTHE PARK PALING CARE HOME</v>
      </c>
      <c r="AP4192" s="37" t="s">
        <v>14353</v>
      </c>
      <c r="AQ4192" s="37" t="s">
        <v>14354</v>
      </c>
      <c r="AR4192" s="37" t="s">
        <v>14353</v>
      </c>
      <c r="AS4192" s="37" t="s">
        <v>14354</v>
      </c>
      <c r="AT4192" s="37" t="s">
        <v>1762</v>
      </c>
    </row>
    <row r="4193" spans="41:46" x14ac:dyDescent="0.2">
      <c r="AO4193" s="106" t="str">
        <f t="shared" si="173"/>
        <v>RYGPAYBODY BUILDING</v>
      </c>
      <c r="AP4193" s="37" t="s">
        <v>14355</v>
      </c>
      <c r="AQ4193" s="37" t="s">
        <v>14356</v>
      </c>
      <c r="AR4193" s="37" t="s">
        <v>14355</v>
      </c>
      <c r="AS4193" s="37" t="s">
        <v>14356</v>
      </c>
      <c r="AT4193" s="37" t="s">
        <v>1762</v>
      </c>
    </row>
    <row r="4194" spans="41:46" x14ac:dyDescent="0.2">
      <c r="AO4194" s="106" t="str">
        <f t="shared" si="173"/>
        <v>RYJSt Mary's Hospital (HQ) - RYJ01</v>
      </c>
      <c r="AP4194" s="37" t="s">
        <v>1473</v>
      </c>
      <c r="AQ4194" s="37" t="s">
        <v>1474</v>
      </c>
      <c r="AR4194" s="37" t="s">
        <v>1473</v>
      </c>
      <c r="AS4194" s="37" t="s">
        <v>1475</v>
      </c>
      <c r="AT4194" s="37" t="s">
        <v>673</v>
      </c>
    </row>
    <row r="4195" spans="41:46" x14ac:dyDescent="0.2">
      <c r="AO4195" s="106" t="str">
        <f t="shared" si="173"/>
        <v>RYJCharing Cross Hospital - RYJ02</v>
      </c>
      <c r="AP4195" s="37" t="s">
        <v>741</v>
      </c>
      <c r="AQ4195" s="37" t="s">
        <v>1465</v>
      </c>
      <c r="AR4195" s="37" t="s">
        <v>741</v>
      </c>
      <c r="AS4195" s="37" t="s">
        <v>1466</v>
      </c>
      <c r="AT4195" s="37" t="s">
        <v>673</v>
      </c>
    </row>
    <row r="4196" spans="41:46" x14ac:dyDescent="0.2">
      <c r="AO4196" s="106" t="str">
        <f t="shared" si="173"/>
        <v>RYJHammersmith Hospital - RYJ03</v>
      </c>
      <c r="AP4196" s="37" t="s">
        <v>1467</v>
      </c>
      <c r="AQ4196" s="37" t="s">
        <v>1468</v>
      </c>
      <c r="AR4196" s="37" t="s">
        <v>1467</v>
      </c>
      <c r="AS4196" s="37" t="s">
        <v>1469</v>
      </c>
      <c r="AT4196" s="37" t="s">
        <v>673</v>
      </c>
    </row>
    <row r="4197" spans="41:46" x14ac:dyDescent="0.2">
      <c r="AO4197" s="106" t="str">
        <f t="shared" si="173"/>
        <v>RYJQueen Charlotte's Hospital - RYJ04</v>
      </c>
      <c r="AP4197" s="37" t="s">
        <v>1470</v>
      </c>
      <c r="AQ4197" s="37" t="s">
        <v>1471</v>
      </c>
      <c r="AR4197" s="37" t="s">
        <v>1470</v>
      </c>
      <c r="AS4197" s="37" t="s">
        <v>1472</v>
      </c>
      <c r="AT4197" s="37" t="s">
        <v>673</v>
      </c>
    </row>
    <row r="4198" spans="41:46" x14ac:dyDescent="0.2">
      <c r="AO4198" s="106" t="str">
        <f t="shared" si="173"/>
        <v>RYJWestern Eye Hospital - RYJ07</v>
      </c>
      <c r="AP4198" s="37" t="s">
        <v>1476</v>
      </c>
      <c r="AQ4198" s="37" t="s">
        <v>1477</v>
      </c>
      <c r="AR4198" s="37" t="s">
        <v>1476</v>
      </c>
      <c r="AS4198" s="37" t="s">
        <v>1478</v>
      </c>
      <c r="AT4198" s="37" t="s">
        <v>673</v>
      </c>
    </row>
    <row r="4199" spans="41:46" x14ac:dyDescent="0.2">
      <c r="AO4199" s="106" t="str">
        <f t="shared" si="173"/>
        <v>RYKBLOXWICH HOSPITAL (MENTAL ILLNESS)</v>
      </c>
      <c r="AP4199" s="37" t="s">
        <v>14357</v>
      </c>
      <c r="AQ4199" s="37" t="s">
        <v>14358</v>
      </c>
      <c r="AR4199" s="37" t="s">
        <v>14357</v>
      </c>
      <c r="AS4199" s="37" t="s">
        <v>14358</v>
      </c>
      <c r="AT4199" s="37" t="s">
        <v>1764</v>
      </c>
    </row>
    <row r="4200" spans="41:46" x14ac:dyDescent="0.2">
      <c r="AO4200" s="106" t="str">
        <f t="shared" si="173"/>
        <v>RYKDAISY BANK COMMUNITY UNIT</v>
      </c>
      <c r="AP4200" s="37" t="s">
        <v>14359</v>
      </c>
      <c r="AQ4200" s="37" t="s">
        <v>14360</v>
      </c>
      <c r="AR4200" s="37" t="s">
        <v>14359</v>
      </c>
      <c r="AS4200" s="37" t="s">
        <v>14360</v>
      </c>
      <c r="AT4200" s="37" t="s">
        <v>1764</v>
      </c>
    </row>
    <row r="4201" spans="41:46" x14ac:dyDescent="0.2">
      <c r="AO4201" s="106" t="str">
        <f t="shared" si="173"/>
        <v>RYKDOROTHY PATTISON HOSPITAL</v>
      </c>
      <c r="AP4201" s="37" t="s">
        <v>14361</v>
      </c>
      <c r="AQ4201" s="37" t="s">
        <v>14362</v>
      </c>
      <c r="AR4201" s="37" t="s">
        <v>14361</v>
      </c>
      <c r="AS4201" s="37" t="s">
        <v>14362</v>
      </c>
      <c r="AT4201" s="37" t="s">
        <v>1764</v>
      </c>
    </row>
    <row r="4202" spans="41:46" x14ac:dyDescent="0.2">
      <c r="AO4202" s="106" t="str">
        <f t="shared" si="173"/>
        <v>RYKEVERGREEN PLACE</v>
      </c>
      <c r="AP4202" s="37" t="s">
        <v>14363</v>
      </c>
      <c r="AQ4202" s="37" t="s">
        <v>14364</v>
      </c>
      <c r="AR4202" s="37" t="s">
        <v>14363</v>
      </c>
      <c r="AS4202" s="37" t="s">
        <v>14364</v>
      </c>
      <c r="AT4202" s="37" t="s">
        <v>1764</v>
      </c>
    </row>
    <row r="4203" spans="41:46" x14ac:dyDescent="0.2">
      <c r="AO4203" s="106" t="str">
        <f t="shared" si="173"/>
        <v>RYKANCHOR MEADOW</v>
      </c>
      <c r="AP4203" s="37" t="s">
        <v>14365</v>
      </c>
      <c r="AQ4203" s="37" t="s">
        <v>14366</v>
      </c>
      <c r="AR4203" s="37" t="s">
        <v>14365</v>
      </c>
      <c r="AS4203" s="37" t="s">
        <v>14366</v>
      </c>
      <c r="AT4203" s="37" t="s">
        <v>1764</v>
      </c>
    </row>
    <row r="4204" spans="41:46" x14ac:dyDescent="0.2">
      <c r="AO4204" s="106" t="str">
        <f t="shared" si="173"/>
        <v>RYKORCHARD HILLS</v>
      </c>
      <c r="AP4204" s="37" t="s">
        <v>14367</v>
      </c>
      <c r="AQ4204" s="37" t="s">
        <v>14368</v>
      </c>
      <c r="AR4204" s="37" t="s">
        <v>14367</v>
      </c>
      <c r="AS4204" s="37" t="s">
        <v>14368</v>
      </c>
      <c r="AT4204" s="37" t="s">
        <v>1764</v>
      </c>
    </row>
    <row r="4205" spans="41:46" x14ac:dyDescent="0.2">
      <c r="AO4205" s="106" t="str">
        <f t="shared" si="173"/>
        <v>RYKDOROTHY PATTISON PORTACABINS (ESSO)</v>
      </c>
      <c r="AP4205" s="37" t="s">
        <v>14369</v>
      </c>
      <c r="AQ4205" s="37" t="s">
        <v>14370</v>
      </c>
      <c r="AR4205" s="37" t="s">
        <v>14369</v>
      </c>
      <c r="AS4205" s="37" t="s">
        <v>14370</v>
      </c>
      <c r="AT4205" s="37" t="s">
        <v>1764</v>
      </c>
    </row>
    <row r="4206" spans="41:46" x14ac:dyDescent="0.2">
      <c r="AO4206" s="106" t="str">
        <f t="shared" si="173"/>
        <v>RYKSPRINGSIDE</v>
      </c>
      <c r="AP4206" s="37" t="s">
        <v>14371</v>
      </c>
      <c r="AQ4206" s="37" t="s">
        <v>14372</v>
      </c>
      <c r="AR4206" s="37" t="s">
        <v>14371</v>
      </c>
      <c r="AS4206" s="37" t="s">
        <v>14372</v>
      </c>
      <c r="AT4206" s="37" t="s">
        <v>1764</v>
      </c>
    </row>
    <row r="4207" spans="41:46" x14ac:dyDescent="0.2">
      <c r="AO4207" s="106" t="str">
        <f t="shared" si="173"/>
        <v>RYKRUSSELL HALL HOSPITAL</v>
      </c>
      <c r="AP4207" s="37" t="s">
        <v>14373</v>
      </c>
      <c r="AQ4207" s="37" t="s">
        <v>14374</v>
      </c>
      <c r="AR4207" s="37" t="s">
        <v>14373</v>
      </c>
      <c r="AS4207" s="37" t="s">
        <v>14374</v>
      </c>
      <c r="AT4207" s="37" t="s">
        <v>1764</v>
      </c>
    </row>
    <row r="4208" spans="41:46" x14ac:dyDescent="0.2">
      <c r="AO4208" s="106" t="str">
        <f t="shared" si="173"/>
        <v>RYKTHE CAGE - CRIMINAL JUSTICE DIVISION/DUDLEY ARREST REFERRAL SCHEME</v>
      </c>
      <c r="AP4208" s="37" t="s">
        <v>14375</v>
      </c>
      <c r="AQ4208" s="37" t="s">
        <v>14376</v>
      </c>
      <c r="AR4208" s="37" t="s">
        <v>14375</v>
      </c>
      <c r="AS4208" s="37" t="s">
        <v>14376</v>
      </c>
      <c r="AT4208" s="37" t="s">
        <v>1764</v>
      </c>
    </row>
    <row r="4209" spans="41:46" x14ac:dyDescent="0.2">
      <c r="AO4209" s="106" t="str">
        <f t="shared" si="173"/>
        <v>RYKBUSHEY FIELDS HOSPITAL</v>
      </c>
      <c r="AP4209" s="37" t="s">
        <v>14377</v>
      </c>
      <c r="AQ4209" s="37" t="s">
        <v>14378</v>
      </c>
      <c r="AR4209" s="37" t="s">
        <v>14377</v>
      </c>
      <c r="AS4209" s="37" t="s">
        <v>14378</v>
      </c>
      <c r="AT4209" s="37" t="s">
        <v>1764</v>
      </c>
    </row>
    <row r="4210" spans="41:46" x14ac:dyDescent="0.2">
      <c r="AO4210" s="106" t="str">
        <f t="shared" si="173"/>
        <v>RYKROSE COTTAGE</v>
      </c>
      <c r="AP4210" s="37" t="s">
        <v>14379</v>
      </c>
      <c r="AQ4210" s="37" t="s">
        <v>12567</v>
      </c>
      <c r="AR4210" s="37" t="s">
        <v>14379</v>
      </c>
      <c r="AS4210" s="37" t="s">
        <v>12567</v>
      </c>
      <c r="AT4210" s="37" t="s">
        <v>1764</v>
      </c>
    </row>
    <row r="4211" spans="41:46" x14ac:dyDescent="0.2">
      <c r="AO4211" s="106" t="str">
        <f t="shared" si="173"/>
        <v>RYKBLOXWICH HOSPITAL 1</v>
      </c>
      <c r="AP4211" s="37" t="s">
        <v>14380</v>
      </c>
      <c r="AQ4211" s="37" t="s">
        <v>14381</v>
      </c>
      <c r="AR4211" s="37" t="s">
        <v>14380</v>
      </c>
      <c r="AS4211" s="37" t="s">
        <v>14381</v>
      </c>
      <c r="AT4211" s="37" t="s">
        <v>1764</v>
      </c>
    </row>
    <row r="4212" spans="41:46" x14ac:dyDescent="0.2">
      <c r="AO4212" s="106" t="str">
        <f t="shared" si="173"/>
        <v>RYKBLOXWICH HOSPITAL 2</v>
      </c>
      <c r="AP4212" s="37" t="s">
        <v>14382</v>
      </c>
      <c r="AQ4212" s="37" t="s">
        <v>14383</v>
      </c>
      <c r="AR4212" s="37" t="s">
        <v>14382</v>
      </c>
      <c r="AS4212" s="37" t="s">
        <v>14383</v>
      </c>
      <c r="AT4212" s="37" t="s">
        <v>1764</v>
      </c>
    </row>
    <row r="4213" spans="41:46" x14ac:dyDescent="0.2">
      <c r="AO4213" s="106" t="str">
        <f t="shared" si="173"/>
        <v>RYKBLOXWICH HOSPITAL 3</v>
      </c>
      <c r="AP4213" s="37" t="s">
        <v>14384</v>
      </c>
      <c r="AQ4213" s="37" t="s">
        <v>14385</v>
      </c>
      <c r="AR4213" s="37" t="s">
        <v>14384</v>
      </c>
      <c r="AS4213" s="37" t="s">
        <v>14385</v>
      </c>
      <c r="AT4213" s="37" t="s">
        <v>1764</v>
      </c>
    </row>
    <row r="4214" spans="41:46" x14ac:dyDescent="0.2">
      <c r="AO4214" s="106" t="str">
        <f t="shared" si="173"/>
        <v>RYKCANALSIDE 1</v>
      </c>
      <c r="AP4214" s="37" t="s">
        <v>14386</v>
      </c>
      <c r="AQ4214" s="37" t="s">
        <v>14387</v>
      </c>
      <c r="AR4214" s="37" t="s">
        <v>14386</v>
      </c>
      <c r="AS4214" s="37" t="s">
        <v>14387</v>
      </c>
      <c r="AT4214" s="37" t="s">
        <v>1764</v>
      </c>
    </row>
    <row r="4215" spans="41:46" x14ac:dyDescent="0.2">
      <c r="AO4215" s="106" t="str">
        <f t="shared" si="173"/>
        <v>RYKCANALSIDE 2</v>
      </c>
      <c r="AP4215" s="37" t="s">
        <v>14388</v>
      </c>
      <c r="AQ4215" s="37" t="s">
        <v>14389</v>
      </c>
      <c r="AR4215" s="37" t="s">
        <v>14388</v>
      </c>
      <c r="AS4215" s="37" t="s">
        <v>14389</v>
      </c>
      <c r="AT4215" s="37" t="s">
        <v>1764</v>
      </c>
    </row>
    <row r="4216" spans="41:46" x14ac:dyDescent="0.2">
      <c r="AO4216" s="106" t="str">
        <f t="shared" si="173"/>
        <v>RYKCANALSIDE 5</v>
      </c>
      <c r="AP4216" s="37" t="s">
        <v>14390</v>
      </c>
      <c r="AQ4216" s="37" t="s">
        <v>14391</v>
      </c>
      <c r="AR4216" s="37" t="s">
        <v>14390</v>
      </c>
      <c r="AS4216" s="37" t="s">
        <v>14391</v>
      </c>
      <c r="AT4216" s="37" t="s">
        <v>1764</v>
      </c>
    </row>
    <row r="4217" spans="41:46" x14ac:dyDescent="0.2">
      <c r="AO4217" s="106" t="str">
        <f t="shared" si="173"/>
        <v>RYKBUSHEY FIELDS HOSPITAL 1</v>
      </c>
      <c r="AP4217" s="37" t="s">
        <v>14392</v>
      </c>
      <c r="AQ4217" s="37" t="s">
        <v>14393</v>
      </c>
      <c r="AR4217" s="37" t="s">
        <v>14392</v>
      </c>
      <c r="AS4217" s="37" t="s">
        <v>14393</v>
      </c>
      <c r="AT4217" s="37" t="s">
        <v>1764</v>
      </c>
    </row>
    <row r="4218" spans="41:46" x14ac:dyDescent="0.2">
      <c r="AO4218" s="106" t="str">
        <f t="shared" si="173"/>
        <v>RYKBUSHEY FIELDS HOSPITAL 2</v>
      </c>
      <c r="AP4218" s="37" t="s">
        <v>14394</v>
      </c>
      <c r="AQ4218" s="37" t="s">
        <v>14395</v>
      </c>
      <c r="AR4218" s="37" t="s">
        <v>14394</v>
      </c>
      <c r="AS4218" s="37" t="s">
        <v>14395</v>
      </c>
      <c r="AT4218" s="37" t="s">
        <v>1764</v>
      </c>
    </row>
    <row r="4219" spans="41:46" x14ac:dyDescent="0.2">
      <c r="AO4219" s="106" t="str">
        <f t="shared" si="173"/>
        <v>RYKBUSHEY FIELDS HOSPITAL 3</v>
      </c>
      <c r="AP4219" s="37" t="s">
        <v>14396</v>
      </c>
      <c r="AQ4219" s="37" t="s">
        <v>14397</v>
      </c>
      <c r="AR4219" s="37" t="s">
        <v>14396</v>
      </c>
      <c r="AS4219" s="37" t="s">
        <v>14397</v>
      </c>
      <c r="AT4219" s="37" t="s">
        <v>1764</v>
      </c>
    </row>
    <row r="4220" spans="41:46" x14ac:dyDescent="0.2">
      <c r="AO4220" s="106" t="str">
        <f t="shared" si="173"/>
        <v>RYKBUSHEY FIELDS HOSPITAL 4</v>
      </c>
      <c r="AP4220" s="37" t="s">
        <v>14398</v>
      </c>
      <c r="AQ4220" s="37" t="s">
        <v>14399</v>
      </c>
      <c r="AR4220" s="37" t="s">
        <v>14398</v>
      </c>
      <c r="AS4220" s="37" t="s">
        <v>14399</v>
      </c>
      <c r="AT4220" s="37" t="s">
        <v>1764</v>
      </c>
    </row>
    <row r="4221" spans="41:46" x14ac:dyDescent="0.2">
      <c r="AO4221" s="106" t="str">
        <f t="shared" si="173"/>
        <v>RYKBUSHEY FIELDS HOSPITAL 5</v>
      </c>
      <c r="AP4221" s="37" t="s">
        <v>14400</v>
      </c>
      <c r="AQ4221" s="37" t="s">
        <v>14401</v>
      </c>
      <c r="AR4221" s="37" t="s">
        <v>14400</v>
      </c>
      <c r="AS4221" s="37" t="s">
        <v>14401</v>
      </c>
      <c r="AT4221" s="37" t="s">
        <v>1764</v>
      </c>
    </row>
    <row r="4222" spans="41:46" x14ac:dyDescent="0.2">
      <c r="AO4222" s="106" t="str">
        <f t="shared" si="173"/>
        <v>RYKBUSHEY FIELDS HOSPITAL 6</v>
      </c>
      <c r="AP4222" s="37" t="s">
        <v>14402</v>
      </c>
      <c r="AQ4222" s="37" t="s">
        <v>14403</v>
      </c>
      <c r="AR4222" s="37" t="s">
        <v>14402</v>
      </c>
      <c r="AS4222" s="37" t="s">
        <v>14403</v>
      </c>
      <c r="AT4222" s="37" t="s">
        <v>1764</v>
      </c>
    </row>
    <row r="4223" spans="41:46" x14ac:dyDescent="0.2">
      <c r="AO4223" s="106" t="str">
        <f t="shared" si="173"/>
        <v>RYKBUSHEY FIELDS HOSPITAL 7</v>
      </c>
      <c r="AP4223" s="37" t="s">
        <v>14404</v>
      </c>
      <c r="AQ4223" s="37" t="s">
        <v>14405</v>
      </c>
      <c r="AR4223" s="37" t="s">
        <v>14404</v>
      </c>
      <c r="AS4223" s="37" t="s">
        <v>14405</v>
      </c>
      <c r="AT4223" s="37" t="s">
        <v>1764</v>
      </c>
    </row>
    <row r="4224" spans="41:46" x14ac:dyDescent="0.2">
      <c r="AO4224" s="106" t="str">
        <f t="shared" si="173"/>
        <v>RYKBUSHEY FIELDS HOSPITAL 8</v>
      </c>
      <c r="AP4224" s="37" t="s">
        <v>14406</v>
      </c>
      <c r="AQ4224" s="37" t="s">
        <v>14407</v>
      </c>
      <c r="AR4224" s="37" t="s">
        <v>14406</v>
      </c>
      <c r="AS4224" s="37" t="s">
        <v>14407</v>
      </c>
      <c r="AT4224" s="37" t="s">
        <v>1764</v>
      </c>
    </row>
    <row r="4225" spans="41:46" x14ac:dyDescent="0.2">
      <c r="AO4225" s="106" t="str">
        <f t="shared" si="173"/>
        <v>RYKBUSHEY FIELDS HOSPITAL 9</v>
      </c>
      <c r="AP4225" s="37" t="s">
        <v>14408</v>
      </c>
      <c r="AQ4225" s="37" t="s">
        <v>14409</v>
      </c>
      <c r="AR4225" s="37" t="s">
        <v>14408</v>
      </c>
      <c r="AS4225" s="37" t="s">
        <v>14409</v>
      </c>
      <c r="AT4225" s="37" t="s">
        <v>1764</v>
      </c>
    </row>
    <row r="4226" spans="41:46" x14ac:dyDescent="0.2">
      <c r="AO4226" s="106" t="str">
        <f t="shared" si="173"/>
        <v>RYKBUSHEY FIELDS HOSPITAL 10</v>
      </c>
      <c r="AP4226" s="37" t="s">
        <v>14410</v>
      </c>
      <c r="AQ4226" s="37" t="s">
        <v>14411</v>
      </c>
      <c r="AR4226" s="37" t="s">
        <v>14410</v>
      </c>
      <c r="AS4226" s="37" t="s">
        <v>14411</v>
      </c>
      <c r="AT4226" s="37" t="s">
        <v>1764</v>
      </c>
    </row>
    <row r="4227" spans="41:46" x14ac:dyDescent="0.2">
      <c r="AO4227" s="106" t="str">
        <f t="shared" si="173"/>
        <v>RYKBUSHEY FIELDS HOSPITAL 11</v>
      </c>
      <c r="AP4227" s="37" t="s">
        <v>14412</v>
      </c>
      <c r="AQ4227" s="37" t="s">
        <v>14413</v>
      </c>
      <c r="AR4227" s="37" t="s">
        <v>14412</v>
      </c>
      <c r="AS4227" s="37" t="s">
        <v>14413</v>
      </c>
      <c r="AT4227" s="37" t="s">
        <v>1764</v>
      </c>
    </row>
    <row r="4228" spans="41:46" x14ac:dyDescent="0.2">
      <c r="AO4228" s="106" t="str">
        <f t="shared" ref="AO4228:AO4291" si="174">AT4228&amp;AQ4228</f>
        <v>RYKBUSHEY FIELDS HOSPITAL 12</v>
      </c>
      <c r="AP4228" s="37" t="s">
        <v>14414</v>
      </c>
      <c r="AQ4228" s="37" t="s">
        <v>14415</v>
      </c>
      <c r="AR4228" s="37" t="s">
        <v>14414</v>
      </c>
      <c r="AS4228" s="37" t="s">
        <v>14415</v>
      </c>
      <c r="AT4228" s="37" t="s">
        <v>1764</v>
      </c>
    </row>
    <row r="4229" spans="41:46" x14ac:dyDescent="0.2">
      <c r="AO4229" s="106" t="str">
        <f t="shared" si="174"/>
        <v>RYKROSE COTTAGE 1</v>
      </c>
      <c r="AP4229" s="37" t="s">
        <v>14416</v>
      </c>
      <c r="AQ4229" s="37" t="s">
        <v>14417</v>
      </c>
      <c r="AR4229" s="37" t="s">
        <v>14416</v>
      </c>
      <c r="AS4229" s="37" t="s">
        <v>14417</v>
      </c>
      <c r="AT4229" s="37" t="s">
        <v>1764</v>
      </c>
    </row>
    <row r="4230" spans="41:46" x14ac:dyDescent="0.2">
      <c r="AO4230" s="106" t="str">
        <f t="shared" si="174"/>
        <v>RYKBLOXWICH HOSPITAL 4</v>
      </c>
      <c r="AP4230" s="37" t="s">
        <v>14418</v>
      </c>
      <c r="AQ4230" s="37" t="s">
        <v>14419</v>
      </c>
      <c r="AR4230" s="37" t="s">
        <v>14418</v>
      </c>
      <c r="AS4230" s="37" t="s">
        <v>14419</v>
      </c>
      <c r="AT4230" s="37" t="s">
        <v>1764</v>
      </c>
    </row>
    <row r="4231" spans="41:46" x14ac:dyDescent="0.2">
      <c r="AO4231" s="106" t="str">
        <f t="shared" si="174"/>
        <v>RYKBUSHEY FIELDS HOSPITAL 13</v>
      </c>
      <c r="AP4231" s="37" t="s">
        <v>14420</v>
      </c>
      <c r="AQ4231" s="37" t="s">
        <v>14421</v>
      </c>
      <c r="AR4231" s="37" t="s">
        <v>14420</v>
      </c>
      <c r="AS4231" s="37" t="s">
        <v>14421</v>
      </c>
      <c r="AT4231" s="37" t="s">
        <v>1764</v>
      </c>
    </row>
    <row r="4232" spans="41:46" x14ac:dyDescent="0.2">
      <c r="AO4232" s="106" t="str">
        <f t="shared" si="174"/>
        <v>RYKBUSHEY FIELDS HOSPITAL 14</v>
      </c>
      <c r="AP4232" s="37" t="s">
        <v>14422</v>
      </c>
      <c r="AQ4232" s="37" t="s">
        <v>14423</v>
      </c>
      <c r="AR4232" s="37" t="s">
        <v>14422</v>
      </c>
      <c r="AS4232" s="37" t="s">
        <v>14423</v>
      </c>
      <c r="AT4232" s="37" t="s">
        <v>1764</v>
      </c>
    </row>
    <row r="4233" spans="41:46" x14ac:dyDescent="0.2">
      <c r="AO4233" s="106" t="str">
        <f t="shared" si="174"/>
        <v>RYKDOROTHY PATTISON HOSPITAL 1</v>
      </c>
      <c r="AP4233" s="37" t="s">
        <v>14424</v>
      </c>
      <c r="AQ4233" s="37" t="s">
        <v>14425</v>
      </c>
      <c r="AR4233" s="37" t="s">
        <v>14424</v>
      </c>
      <c r="AS4233" s="37" t="s">
        <v>14425</v>
      </c>
      <c r="AT4233" s="37" t="s">
        <v>1764</v>
      </c>
    </row>
    <row r="4234" spans="41:46" x14ac:dyDescent="0.2">
      <c r="AO4234" s="106" t="str">
        <f t="shared" si="174"/>
        <v>RYKCANALSIDE 4</v>
      </c>
      <c r="AP4234" s="37" t="s">
        <v>14426</v>
      </c>
      <c r="AQ4234" s="37" t="s">
        <v>14427</v>
      </c>
      <c r="AR4234" s="37" t="s">
        <v>14426</v>
      </c>
      <c r="AS4234" s="37" t="s">
        <v>14427</v>
      </c>
      <c r="AT4234" s="37" t="s">
        <v>1764</v>
      </c>
    </row>
    <row r="4235" spans="41:46" x14ac:dyDescent="0.2">
      <c r="AO4235" s="106" t="str">
        <f t="shared" si="174"/>
        <v>RYKCANALSIDE 3</v>
      </c>
      <c r="AP4235" s="37" t="s">
        <v>14428</v>
      </c>
      <c r="AQ4235" s="37" t="s">
        <v>14429</v>
      </c>
      <c r="AR4235" s="37" t="s">
        <v>14428</v>
      </c>
      <c r="AS4235" s="37" t="s">
        <v>14429</v>
      </c>
      <c r="AT4235" s="37" t="s">
        <v>1764</v>
      </c>
    </row>
    <row r="4236" spans="41:46" x14ac:dyDescent="0.2">
      <c r="AO4236" s="106" t="str">
        <f t="shared" si="174"/>
        <v>RYKBUSHEY FIELDS HOSPITAL 13</v>
      </c>
      <c r="AP4236" s="37" t="s">
        <v>14430</v>
      </c>
      <c r="AQ4236" s="37" t="s">
        <v>14421</v>
      </c>
      <c r="AR4236" s="37" t="s">
        <v>14430</v>
      </c>
      <c r="AS4236" s="37" t="s">
        <v>14421</v>
      </c>
      <c r="AT4236" s="37" t="s">
        <v>1764</v>
      </c>
    </row>
    <row r="4237" spans="41:46" x14ac:dyDescent="0.2">
      <c r="AO4237" s="106" t="str">
        <f t="shared" si="174"/>
        <v>RYKBUSHEY FIELDS HOSPITAL 14</v>
      </c>
      <c r="AP4237" s="37" t="s">
        <v>14431</v>
      </c>
      <c r="AQ4237" s="37" t="s">
        <v>14423</v>
      </c>
      <c r="AR4237" s="37" t="s">
        <v>14431</v>
      </c>
      <c r="AS4237" s="37" t="s">
        <v>14423</v>
      </c>
      <c r="AT4237" s="37" t="s">
        <v>1764</v>
      </c>
    </row>
    <row r="4238" spans="41:46" x14ac:dyDescent="0.2">
      <c r="AO4238" s="106" t="str">
        <f t="shared" si="174"/>
        <v>RYKDOROTHY PATTISON HOSPITAL 1</v>
      </c>
      <c r="AP4238" s="37" t="s">
        <v>14432</v>
      </c>
      <c r="AQ4238" s="37" t="s">
        <v>14425</v>
      </c>
      <c r="AR4238" s="37" t="s">
        <v>14432</v>
      </c>
      <c r="AS4238" s="37" t="s">
        <v>14425</v>
      </c>
      <c r="AT4238" s="37" t="s">
        <v>1764</v>
      </c>
    </row>
    <row r="4239" spans="41:46" x14ac:dyDescent="0.2">
      <c r="AO4239" s="106" t="str">
        <f t="shared" si="174"/>
        <v>RYQQueen Mary's Hospital Sidcup - RYQ10</v>
      </c>
      <c r="AP4239" s="37" t="s">
        <v>191</v>
      </c>
      <c r="AQ4239" s="37" t="s">
        <v>192</v>
      </c>
      <c r="AR4239" s="37" t="s">
        <v>191</v>
      </c>
      <c r="AS4239" s="37" t="s">
        <v>193</v>
      </c>
      <c r="AT4239" s="37" t="s">
        <v>2560</v>
      </c>
    </row>
    <row r="4240" spans="41:46" x14ac:dyDescent="0.2">
      <c r="AO4240" s="106" t="str">
        <f t="shared" si="174"/>
        <v>RYQErith and District Hospital - RYQ11</v>
      </c>
      <c r="AP4240" s="37" t="s">
        <v>181</v>
      </c>
      <c r="AQ4240" s="37" t="s">
        <v>182</v>
      </c>
      <c r="AR4240" s="37" t="s">
        <v>181</v>
      </c>
      <c r="AS4240" s="37" t="s">
        <v>183</v>
      </c>
      <c r="AT4240" s="37" t="s">
        <v>2560</v>
      </c>
    </row>
    <row r="4241" spans="41:46" x14ac:dyDescent="0.2">
      <c r="AO4241" s="106" t="str">
        <f t="shared" si="174"/>
        <v>RYQSlh @ Darent Valley Hospital - RYQ22</v>
      </c>
      <c r="AP4241" s="37" t="s">
        <v>194</v>
      </c>
      <c r="AQ4241" s="37" t="s">
        <v>195</v>
      </c>
      <c r="AR4241" s="37" t="s">
        <v>194</v>
      </c>
      <c r="AS4241" s="37" t="s">
        <v>196</v>
      </c>
      <c r="AT4241" s="37" t="s">
        <v>2560</v>
      </c>
    </row>
    <row r="4242" spans="41:46" x14ac:dyDescent="0.2">
      <c r="AO4242" s="106" t="str">
        <f t="shared" si="174"/>
        <v>RYQBeckenham Beacon - RYQ31</v>
      </c>
      <c r="AP4242" s="37" t="s">
        <v>178</v>
      </c>
      <c r="AQ4242" s="37" t="s">
        <v>179</v>
      </c>
      <c r="AR4242" s="37" t="s">
        <v>178</v>
      </c>
      <c r="AS4242" s="37" t="s">
        <v>180</v>
      </c>
      <c r="AT4242" s="37" t="s">
        <v>2560</v>
      </c>
    </row>
    <row r="4243" spans="41:46" x14ac:dyDescent="0.2">
      <c r="AO4243" s="106" t="str">
        <f t="shared" si="174"/>
        <v>RYQOrpington Hospital - RYQ32</v>
      </c>
      <c r="AP4243" s="37" t="s">
        <v>184</v>
      </c>
      <c r="AQ4243" s="37" t="s">
        <v>185</v>
      </c>
      <c r="AR4243" s="37" t="s">
        <v>184</v>
      </c>
      <c r="AS4243" s="37" t="s">
        <v>186</v>
      </c>
      <c r="AT4243" s="37" t="s">
        <v>2560</v>
      </c>
    </row>
    <row r="4244" spans="41:46" x14ac:dyDescent="0.2">
      <c r="AO4244" s="106" t="str">
        <f t="shared" si="174"/>
        <v>RYQSlh @ Sevenoaks Hospital - RYQ40</v>
      </c>
      <c r="AP4244" s="37" t="s">
        <v>197</v>
      </c>
      <c r="AQ4244" s="37" t="s">
        <v>198</v>
      </c>
      <c r="AR4244" s="37" t="s">
        <v>197</v>
      </c>
      <c r="AS4244" s="37" t="s">
        <v>199</v>
      </c>
      <c r="AT4244" s="37" t="s">
        <v>2560</v>
      </c>
    </row>
    <row r="4245" spans="41:46" x14ac:dyDescent="0.2">
      <c r="AO4245" s="106" t="str">
        <f t="shared" si="174"/>
        <v>RYQQueen Elizabeth Hospital Woolwich - RYQ50</v>
      </c>
      <c r="AP4245" s="37" t="s">
        <v>188</v>
      </c>
      <c r="AQ4245" s="37" t="s">
        <v>189</v>
      </c>
      <c r="AR4245" s="37" t="s">
        <v>188</v>
      </c>
      <c r="AS4245" s="37" t="s">
        <v>190</v>
      </c>
      <c r="AT4245" s="37" t="s">
        <v>2560</v>
      </c>
    </row>
    <row r="4246" spans="41:46" x14ac:dyDescent="0.2">
      <c r="AO4246" s="106" t="str">
        <f t="shared" si="174"/>
        <v>RYRChichester Treatment Centre - RYR05</v>
      </c>
      <c r="AP4246" s="37" t="s">
        <v>200</v>
      </c>
      <c r="AQ4246" s="37" t="s">
        <v>201</v>
      </c>
      <c r="AR4246" s="37" t="s">
        <v>200</v>
      </c>
      <c r="AS4246" s="37" t="s">
        <v>202</v>
      </c>
      <c r="AT4246" s="37" t="s">
        <v>2559</v>
      </c>
    </row>
    <row r="4247" spans="41:46" x14ac:dyDescent="0.2">
      <c r="AO4247" s="106" t="str">
        <f t="shared" si="174"/>
        <v>RYRSouthlands Hospital - RYR14</v>
      </c>
      <c r="AP4247" s="37" t="s">
        <v>203</v>
      </c>
      <c r="AQ4247" s="37" t="s">
        <v>204</v>
      </c>
      <c r="AR4247" s="37" t="s">
        <v>203</v>
      </c>
      <c r="AS4247" s="37" t="s">
        <v>3667</v>
      </c>
      <c r="AT4247" s="37" t="s">
        <v>2559</v>
      </c>
    </row>
    <row r="4248" spans="41:46" x14ac:dyDescent="0.2">
      <c r="AO4248" s="106" t="str">
        <f t="shared" si="174"/>
        <v>RYRSt Richard's Hospital - RYR16</v>
      </c>
      <c r="AP4248" s="37" t="s">
        <v>205</v>
      </c>
      <c r="AQ4248" s="37" t="s">
        <v>206</v>
      </c>
      <c r="AR4248" s="37" t="s">
        <v>205</v>
      </c>
      <c r="AS4248" s="37" t="s">
        <v>207</v>
      </c>
      <c r="AT4248" s="37" t="s">
        <v>2559</v>
      </c>
    </row>
    <row r="4249" spans="41:46" x14ac:dyDescent="0.2">
      <c r="AO4249" s="106" t="str">
        <f t="shared" si="174"/>
        <v>RYRWorthing Hospital - RYR18</v>
      </c>
      <c r="AP4249" s="37" t="s">
        <v>208</v>
      </c>
      <c r="AQ4249" s="37" t="s">
        <v>209</v>
      </c>
      <c r="AR4249" s="37" t="s">
        <v>208</v>
      </c>
      <c r="AS4249" s="37" t="s">
        <v>3668</v>
      </c>
      <c r="AT4249" s="37" t="s">
        <v>2559</v>
      </c>
    </row>
    <row r="4250" spans="41:46" x14ac:dyDescent="0.2">
      <c r="AO4250" s="106" t="str">
        <f t="shared" si="174"/>
        <v>RYVBROOKFIELDS HOSPITAL</v>
      </c>
      <c r="AP4250" s="37" t="s">
        <v>14433</v>
      </c>
      <c r="AQ4250" s="37" t="s">
        <v>14434</v>
      </c>
      <c r="AR4250" s="37" t="s">
        <v>14433</v>
      </c>
      <c r="AS4250" s="37" t="s">
        <v>14434</v>
      </c>
      <c r="AT4250" s="37" t="s">
        <v>1761</v>
      </c>
    </row>
    <row r="4251" spans="41:46" x14ac:dyDescent="0.2">
      <c r="AO4251" s="106" t="str">
        <f t="shared" si="174"/>
        <v>RYVNORTH CAMBRIDGESHIRE HOSPITAL</v>
      </c>
      <c r="AP4251" s="37" t="s">
        <v>14435</v>
      </c>
      <c r="AQ4251" s="37" t="s">
        <v>10926</v>
      </c>
      <c r="AR4251" s="37" t="s">
        <v>14435</v>
      </c>
      <c r="AS4251" s="37" t="s">
        <v>10926</v>
      </c>
      <c r="AT4251" s="37" t="s">
        <v>1761</v>
      </c>
    </row>
    <row r="4252" spans="41:46" x14ac:dyDescent="0.2">
      <c r="AO4252" s="106" t="str">
        <f t="shared" si="174"/>
        <v>RYVPRINCESS OF WALES HOSPITAL</v>
      </c>
      <c r="AP4252" s="37" t="s">
        <v>14436</v>
      </c>
      <c r="AQ4252" s="37" t="s">
        <v>10970</v>
      </c>
      <c r="AR4252" s="37" t="s">
        <v>14436</v>
      </c>
      <c r="AS4252" s="37" t="s">
        <v>10970</v>
      </c>
      <c r="AT4252" s="37" t="s">
        <v>1761</v>
      </c>
    </row>
    <row r="4253" spans="41:46" x14ac:dyDescent="0.2">
      <c r="AO4253" s="106" t="str">
        <f t="shared" si="174"/>
        <v>RYVDODDINGTON HOSPITAL</v>
      </c>
      <c r="AP4253" s="37" t="s">
        <v>14437</v>
      </c>
      <c r="AQ4253" s="37" t="s">
        <v>10976</v>
      </c>
      <c r="AR4253" s="37" t="s">
        <v>14437</v>
      </c>
      <c r="AS4253" s="37" t="s">
        <v>10976</v>
      </c>
      <c r="AT4253" s="37" t="s">
        <v>1761</v>
      </c>
    </row>
    <row r="4254" spans="41:46" x14ac:dyDescent="0.2">
      <c r="AO4254" s="106" t="str">
        <f t="shared" si="174"/>
        <v>RYVHINCHINGBROOKE HOSPITAL</v>
      </c>
      <c r="AP4254" s="37" t="s">
        <v>14438</v>
      </c>
      <c r="AQ4254" s="37" t="s">
        <v>14439</v>
      </c>
      <c r="AR4254" s="37" t="s">
        <v>14438</v>
      </c>
      <c r="AS4254" s="37" t="s">
        <v>14439</v>
      </c>
      <c r="AT4254" s="37" t="s">
        <v>1761</v>
      </c>
    </row>
    <row r="4255" spans="41:46" x14ac:dyDescent="0.2">
      <c r="AO4255" s="106" t="str">
        <f t="shared" si="174"/>
        <v>RYVTHE PRIORY</v>
      </c>
      <c r="AP4255" s="37" t="s">
        <v>14440</v>
      </c>
      <c r="AQ4255" s="37" t="s">
        <v>14441</v>
      </c>
      <c r="AR4255" s="37" t="s">
        <v>14440</v>
      </c>
      <c r="AS4255" s="37" t="s">
        <v>14441</v>
      </c>
      <c r="AT4255" s="37" t="s">
        <v>1761</v>
      </c>
    </row>
    <row r="4256" spans="41:46" x14ac:dyDescent="0.2">
      <c r="AO4256" s="106" t="str">
        <f t="shared" si="174"/>
        <v>RYVIDA DARWIN HOSPITAL</v>
      </c>
      <c r="AP4256" s="37" t="s">
        <v>14442</v>
      </c>
      <c r="AQ4256" s="37" t="s">
        <v>10896</v>
      </c>
      <c r="AR4256" s="37" t="s">
        <v>14442</v>
      </c>
      <c r="AS4256" s="37" t="s">
        <v>10896</v>
      </c>
      <c r="AT4256" s="37" t="s">
        <v>1761</v>
      </c>
    </row>
    <row r="4257" spans="41:46" x14ac:dyDescent="0.2">
      <c r="AO4257" s="106" t="str">
        <f t="shared" si="174"/>
        <v>RYVLAURELS</v>
      </c>
      <c r="AP4257" s="37" t="s">
        <v>14443</v>
      </c>
      <c r="AQ4257" s="37" t="s">
        <v>14444</v>
      </c>
      <c r="AR4257" s="37" t="s">
        <v>14443</v>
      </c>
      <c r="AS4257" s="37" t="s">
        <v>14444</v>
      </c>
      <c r="AT4257" s="37" t="s">
        <v>1761</v>
      </c>
    </row>
    <row r="4258" spans="41:46" x14ac:dyDescent="0.2">
      <c r="AO4258" s="106" t="str">
        <f t="shared" si="174"/>
        <v>RYVIPSWICH HOSPITAL - CASH</v>
      </c>
      <c r="AP4258" s="37" t="s">
        <v>14445</v>
      </c>
      <c r="AQ4258" s="37" t="s">
        <v>14446</v>
      </c>
      <c r="AR4258" s="37" t="s">
        <v>14445</v>
      </c>
      <c r="AS4258" s="37" t="s">
        <v>14446</v>
      </c>
      <c r="AT4258" s="37" t="s">
        <v>1761</v>
      </c>
    </row>
    <row r="4259" spans="41:46" x14ac:dyDescent="0.2">
      <c r="AO4259" s="106" t="str">
        <f t="shared" si="174"/>
        <v>RYVWEST SUFFOLK HOSPITAL - CASH</v>
      </c>
      <c r="AP4259" s="37" t="s">
        <v>14447</v>
      </c>
      <c r="AQ4259" s="37" t="s">
        <v>14448</v>
      </c>
      <c r="AR4259" s="37" t="s">
        <v>14447</v>
      </c>
      <c r="AS4259" s="37" t="s">
        <v>14448</v>
      </c>
      <c r="AT4259" s="37" t="s">
        <v>1761</v>
      </c>
    </row>
    <row r="4260" spans="41:46" x14ac:dyDescent="0.2">
      <c r="AO4260" s="106" t="str">
        <f t="shared" si="174"/>
        <v>RYVFELIXSTOWE COMMUNITY HOSPITAL - CASH</v>
      </c>
      <c r="AP4260" s="37" t="s">
        <v>14449</v>
      </c>
      <c r="AQ4260" s="37" t="s">
        <v>14450</v>
      </c>
      <c r="AR4260" s="37" t="s">
        <v>14449</v>
      </c>
      <c r="AS4260" s="37" t="s">
        <v>14450</v>
      </c>
      <c r="AT4260" s="37" t="s">
        <v>1761</v>
      </c>
    </row>
    <row r="4261" spans="41:46" x14ac:dyDescent="0.2">
      <c r="AO4261" s="106" t="str">
        <f t="shared" si="174"/>
        <v>RYVPRINCESS OF WALES (MINOR)</v>
      </c>
      <c r="AP4261" s="37" t="s">
        <v>14451</v>
      </c>
      <c r="AQ4261" s="37" t="s">
        <v>14452</v>
      </c>
      <c r="AR4261" s="37" t="s">
        <v>14451</v>
      </c>
      <c r="AS4261" s="37" t="s">
        <v>14452</v>
      </c>
      <c r="AT4261" s="37" t="s">
        <v>1761</v>
      </c>
    </row>
    <row r="4262" spans="41:46" x14ac:dyDescent="0.2">
      <c r="AO4262" s="106" t="str">
        <f t="shared" si="174"/>
        <v>RYVPRINCESS OF WALES (OPD)</v>
      </c>
      <c r="AP4262" s="37" t="s">
        <v>14453</v>
      </c>
      <c r="AQ4262" s="37" t="s">
        <v>14454</v>
      </c>
      <c r="AR4262" s="37" t="s">
        <v>14453</v>
      </c>
      <c r="AS4262" s="37" t="s">
        <v>14454</v>
      </c>
      <c r="AT4262" s="37" t="s">
        <v>1761</v>
      </c>
    </row>
    <row r="4263" spans="41:46" x14ac:dyDescent="0.2">
      <c r="AO4263" s="106" t="str">
        <f t="shared" si="174"/>
        <v>RYVDODDINGTON COMMUNITY HOSP</v>
      </c>
      <c r="AP4263" s="37" t="s">
        <v>14455</v>
      </c>
      <c r="AQ4263" s="37" t="s">
        <v>14456</v>
      </c>
      <c r="AR4263" s="37" t="s">
        <v>14455</v>
      </c>
      <c r="AS4263" s="37" t="s">
        <v>14456</v>
      </c>
      <c r="AT4263" s="37" t="s">
        <v>1761</v>
      </c>
    </row>
    <row r="4264" spans="41:46" x14ac:dyDescent="0.2">
      <c r="AO4264" s="106" t="str">
        <f t="shared" si="174"/>
        <v>RYVPRINCESS OF WALES (REHAB)</v>
      </c>
      <c r="AP4264" s="37" t="s">
        <v>14457</v>
      </c>
      <c r="AQ4264" s="37" t="s">
        <v>14458</v>
      </c>
      <c r="AR4264" s="37" t="s">
        <v>14457</v>
      </c>
      <c r="AS4264" s="37" t="s">
        <v>14458</v>
      </c>
      <c r="AT4264" s="37" t="s">
        <v>1761</v>
      </c>
    </row>
    <row r="4265" spans="41:46" x14ac:dyDescent="0.2">
      <c r="AO4265" s="106" t="str">
        <f t="shared" si="174"/>
        <v>RYVSUFFOLK REPRODUCTIVE HEALTH</v>
      </c>
      <c r="AP4265" s="37" t="s">
        <v>14459</v>
      </c>
      <c r="AQ4265" s="37" t="s">
        <v>14460</v>
      </c>
      <c r="AR4265" s="37" t="s">
        <v>14459</v>
      </c>
      <c r="AS4265" s="37" t="s">
        <v>14460</v>
      </c>
      <c r="AT4265" s="37" t="s">
        <v>1761</v>
      </c>
    </row>
    <row r="4266" spans="41:46" x14ac:dyDescent="0.2">
      <c r="AO4266" s="106" t="str">
        <f t="shared" si="174"/>
        <v>RYVTHE LUTON UNDERGROUND</v>
      </c>
      <c r="AP4266" s="37" t="s">
        <v>14461</v>
      </c>
      <c r="AQ4266" s="37" t="s">
        <v>14462</v>
      </c>
      <c r="AR4266" s="37" t="s">
        <v>14461</v>
      </c>
      <c r="AS4266" s="37" t="s">
        <v>14462</v>
      </c>
      <c r="AT4266" s="37" t="s">
        <v>1761</v>
      </c>
    </row>
    <row r="4267" spans="41:46" x14ac:dyDescent="0.2">
      <c r="AO4267" s="106" t="str">
        <f t="shared" si="174"/>
        <v>RYVLUTON &amp; DUNSTABLE HOSP ST. MARY'S WING</v>
      </c>
      <c r="AP4267" s="37" t="s">
        <v>14463</v>
      </c>
      <c r="AQ4267" s="37" t="s">
        <v>14464</v>
      </c>
      <c r="AR4267" s="37" t="s">
        <v>14463</v>
      </c>
      <c r="AS4267" s="37" t="s">
        <v>14464</v>
      </c>
      <c r="AT4267" s="37" t="s">
        <v>1761</v>
      </c>
    </row>
    <row r="4268" spans="41:46" x14ac:dyDescent="0.2">
      <c r="AO4268" s="106" t="str">
        <f t="shared" si="174"/>
        <v>RYVOLD FLETTON</v>
      </c>
      <c r="AP4268" s="37" t="s">
        <v>14465</v>
      </c>
      <c r="AQ4268" s="37" t="s">
        <v>14466</v>
      </c>
      <c r="AR4268" s="37" t="s">
        <v>14465</v>
      </c>
      <c r="AS4268" s="37" t="s">
        <v>14466</v>
      </c>
      <c r="AT4268" s="37" t="s">
        <v>1761</v>
      </c>
    </row>
    <row r="4269" spans="41:46" x14ac:dyDescent="0.2">
      <c r="AO4269" s="106" t="str">
        <f t="shared" si="174"/>
        <v>RYVHAMPTON HEALTH</v>
      </c>
      <c r="AP4269" s="37" t="s">
        <v>14467</v>
      </c>
      <c r="AQ4269" s="37" t="s">
        <v>14468</v>
      </c>
      <c r="AR4269" s="37" t="s">
        <v>14467</v>
      </c>
      <c r="AS4269" s="37" t="s">
        <v>14468</v>
      </c>
      <c r="AT4269" s="37" t="s">
        <v>1761</v>
      </c>
    </row>
    <row r="4270" spans="41:46" x14ac:dyDescent="0.2">
      <c r="AO4270" s="106" t="str">
        <f t="shared" si="174"/>
        <v>RYWCOMMUNITY UNIT 3 GOOD HOPE HOSPITAL</v>
      </c>
      <c r="AP4270" s="37" t="s">
        <v>14469</v>
      </c>
      <c r="AQ4270" s="37" t="s">
        <v>14470</v>
      </c>
      <c r="AR4270" s="37" t="s">
        <v>14469</v>
      </c>
      <c r="AS4270" s="37" t="s">
        <v>14470</v>
      </c>
      <c r="AT4270" s="37" t="s">
        <v>1760</v>
      </c>
    </row>
    <row r="4271" spans="41:46" x14ac:dyDescent="0.2">
      <c r="AO4271" s="106" t="str">
        <f t="shared" si="174"/>
        <v>RYWCOMMUNITY UNIT 29 AT HEARTLANDS HOSPITAL</v>
      </c>
      <c r="AP4271" s="37" t="s">
        <v>14471</v>
      </c>
      <c r="AQ4271" s="37" t="s">
        <v>14472</v>
      </c>
      <c r="AR4271" s="37" t="s">
        <v>14471</v>
      </c>
      <c r="AS4271" s="37" t="s">
        <v>14472</v>
      </c>
      <c r="AT4271" s="37" t="s">
        <v>1760</v>
      </c>
    </row>
    <row r="4272" spans="41:46" x14ac:dyDescent="0.2">
      <c r="AO4272" s="106" t="str">
        <f t="shared" si="174"/>
        <v>RYWINTERMEDIATE CARE REHABILITATION UNIT</v>
      </c>
      <c r="AP4272" s="37" t="s">
        <v>14473</v>
      </c>
      <c r="AQ4272" s="37" t="s">
        <v>14474</v>
      </c>
      <c r="AR4272" s="37" t="s">
        <v>14473</v>
      </c>
      <c r="AS4272" s="37" t="s">
        <v>14474</v>
      </c>
      <c r="AT4272" s="37" t="s">
        <v>1760</v>
      </c>
    </row>
    <row r="4273" spans="41:46" x14ac:dyDescent="0.2">
      <c r="AO4273" s="106" t="str">
        <f t="shared" si="174"/>
        <v>RYWSHELDON HEATH - LAND ONLY</v>
      </c>
      <c r="AP4273" s="37" t="s">
        <v>14475</v>
      </c>
      <c r="AQ4273" s="37" t="s">
        <v>14476</v>
      </c>
      <c r="AR4273" s="37" t="s">
        <v>14475</v>
      </c>
      <c r="AS4273" s="37" t="s">
        <v>14476</v>
      </c>
      <c r="AT4273" s="37" t="s">
        <v>1760</v>
      </c>
    </row>
    <row r="4274" spans="41:46" x14ac:dyDescent="0.2">
      <c r="AO4274" s="106" t="str">
        <f t="shared" si="174"/>
        <v>RYWSUTTON COTTAGE HOSPITAL</v>
      </c>
      <c r="AP4274" s="37" t="s">
        <v>14477</v>
      </c>
      <c r="AQ4274" s="37" t="s">
        <v>14478</v>
      </c>
      <c r="AR4274" s="37" t="s">
        <v>14477</v>
      </c>
      <c r="AS4274" s="37" t="s">
        <v>14478</v>
      </c>
      <c r="AT4274" s="37" t="s">
        <v>1760</v>
      </c>
    </row>
    <row r="4275" spans="41:46" x14ac:dyDescent="0.2">
      <c r="AO4275" s="106" t="str">
        <f t="shared" si="174"/>
        <v>RYWBIRMINGHAM DENTAL HOSPITAL</v>
      </c>
      <c r="AP4275" s="37" t="s">
        <v>14479</v>
      </c>
      <c r="AQ4275" s="37" t="s">
        <v>14480</v>
      </c>
      <c r="AR4275" s="37" t="s">
        <v>14479</v>
      </c>
      <c r="AS4275" s="37" t="s">
        <v>14480</v>
      </c>
      <c r="AT4275" s="37" t="s">
        <v>1760</v>
      </c>
    </row>
    <row r="4276" spans="41:46" x14ac:dyDescent="0.2">
      <c r="AO4276" s="106" t="str">
        <f t="shared" si="174"/>
        <v>RYWMOSELEY HALL HOSPITAL</v>
      </c>
      <c r="AP4276" s="37" t="s">
        <v>14481</v>
      </c>
      <c r="AQ4276" s="37" t="s">
        <v>14482</v>
      </c>
      <c r="AR4276" s="37" t="s">
        <v>14481</v>
      </c>
      <c r="AS4276" s="37" t="s">
        <v>14482</v>
      </c>
      <c r="AT4276" s="37" t="s">
        <v>1760</v>
      </c>
    </row>
    <row r="4277" spans="41:46" x14ac:dyDescent="0.2">
      <c r="AO4277" s="106" t="str">
        <f t="shared" si="174"/>
        <v>RYWWEST HEATH HOSPITAL</v>
      </c>
      <c r="AP4277" s="37" t="s">
        <v>14483</v>
      </c>
      <c r="AQ4277" s="37" t="s">
        <v>14484</v>
      </c>
      <c r="AR4277" s="37" t="s">
        <v>14483</v>
      </c>
      <c r="AS4277" s="37" t="s">
        <v>14484</v>
      </c>
      <c r="AT4277" s="37" t="s">
        <v>1760</v>
      </c>
    </row>
    <row r="4278" spans="41:46" x14ac:dyDescent="0.2">
      <c r="AO4278" s="106" t="str">
        <f t="shared" si="174"/>
        <v>RYWPRIESTLY WHARF</v>
      </c>
      <c r="AP4278" s="37" t="s">
        <v>14485</v>
      </c>
      <c r="AQ4278" s="37" t="s">
        <v>14486</v>
      </c>
      <c r="AR4278" s="37" t="s">
        <v>14485</v>
      </c>
      <c r="AS4278" s="37" t="s">
        <v>14486</v>
      </c>
      <c r="AT4278" s="37" t="s">
        <v>1760</v>
      </c>
    </row>
    <row r="4279" spans="41:46" x14ac:dyDescent="0.2">
      <c r="AO4279" s="106" t="str">
        <f t="shared" si="174"/>
        <v>RYWCIBA BUILDING</v>
      </c>
      <c r="AP4279" s="37" t="s">
        <v>14487</v>
      </c>
      <c r="AQ4279" s="37" t="s">
        <v>14488</v>
      </c>
      <c r="AR4279" s="37" t="s">
        <v>14487</v>
      </c>
      <c r="AS4279" s="37" t="s">
        <v>14488</v>
      </c>
      <c r="AT4279" s="37" t="s">
        <v>1760</v>
      </c>
    </row>
    <row r="4280" spans="41:46" x14ac:dyDescent="0.2">
      <c r="AO4280" s="106" t="str">
        <f t="shared" si="174"/>
        <v>RYWGREENFIELD (PFI BUILD)</v>
      </c>
      <c r="AP4280" s="37" t="s">
        <v>14489</v>
      </c>
      <c r="AQ4280" s="37" t="s">
        <v>14490</v>
      </c>
      <c r="AR4280" s="37" t="s">
        <v>14489</v>
      </c>
      <c r="AS4280" s="37" t="s">
        <v>14490</v>
      </c>
      <c r="AT4280" s="37" t="s">
        <v>1760</v>
      </c>
    </row>
    <row r="4281" spans="41:46" x14ac:dyDescent="0.2">
      <c r="AO4281" s="106" t="str">
        <f t="shared" si="174"/>
        <v>RYWCHERRY OAK</v>
      </c>
      <c r="AP4281" s="37" t="s">
        <v>14491</v>
      </c>
      <c r="AQ4281" s="37" t="s">
        <v>12278</v>
      </c>
      <c r="AR4281" s="37" t="s">
        <v>14491</v>
      </c>
      <c r="AS4281" s="37" t="s">
        <v>12278</v>
      </c>
      <c r="AT4281" s="37" t="s">
        <v>1760</v>
      </c>
    </row>
    <row r="4282" spans="41:46" x14ac:dyDescent="0.2">
      <c r="AO4282" s="106" t="str">
        <f t="shared" si="174"/>
        <v>RYWDAME ELLEN PINSENT</v>
      </c>
      <c r="AP4282" s="37" t="s">
        <v>14492</v>
      </c>
      <c r="AQ4282" s="37" t="s">
        <v>14493</v>
      </c>
      <c r="AR4282" s="37" t="s">
        <v>14492</v>
      </c>
      <c r="AS4282" s="37" t="s">
        <v>14493</v>
      </c>
      <c r="AT4282" s="37" t="s">
        <v>1760</v>
      </c>
    </row>
    <row r="4283" spans="41:46" x14ac:dyDescent="0.2">
      <c r="AO4283" s="106" t="str">
        <f t="shared" si="174"/>
        <v>RYWFOX HOLLIES</v>
      </c>
      <c r="AP4283" s="37" t="s">
        <v>14494</v>
      </c>
      <c r="AQ4283" s="37" t="s">
        <v>14495</v>
      </c>
      <c r="AR4283" s="37" t="s">
        <v>14494</v>
      </c>
      <c r="AS4283" s="37" t="s">
        <v>14495</v>
      </c>
      <c r="AT4283" s="37" t="s">
        <v>1760</v>
      </c>
    </row>
    <row r="4284" spans="41:46" x14ac:dyDescent="0.2">
      <c r="AO4284" s="106" t="str">
        <f t="shared" si="174"/>
        <v>RYWBCHC REHAB</v>
      </c>
      <c r="AP4284" s="37" t="s">
        <v>14496</v>
      </c>
      <c r="AQ4284" s="37" t="s">
        <v>14497</v>
      </c>
      <c r="AR4284" s="37" t="s">
        <v>14496</v>
      </c>
      <c r="AS4284" s="37" t="s">
        <v>14497</v>
      </c>
      <c r="AT4284" s="37" t="s">
        <v>1760</v>
      </c>
    </row>
    <row r="4285" spans="41:46" x14ac:dyDescent="0.2">
      <c r="AO4285" s="106" t="str">
        <f t="shared" si="174"/>
        <v>RYWHALL GREEN HEALTH</v>
      </c>
      <c r="AP4285" s="37" t="s">
        <v>14498</v>
      </c>
      <c r="AQ4285" s="37" t="s">
        <v>14499</v>
      </c>
      <c r="AR4285" s="37" t="s">
        <v>14498</v>
      </c>
      <c r="AS4285" s="37" t="s">
        <v>14499</v>
      </c>
      <c r="AT4285" s="37" t="s">
        <v>1760</v>
      </c>
    </row>
    <row r="4286" spans="41:46" x14ac:dyDescent="0.2">
      <c r="AO4286" s="106" t="str">
        <f t="shared" si="174"/>
        <v>RYXST CHARLES UCC</v>
      </c>
      <c r="AP4286" s="37" t="s">
        <v>14500</v>
      </c>
      <c r="AQ4286" s="37" t="s">
        <v>14501</v>
      </c>
      <c r="AR4286" s="37" t="s">
        <v>14500</v>
      </c>
      <c r="AS4286" s="37" t="s">
        <v>14501</v>
      </c>
      <c r="AT4286" s="37" t="s">
        <v>1755</v>
      </c>
    </row>
    <row r="4287" spans="41:46" x14ac:dyDescent="0.2">
      <c r="AO4287" s="106" t="str">
        <f t="shared" si="174"/>
        <v>RYXHEALTH AT THE STOWE</v>
      </c>
      <c r="AP4287" s="37" t="s">
        <v>14502</v>
      </c>
      <c r="AQ4287" s="37" t="s">
        <v>14503</v>
      </c>
      <c r="AR4287" s="37" t="s">
        <v>14502</v>
      </c>
      <c r="AS4287" s="37" t="s">
        <v>14503</v>
      </c>
      <c r="AT4287" s="37" t="s">
        <v>1755</v>
      </c>
    </row>
    <row r="4288" spans="41:46" x14ac:dyDescent="0.2">
      <c r="AO4288" s="106" t="str">
        <f t="shared" si="174"/>
        <v>RYXST. CHARLES HOSPITAL</v>
      </c>
      <c r="AP4288" s="37" t="s">
        <v>14504</v>
      </c>
      <c r="AQ4288" s="37" t="s">
        <v>14505</v>
      </c>
      <c r="AR4288" s="37" t="s">
        <v>14504</v>
      </c>
      <c r="AS4288" s="37" t="s">
        <v>14505</v>
      </c>
      <c r="AT4288" s="37" t="s">
        <v>1755</v>
      </c>
    </row>
    <row r="4289" spans="41:46" x14ac:dyDescent="0.2">
      <c r="AO4289" s="106" t="str">
        <f t="shared" si="174"/>
        <v>RYXST MARY'S HOSPITAL</v>
      </c>
      <c r="AP4289" s="37" t="s">
        <v>14506</v>
      </c>
      <c r="AQ4289" s="37" t="s">
        <v>7498</v>
      </c>
      <c r="AR4289" s="37" t="s">
        <v>14506</v>
      </c>
      <c r="AS4289" s="37" t="s">
        <v>7498</v>
      </c>
      <c r="AT4289" s="37" t="s">
        <v>1755</v>
      </c>
    </row>
    <row r="4290" spans="41:46" x14ac:dyDescent="0.2">
      <c r="AO4290" s="106" t="str">
        <f t="shared" si="174"/>
        <v>RYXFINCHLEY MEMORIAL HOSPITAL</v>
      </c>
      <c r="AP4290" s="37" t="s">
        <v>14507</v>
      </c>
      <c r="AQ4290" s="37" t="s">
        <v>9696</v>
      </c>
      <c r="AR4290" s="37" t="s">
        <v>14507</v>
      </c>
      <c r="AS4290" s="37" t="s">
        <v>9696</v>
      </c>
      <c r="AT4290" s="37" t="s">
        <v>1755</v>
      </c>
    </row>
    <row r="4291" spans="41:46" x14ac:dyDescent="0.2">
      <c r="AO4291" s="106" t="str">
        <f t="shared" si="174"/>
        <v>RYXEDGWARE COMMUNITY HOSPITAL</v>
      </c>
      <c r="AP4291" s="37" t="s">
        <v>14508</v>
      </c>
      <c r="AQ4291" s="37" t="s">
        <v>9694</v>
      </c>
      <c r="AR4291" s="37" t="s">
        <v>14508</v>
      </c>
      <c r="AS4291" s="37" t="s">
        <v>9694</v>
      </c>
      <c r="AT4291" s="37" t="s">
        <v>1755</v>
      </c>
    </row>
    <row r="4292" spans="41:46" x14ac:dyDescent="0.2">
      <c r="AO4292" s="106" t="str">
        <f t="shared" ref="AO4292:AO4355" si="175">AT4292&amp;AQ4292</f>
        <v>RYXTHAMES BROOK CARE HOME</v>
      </c>
      <c r="AP4292" s="37" t="s">
        <v>14509</v>
      </c>
      <c r="AQ4292" s="37" t="s">
        <v>14510</v>
      </c>
      <c r="AR4292" s="37" t="s">
        <v>14509</v>
      </c>
      <c r="AS4292" s="37" t="s">
        <v>14510</v>
      </c>
      <c r="AT4292" s="37" t="s">
        <v>1755</v>
      </c>
    </row>
    <row r="4293" spans="41:46" x14ac:dyDescent="0.2">
      <c r="AO4293" s="106" t="str">
        <f t="shared" si="175"/>
        <v>RYXCHARING CROSS HOSPITAL</v>
      </c>
      <c r="AP4293" s="37" t="s">
        <v>14511</v>
      </c>
      <c r="AQ4293" s="37" t="s">
        <v>14512</v>
      </c>
      <c r="AR4293" s="37" t="s">
        <v>14511</v>
      </c>
      <c r="AS4293" s="37" t="s">
        <v>14512</v>
      </c>
      <c r="AT4293" s="37" t="s">
        <v>1755</v>
      </c>
    </row>
    <row r="4294" spans="41:46" x14ac:dyDescent="0.2">
      <c r="AO4294" s="106" t="str">
        <f t="shared" si="175"/>
        <v>RYYHIGHPOINT UNIT 1</v>
      </c>
      <c r="AP4294" s="37" t="s">
        <v>14513</v>
      </c>
      <c r="AQ4294" s="37" t="s">
        <v>14514</v>
      </c>
      <c r="AR4294" s="37" t="s">
        <v>14513</v>
      </c>
      <c r="AS4294" s="37" t="s">
        <v>14514</v>
      </c>
      <c r="AT4294" s="37" t="s">
        <v>1784</v>
      </c>
    </row>
    <row r="4295" spans="41:46" x14ac:dyDescent="0.2">
      <c r="AO4295" s="106" t="str">
        <f t="shared" si="175"/>
        <v>RYYHIGHPOINT UNIT 3</v>
      </c>
      <c r="AP4295" s="37" t="s">
        <v>14515</v>
      </c>
      <c r="AQ4295" s="37" t="s">
        <v>14516</v>
      </c>
      <c r="AR4295" s="37" t="s">
        <v>14515</v>
      </c>
      <c r="AS4295" s="37" t="s">
        <v>14516</v>
      </c>
      <c r="AT4295" s="37" t="s">
        <v>1784</v>
      </c>
    </row>
    <row r="4296" spans="41:46" x14ac:dyDescent="0.2">
      <c r="AO4296" s="106" t="str">
        <f t="shared" si="175"/>
        <v>RYYHIGHPOINT UNIT 7</v>
      </c>
      <c r="AP4296" s="37" t="s">
        <v>14517</v>
      </c>
      <c r="AQ4296" s="37" t="s">
        <v>14518</v>
      </c>
      <c r="AR4296" s="37" t="s">
        <v>14517</v>
      </c>
      <c r="AS4296" s="37" t="s">
        <v>14518</v>
      </c>
      <c r="AT4296" s="37" t="s">
        <v>1784</v>
      </c>
    </row>
    <row r="4297" spans="41:46" x14ac:dyDescent="0.2">
      <c r="AO4297" s="106" t="str">
        <f t="shared" si="175"/>
        <v>RYYBUILDING 180 - KENT SCIENCE PARK</v>
      </c>
      <c r="AP4297" s="37" t="s">
        <v>14519</v>
      </c>
      <c r="AQ4297" s="37" t="s">
        <v>14520</v>
      </c>
      <c r="AR4297" s="37" t="s">
        <v>14519</v>
      </c>
      <c r="AS4297" s="37" t="s">
        <v>14520</v>
      </c>
      <c r="AT4297" s="37" t="s">
        <v>1784</v>
      </c>
    </row>
    <row r="4298" spans="41:46" x14ac:dyDescent="0.2">
      <c r="AO4298" s="106" t="str">
        <f t="shared" si="175"/>
        <v>RYYHANSON UNIT</v>
      </c>
      <c r="AP4298" s="37" t="s">
        <v>14521</v>
      </c>
      <c r="AQ4298" s="37" t="s">
        <v>14522</v>
      </c>
      <c r="AR4298" s="37" t="s">
        <v>14521</v>
      </c>
      <c r="AS4298" s="37" t="s">
        <v>14522</v>
      </c>
      <c r="AT4298" s="37" t="s">
        <v>1784</v>
      </c>
    </row>
    <row r="4299" spans="41:46" x14ac:dyDescent="0.2">
      <c r="AO4299" s="106" t="str">
        <f t="shared" si="175"/>
        <v>RYYBUCKLAND HOSPITAL</v>
      </c>
      <c r="AP4299" s="37" t="s">
        <v>14523</v>
      </c>
      <c r="AQ4299" s="37" t="s">
        <v>8409</v>
      </c>
      <c r="AR4299" s="37" t="s">
        <v>14523</v>
      </c>
      <c r="AS4299" s="37" t="s">
        <v>8409</v>
      </c>
      <c r="AT4299" s="37" t="s">
        <v>1784</v>
      </c>
    </row>
    <row r="4300" spans="41:46" x14ac:dyDescent="0.2">
      <c r="AO4300" s="106" t="str">
        <f t="shared" si="175"/>
        <v>RYYCAIRN RYAN</v>
      </c>
      <c r="AP4300" s="37" t="s">
        <v>14524</v>
      </c>
      <c r="AQ4300" s="37" t="s">
        <v>14525</v>
      </c>
      <c r="AR4300" s="37" t="s">
        <v>14524</v>
      </c>
      <c r="AS4300" s="37" t="s">
        <v>14525</v>
      </c>
      <c r="AT4300" s="37" t="s">
        <v>1784</v>
      </c>
    </row>
    <row r="4301" spans="41:46" x14ac:dyDescent="0.2">
      <c r="AO4301" s="106" t="str">
        <f t="shared" si="175"/>
        <v>RYYFAVERSHAM COTTAGE HOSPITAL</v>
      </c>
      <c r="AP4301" s="37" t="s">
        <v>14526</v>
      </c>
      <c r="AQ4301" s="37" t="s">
        <v>14527</v>
      </c>
      <c r="AR4301" s="37" t="s">
        <v>14526</v>
      </c>
      <c r="AS4301" s="37" t="s">
        <v>14527</v>
      </c>
      <c r="AT4301" s="37" t="s">
        <v>1784</v>
      </c>
    </row>
    <row r="4302" spans="41:46" x14ac:dyDescent="0.2">
      <c r="AO4302" s="106" t="str">
        <f t="shared" si="175"/>
        <v>RYYKENT &amp; CANTERBURY HOSPITAL</v>
      </c>
      <c r="AP4302" s="37" t="s">
        <v>14528</v>
      </c>
      <c r="AQ4302" s="37" t="s">
        <v>12348</v>
      </c>
      <c r="AR4302" s="37" t="s">
        <v>14528</v>
      </c>
      <c r="AS4302" s="37" t="s">
        <v>12348</v>
      </c>
      <c r="AT4302" s="37" t="s">
        <v>1784</v>
      </c>
    </row>
    <row r="4303" spans="41:46" x14ac:dyDescent="0.2">
      <c r="AO4303" s="106" t="str">
        <f t="shared" si="175"/>
        <v>RYYOATEN HILL</v>
      </c>
      <c r="AP4303" s="37" t="s">
        <v>14529</v>
      </c>
      <c r="AQ4303" s="37" t="s">
        <v>14530</v>
      </c>
      <c r="AR4303" s="37" t="s">
        <v>14529</v>
      </c>
      <c r="AS4303" s="37" t="s">
        <v>14530</v>
      </c>
      <c r="AT4303" s="37" t="s">
        <v>1784</v>
      </c>
    </row>
    <row r="4304" spans="41:46" x14ac:dyDescent="0.2">
      <c r="AO4304" s="106" t="str">
        <f t="shared" si="175"/>
        <v>RYYQUEEN ELIZABETH THE QUEEN MOTHER HOSPITAL</v>
      </c>
      <c r="AP4304" s="37" t="s">
        <v>14531</v>
      </c>
      <c r="AQ4304" s="37" t="s">
        <v>12350</v>
      </c>
      <c r="AR4304" s="37" t="s">
        <v>14531</v>
      </c>
      <c r="AS4304" s="37" t="s">
        <v>12350</v>
      </c>
      <c r="AT4304" s="37" t="s">
        <v>1784</v>
      </c>
    </row>
    <row r="4305" spans="41:46" x14ac:dyDescent="0.2">
      <c r="AO4305" s="106" t="str">
        <f t="shared" si="175"/>
        <v>RYYQUEEN VICTORIA MEMORIAL HOSPITAL</v>
      </c>
      <c r="AP4305" s="37" t="s">
        <v>14532</v>
      </c>
      <c r="AQ4305" s="37" t="s">
        <v>12612</v>
      </c>
      <c r="AR4305" s="37" t="s">
        <v>14532</v>
      </c>
      <c r="AS4305" s="37" t="s">
        <v>12612</v>
      </c>
      <c r="AT4305" s="37" t="s">
        <v>1784</v>
      </c>
    </row>
    <row r="4306" spans="41:46" x14ac:dyDescent="0.2">
      <c r="AO4306" s="106" t="str">
        <f t="shared" si="175"/>
        <v>RYYROHAN</v>
      </c>
      <c r="AP4306" s="37" t="s">
        <v>14533</v>
      </c>
      <c r="AQ4306" s="37" t="s">
        <v>14534</v>
      </c>
      <c r="AR4306" s="37" t="s">
        <v>14533</v>
      </c>
      <c r="AS4306" s="37" t="s">
        <v>14534</v>
      </c>
      <c r="AT4306" s="37" t="s">
        <v>1784</v>
      </c>
    </row>
    <row r="4307" spans="41:46" x14ac:dyDescent="0.2">
      <c r="AO4307" s="106" t="str">
        <f t="shared" si="175"/>
        <v>RYYSHEPPY COMMUNITY HOSPITAL</v>
      </c>
      <c r="AP4307" s="37" t="s">
        <v>14535</v>
      </c>
      <c r="AQ4307" s="37" t="s">
        <v>14536</v>
      </c>
      <c r="AR4307" s="37" t="s">
        <v>14535</v>
      </c>
      <c r="AS4307" s="37" t="s">
        <v>14536</v>
      </c>
      <c r="AT4307" s="37" t="s">
        <v>1784</v>
      </c>
    </row>
    <row r="4308" spans="41:46" x14ac:dyDescent="0.2">
      <c r="AO4308" s="106" t="str">
        <f t="shared" si="175"/>
        <v>RYYSITTINGBOURNE MEMORIAL HOSPITAL</v>
      </c>
      <c r="AP4308" s="37" t="s">
        <v>14537</v>
      </c>
      <c r="AQ4308" s="37" t="s">
        <v>14538</v>
      </c>
      <c r="AR4308" s="37" t="s">
        <v>14537</v>
      </c>
      <c r="AS4308" s="37" t="s">
        <v>14538</v>
      </c>
      <c r="AT4308" s="37" t="s">
        <v>1784</v>
      </c>
    </row>
    <row r="4309" spans="41:46" x14ac:dyDescent="0.2">
      <c r="AO4309" s="106" t="str">
        <f t="shared" si="175"/>
        <v>RYYST MARTINS HOSPITAL</v>
      </c>
      <c r="AP4309" s="37" t="s">
        <v>14539</v>
      </c>
      <c r="AQ4309" s="37" t="s">
        <v>12336</v>
      </c>
      <c r="AR4309" s="37" t="s">
        <v>14539</v>
      </c>
      <c r="AS4309" s="37" t="s">
        <v>12336</v>
      </c>
      <c r="AT4309" s="37" t="s">
        <v>1784</v>
      </c>
    </row>
    <row r="4310" spans="41:46" x14ac:dyDescent="0.2">
      <c r="AO4310" s="106" t="str">
        <f t="shared" si="175"/>
        <v>RYYVICTORIA HOSPITAL</v>
      </c>
      <c r="AP4310" s="37" t="s">
        <v>14540</v>
      </c>
      <c r="AQ4310" s="37" t="s">
        <v>13091</v>
      </c>
      <c r="AR4310" s="37" t="s">
        <v>14540</v>
      </c>
      <c r="AS4310" s="37" t="s">
        <v>13091</v>
      </c>
      <c r="AT4310" s="37" t="s">
        <v>1784</v>
      </c>
    </row>
    <row r="4311" spans="41:46" x14ac:dyDescent="0.2">
      <c r="AO4311" s="106" t="str">
        <f t="shared" si="175"/>
        <v>RYYWEST VIEW HOSPITAL</v>
      </c>
      <c r="AP4311" s="37" t="s">
        <v>13092</v>
      </c>
      <c r="AQ4311" s="37" t="s">
        <v>13093</v>
      </c>
      <c r="AR4311" s="37" t="s">
        <v>13092</v>
      </c>
      <c r="AS4311" s="37" t="s">
        <v>13093</v>
      </c>
      <c r="AT4311" s="37" t="s">
        <v>1784</v>
      </c>
    </row>
    <row r="4312" spans="41:46" x14ac:dyDescent="0.2">
      <c r="AO4312" s="106" t="str">
        <f t="shared" si="175"/>
        <v>RYYWHITSTABLE &amp; TANKERTON HOSPITAL</v>
      </c>
      <c r="AP4312" s="37" t="s">
        <v>13094</v>
      </c>
      <c r="AQ4312" s="37" t="s">
        <v>13095</v>
      </c>
      <c r="AR4312" s="37" t="s">
        <v>13094</v>
      </c>
      <c r="AS4312" s="37" t="s">
        <v>13095</v>
      </c>
      <c r="AT4312" s="37" t="s">
        <v>1784</v>
      </c>
    </row>
    <row r="4313" spans="41:46" x14ac:dyDescent="0.2">
      <c r="AO4313" s="106" t="str">
        <f t="shared" si="175"/>
        <v>RYYWILLIAM HARVEY HOSPITAL</v>
      </c>
      <c r="AP4313" s="37" t="s">
        <v>13096</v>
      </c>
      <c r="AQ4313" s="37" t="s">
        <v>12352</v>
      </c>
      <c r="AR4313" s="37" t="s">
        <v>13096</v>
      </c>
      <c r="AS4313" s="37" t="s">
        <v>12352</v>
      </c>
      <c r="AT4313" s="37" t="s">
        <v>1784</v>
      </c>
    </row>
    <row r="4314" spans="41:46" x14ac:dyDescent="0.2">
      <c r="AO4314" s="106" t="str">
        <f t="shared" si="175"/>
        <v>RYYWINDCHIMES</v>
      </c>
      <c r="AP4314" s="37" t="s">
        <v>13097</v>
      </c>
      <c r="AQ4314" s="37" t="s">
        <v>13098</v>
      </c>
      <c r="AR4314" s="37" t="s">
        <v>13097</v>
      </c>
      <c r="AS4314" s="37" t="s">
        <v>13098</v>
      </c>
      <c r="AT4314" s="37" t="s">
        <v>1784</v>
      </c>
    </row>
    <row r="4315" spans="41:46" x14ac:dyDescent="0.2">
      <c r="AO4315" s="106" t="str">
        <f t="shared" si="175"/>
        <v>RYYROYAL VICTORIA HOSPITAL FOLKESTONE</v>
      </c>
      <c r="AP4315" s="37" t="s">
        <v>13099</v>
      </c>
      <c r="AQ4315" s="37" t="s">
        <v>13100</v>
      </c>
      <c r="AR4315" s="37" t="s">
        <v>13099</v>
      </c>
      <c r="AS4315" s="37" t="s">
        <v>13100</v>
      </c>
      <c r="AT4315" s="37" t="s">
        <v>1784</v>
      </c>
    </row>
    <row r="4316" spans="41:46" x14ac:dyDescent="0.2">
      <c r="AO4316" s="106" t="str">
        <f t="shared" si="175"/>
        <v>RYYEDENBRIDGE HOSPITAL</v>
      </c>
      <c r="AP4316" s="37" t="s">
        <v>13101</v>
      </c>
      <c r="AQ4316" s="37" t="s">
        <v>13102</v>
      </c>
      <c r="AR4316" s="37" t="s">
        <v>13101</v>
      </c>
      <c r="AS4316" s="37" t="s">
        <v>13102</v>
      </c>
      <c r="AT4316" s="37" t="s">
        <v>1784</v>
      </c>
    </row>
    <row r="4317" spans="41:46" x14ac:dyDescent="0.2">
      <c r="AO4317" s="106" t="str">
        <f t="shared" si="175"/>
        <v>RYYHAWKHURST COTTAGE HOSPITAL</v>
      </c>
      <c r="AP4317" s="37" t="s">
        <v>13103</v>
      </c>
      <c r="AQ4317" s="37" t="s">
        <v>13104</v>
      </c>
      <c r="AR4317" s="37" t="s">
        <v>13103</v>
      </c>
      <c r="AS4317" s="37" t="s">
        <v>13104</v>
      </c>
      <c r="AT4317" s="37" t="s">
        <v>1784</v>
      </c>
    </row>
    <row r="4318" spans="41:46" x14ac:dyDescent="0.2">
      <c r="AO4318" s="106" t="str">
        <f t="shared" si="175"/>
        <v>RYYLIVINGSTONE HOSPITAL</v>
      </c>
      <c r="AP4318" s="37" t="s">
        <v>13105</v>
      </c>
      <c r="AQ4318" s="37" t="s">
        <v>13106</v>
      </c>
      <c r="AR4318" s="37" t="s">
        <v>13105</v>
      </c>
      <c r="AS4318" s="37" t="s">
        <v>13106</v>
      </c>
      <c r="AT4318" s="37" t="s">
        <v>1784</v>
      </c>
    </row>
    <row r="4319" spans="41:46" x14ac:dyDescent="0.2">
      <c r="AO4319" s="106" t="str">
        <f t="shared" si="175"/>
        <v>RYYSEVENOAKS HOSPITAL</v>
      </c>
      <c r="AP4319" s="37" t="s">
        <v>13107</v>
      </c>
      <c r="AQ4319" s="37" t="s">
        <v>13108</v>
      </c>
      <c r="AR4319" s="37" t="s">
        <v>13107</v>
      </c>
      <c r="AS4319" s="37" t="s">
        <v>13108</v>
      </c>
      <c r="AT4319" s="37" t="s">
        <v>1784</v>
      </c>
    </row>
    <row r="4320" spans="41:46" x14ac:dyDescent="0.2">
      <c r="AO4320" s="106" t="str">
        <f t="shared" si="175"/>
        <v>RYYTONBRIDGE COTTAGE HOSPITAL</v>
      </c>
      <c r="AP4320" s="37" t="s">
        <v>13109</v>
      </c>
      <c r="AQ4320" s="37" t="s">
        <v>13110</v>
      </c>
      <c r="AR4320" s="37" t="s">
        <v>13109</v>
      </c>
      <c r="AS4320" s="37" t="s">
        <v>13110</v>
      </c>
      <c r="AT4320" s="37" t="s">
        <v>1784</v>
      </c>
    </row>
    <row r="4321" spans="41:46" x14ac:dyDescent="0.2">
      <c r="AO4321" s="106" t="str">
        <f t="shared" si="175"/>
        <v>RYYTHE OAKS</v>
      </c>
      <c r="AP4321" s="37" t="s">
        <v>13111</v>
      </c>
      <c r="AQ4321" s="37" t="s">
        <v>12070</v>
      </c>
      <c r="AR4321" s="37" t="s">
        <v>13111</v>
      </c>
      <c r="AS4321" s="37" t="s">
        <v>12070</v>
      </c>
      <c r="AT4321" s="37" t="s">
        <v>1784</v>
      </c>
    </row>
    <row r="4322" spans="41:46" x14ac:dyDescent="0.2">
      <c r="AO4322" s="106" t="str">
        <f t="shared" si="175"/>
        <v>RYYGRAVESHAM COMMUNITY HOSPITAL</v>
      </c>
      <c r="AP4322" s="37" t="s">
        <v>13112</v>
      </c>
      <c r="AQ4322" s="37" t="s">
        <v>13113</v>
      </c>
      <c r="AR4322" s="37" t="s">
        <v>13112</v>
      </c>
      <c r="AS4322" s="37" t="s">
        <v>13113</v>
      </c>
      <c r="AT4322" s="37" t="s">
        <v>1784</v>
      </c>
    </row>
    <row r="4323" spans="41:46" x14ac:dyDescent="0.2">
      <c r="AO4323" s="106" t="str">
        <f t="shared" si="175"/>
        <v>RYYPRESTON HALL</v>
      </c>
      <c r="AP4323" s="37" t="s">
        <v>13114</v>
      </c>
      <c r="AQ4323" s="37" t="s">
        <v>13115</v>
      </c>
      <c r="AR4323" s="37" t="s">
        <v>13114</v>
      </c>
      <c r="AS4323" s="37" t="s">
        <v>13115</v>
      </c>
      <c r="AT4323" s="37" t="s">
        <v>1784</v>
      </c>
    </row>
    <row r="4324" spans="41:46" x14ac:dyDescent="0.2">
      <c r="AO4324" s="106" t="str">
        <f t="shared" si="175"/>
        <v>RYYTHE OAST</v>
      </c>
      <c r="AP4324" s="37" t="s">
        <v>13116</v>
      </c>
      <c r="AQ4324" s="37" t="s">
        <v>13117</v>
      </c>
      <c r="AR4324" s="37" t="s">
        <v>13116</v>
      </c>
      <c r="AS4324" s="37" t="s">
        <v>13117</v>
      </c>
      <c r="AT4324" s="37" t="s">
        <v>1784</v>
      </c>
    </row>
    <row r="4325" spans="41:46" x14ac:dyDescent="0.2">
      <c r="AO4325" s="106" t="str">
        <f t="shared" si="175"/>
        <v>RYYUNIT FF</v>
      </c>
      <c r="AP4325" s="37" t="s">
        <v>13118</v>
      </c>
      <c r="AQ4325" s="37" t="s">
        <v>13119</v>
      </c>
      <c r="AR4325" s="37" t="s">
        <v>13118</v>
      </c>
      <c r="AS4325" s="37" t="s">
        <v>13119</v>
      </c>
      <c r="AT4325" s="37" t="s">
        <v>1784</v>
      </c>
    </row>
    <row r="4326" spans="41:46" x14ac:dyDescent="0.2">
      <c r="AO4326" s="106" t="str">
        <f t="shared" si="175"/>
        <v>RYYASHFORD MASH</v>
      </c>
      <c r="AP4326" s="37" t="s">
        <v>13120</v>
      </c>
      <c r="AQ4326" s="37" t="s">
        <v>13121</v>
      </c>
      <c r="AR4326" s="37" t="s">
        <v>13120</v>
      </c>
      <c r="AS4326" s="37" t="s">
        <v>13121</v>
      </c>
      <c r="AT4326" s="37" t="s">
        <v>1784</v>
      </c>
    </row>
    <row r="4327" spans="41:46" x14ac:dyDescent="0.2">
      <c r="AO4327" s="106" t="str">
        <f t="shared" si="175"/>
        <v>RYYTHANET MASH</v>
      </c>
      <c r="AP4327" s="37" t="s">
        <v>13122</v>
      </c>
      <c r="AQ4327" s="37" t="s">
        <v>13123</v>
      </c>
      <c r="AR4327" s="37" t="s">
        <v>13122</v>
      </c>
      <c r="AS4327" s="37" t="s">
        <v>13123</v>
      </c>
      <c r="AT4327" s="37" t="s">
        <v>1784</v>
      </c>
    </row>
    <row r="4328" spans="41:46" x14ac:dyDescent="0.2">
      <c r="AO4328" s="106" t="str">
        <f t="shared" si="175"/>
        <v>RYYSWALE MASH</v>
      </c>
      <c r="AP4328" s="37" t="s">
        <v>13124</v>
      </c>
      <c r="AQ4328" s="37" t="s">
        <v>13125</v>
      </c>
      <c r="AR4328" s="37" t="s">
        <v>13124</v>
      </c>
      <c r="AS4328" s="37" t="s">
        <v>13125</v>
      </c>
      <c r="AT4328" s="37" t="s">
        <v>1784</v>
      </c>
    </row>
    <row r="4329" spans="41:46" x14ac:dyDescent="0.2">
      <c r="AO4329" s="106" t="str">
        <f t="shared" si="175"/>
        <v>RYYFARM VILLA</v>
      </c>
      <c r="AP4329" s="37" t="s">
        <v>13126</v>
      </c>
      <c r="AQ4329" s="37" t="s">
        <v>13127</v>
      </c>
      <c r="AR4329" s="37" t="s">
        <v>13126</v>
      </c>
      <c r="AS4329" s="37" t="s">
        <v>13127</v>
      </c>
      <c r="AT4329" s="37" t="s">
        <v>1784</v>
      </c>
    </row>
    <row r="4330" spans="41:46" x14ac:dyDescent="0.2">
      <c r="AO4330" s="106" t="str">
        <f t="shared" si="175"/>
        <v>RYYHAWKHURST HOSPITAL</v>
      </c>
      <c r="AP4330" s="37" t="s">
        <v>13128</v>
      </c>
      <c r="AQ4330" s="37" t="s">
        <v>13129</v>
      </c>
      <c r="AR4330" s="37" t="s">
        <v>13128</v>
      </c>
      <c r="AS4330" s="37" t="s">
        <v>13129</v>
      </c>
      <c r="AT4330" s="37" t="s">
        <v>1784</v>
      </c>
    </row>
    <row r="4331" spans="41:46" x14ac:dyDescent="0.2">
      <c r="AO4331" s="106" t="str">
        <f t="shared" si="175"/>
        <v>RYYEDENBRIDGE HOSPITAL</v>
      </c>
      <c r="AP4331" s="37" t="s">
        <v>13130</v>
      </c>
      <c r="AQ4331" s="37" t="s">
        <v>13102</v>
      </c>
      <c r="AR4331" s="37" t="s">
        <v>13130</v>
      </c>
      <c r="AS4331" s="37" t="s">
        <v>13102</v>
      </c>
      <c r="AT4331" s="37" t="s">
        <v>1784</v>
      </c>
    </row>
    <row r="4332" spans="41:46" x14ac:dyDescent="0.2">
      <c r="AO4332" s="106" t="str">
        <f t="shared" si="175"/>
        <v>RYYWARD - SEVENOAKS</v>
      </c>
      <c r="AP4332" s="37" t="s">
        <v>13131</v>
      </c>
      <c r="AQ4332" s="37" t="s">
        <v>13132</v>
      </c>
      <c r="AR4332" s="37" t="s">
        <v>13131</v>
      </c>
      <c r="AS4332" s="37" t="s">
        <v>13132</v>
      </c>
      <c r="AT4332" s="37" t="s">
        <v>1784</v>
      </c>
    </row>
    <row r="4333" spans="41:46" x14ac:dyDescent="0.2">
      <c r="AO4333" s="106" t="str">
        <f t="shared" si="175"/>
        <v>RYYWARD - TONBRIDGE</v>
      </c>
      <c r="AP4333" s="37" t="s">
        <v>13133</v>
      </c>
      <c r="AQ4333" s="37" t="s">
        <v>13134</v>
      </c>
      <c r="AR4333" s="37" t="s">
        <v>13133</v>
      </c>
      <c r="AS4333" s="37" t="s">
        <v>13134</v>
      </c>
      <c r="AT4333" s="37" t="s">
        <v>1784</v>
      </c>
    </row>
    <row r="4334" spans="41:46" x14ac:dyDescent="0.2">
      <c r="AO4334" s="106" t="str">
        <f t="shared" si="175"/>
        <v>RYYVALENTINE UNIT</v>
      </c>
      <c r="AP4334" s="37" t="s">
        <v>13135</v>
      </c>
      <c r="AQ4334" s="37" t="s">
        <v>13136</v>
      </c>
      <c r="AR4334" s="37" t="s">
        <v>13135</v>
      </c>
      <c r="AS4334" s="37" t="s">
        <v>13136</v>
      </c>
      <c r="AT4334" s="37" t="s">
        <v>1784</v>
      </c>
    </row>
    <row r="4335" spans="41:46" x14ac:dyDescent="0.2">
      <c r="AO4335" s="106" t="str">
        <f t="shared" si="175"/>
        <v>RYYCOTTAGE WARD</v>
      </c>
      <c r="AP4335" s="37" t="s">
        <v>13137</v>
      </c>
      <c r="AQ4335" s="37" t="s">
        <v>13138</v>
      </c>
      <c r="AR4335" s="37" t="s">
        <v>13137</v>
      </c>
      <c r="AS4335" s="37" t="s">
        <v>13138</v>
      </c>
      <c r="AT4335" s="37" t="s">
        <v>1784</v>
      </c>
    </row>
    <row r="4336" spans="41:46" x14ac:dyDescent="0.2">
      <c r="AO4336" s="106" t="str">
        <f t="shared" si="175"/>
        <v>RYYKENT WING</v>
      </c>
      <c r="AP4336" s="37" t="s">
        <v>13139</v>
      </c>
      <c r="AQ4336" s="37" t="s">
        <v>13140</v>
      </c>
      <c r="AR4336" s="37" t="s">
        <v>13139</v>
      </c>
      <c r="AS4336" s="37" t="s">
        <v>13140</v>
      </c>
      <c r="AT4336" s="37" t="s">
        <v>1784</v>
      </c>
    </row>
    <row r="4337" spans="41:46" x14ac:dyDescent="0.2">
      <c r="AO4337" s="106" t="str">
        <f t="shared" si="175"/>
        <v>RYYFAMILY PLANNING</v>
      </c>
      <c r="AP4337" s="37" t="s">
        <v>13141</v>
      </c>
      <c r="AQ4337" s="37" t="s">
        <v>13142</v>
      </c>
      <c r="AR4337" s="37" t="s">
        <v>13141</v>
      </c>
      <c r="AS4337" s="37" t="s">
        <v>13142</v>
      </c>
      <c r="AT4337" s="37" t="s">
        <v>1784</v>
      </c>
    </row>
    <row r="4338" spans="41:46" x14ac:dyDescent="0.2">
      <c r="AO4338" s="106" t="str">
        <f t="shared" si="175"/>
        <v>RYYHERON WARD</v>
      </c>
      <c r="AP4338" s="37" t="s">
        <v>13143</v>
      </c>
      <c r="AQ4338" s="37" t="s">
        <v>13144</v>
      </c>
      <c r="AR4338" s="37" t="s">
        <v>13143</v>
      </c>
      <c r="AS4338" s="37" t="s">
        <v>13144</v>
      </c>
      <c r="AT4338" s="37" t="s">
        <v>1784</v>
      </c>
    </row>
    <row r="4339" spans="41:46" x14ac:dyDescent="0.2">
      <c r="AO4339" s="106" t="str">
        <f t="shared" si="175"/>
        <v>RYYKESTREL WARD</v>
      </c>
      <c r="AP4339" s="37" t="s">
        <v>13145</v>
      </c>
      <c r="AQ4339" s="37" t="s">
        <v>13146</v>
      </c>
      <c r="AR4339" s="37" t="s">
        <v>13145</v>
      </c>
      <c r="AS4339" s="37" t="s">
        <v>13146</v>
      </c>
      <c r="AT4339" s="37" t="s">
        <v>1784</v>
      </c>
    </row>
    <row r="4340" spans="41:46" x14ac:dyDescent="0.2">
      <c r="AO4340" s="106" t="str">
        <f t="shared" si="175"/>
        <v>RYYSHEPPEY HOSPITAL</v>
      </c>
      <c r="AP4340" s="37" t="s">
        <v>13147</v>
      </c>
      <c r="AQ4340" s="37" t="s">
        <v>13148</v>
      </c>
      <c r="AR4340" s="37" t="s">
        <v>13147</v>
      </c>
      <c r="AS4340" s="37" t="s">
        <v>13148</v>
      </c>
      <c r="AT4340" s="37" t="s">
        <v>1784</v>
      </c>
    </row>
    <row r="4341" spans="41:46" x14ac:dyDescent="0.2">
      <c r="AO4341" s="106" t="str">
        <f t="shared" si="175"/>
        <v>RYYWARD - DEAL</v>
      </c>
      <c r="AP4341" s="37" t="s">
        <v>13149</v>
      </c>
      <c r="AQ4341" s="37" t="s">
        <v>13150</v>
      </c>
      <c r="AR4341" s="37" t="s">
        <v>13149</v>
      </c>
      <c r="AS4341" s="37" t="s">
        <v>13150</v>
      </c>
      <c r="AT4341" s="37" t="s">
        <v>1784</v>
      </c>
    </row>
    <row r="4342" spans="41:46" x14ac:dyDescent="0.2">
      <c r="AO4342" s="106" t="str">
        <f t="shared" si="175"/>
        <v>RYYFRIENDS WARD</v>
      </c>
      <c r="AP4342" s="37" t="s">
        <v>13151</v>
      </c>
      <c r="AQ4342" s="37" t="s">
        <v>13152</v>
      </c>
      <c r="AR4342" s="37" t="s">
        <v>13151</v>
      </c>
      <c r="AS4342" s="37" t="s">
        <v>13152</v>
      </c>
      <c r="AT4342" s="37" t="s">
        <v>1784</v>
      </c>
    </row>
    <row r="4343" spans="41:46" x14ac:dyDescent="0.2">
      <c r="AO4343" s="106" t="str">
        <f t="shared" si="175"/>
        <v>TADGREYFRIARS WALK</v>
      </c>
      <c r="AP4343" s="37" t="s">
        <v>13153</v>
      </c>
      <c r="AQ4343" s="37" t="s">
        <v>13154</v>
      </c>
      <c r="AR4343" s="37" t="s">
        <v>13153</v>
      </c>
      <c r="AS4343" s="37" t="s">
        <v>13154</v>
      </c>
      <c r="AT4343" s="37" t="s">
        <v>1774</v>
      </c>
    </row>
    <row r="4344" spans="41:46" x14ac:dyDescent="0.2">
      <c r="AO4344" s="106" t="str">
        <f t="shared" si="175"/>
        <v>TADABELIA MOUNT</v>
      </c>
      <c r="AP4344" s="37" t="s">
        <v>13155</v>
      </c>
      <c r="AQ4344" s="37" t="s">
        <v>13156</v>
      </c>
      <c r="AR4344" s="37" t="s">
        <v>13155</v>
      </c>
      <c r="AS4344" s="37" t="s">
        <v>13156</v>
      </c>
      <c r="AT4344" s="37" t="s">
        <v>1774</v>
      </c>
    </row>
    <row r="4345" spans="41:46" x14ac:dyDescent="0.2">
      <c r="AO4345" s="106" t="str">
        <f t="shared" si="175"/>
        <v>TADDAISY BANK</v>
      </c>
      <c r="AP4345" s="37" t="s">
        <v>13157</v>
      </c>
      <c r="AQ4345" s="37" t="s">
        <v>13158</v>
      </c>
      <c r="AR4345" s="37" t="s">
        <v>13157</v>
      </c>
      <c r="AS4345" s="37" t="s">
        <v>13158</v>
      </c>
      <c r="AT4345" s="37" t="s">
        <v>1774</v>
      </c>
    </row>
    <row r="4346" spans="41:46" x14ac:dyDescent="0.2">
      <c r="AO4346" s="106" t="str">
        <f t="shared" si="175"/>
        <v>TADLYNFIELD MOUNT HOSPITAL</v>
      </c>
      <c r="AP4346" s="37" t="s">
        <v>13159</v>
      </c>
      <c r="AQ4346" s="37" t="s">
        <v>13160</v>
      </c>
      <c r="AR4346" s="37" t="s">
        <v>13159</v>
      </c>
      <c r="AS4346" s="37" t="s">
        <v>13160</v>
      </c>
      <c r="AT4346" s="37" t="s">
        <v>1774</v>
      </c>
    </row>
    <row r="4347" spans="41:46" x14ac:dyDescent="0.2">
      <c r="AO4347" s="106" t="str">
        <f t="shared" si="175"/>
        <v>TADSTONEY RIDGE HOSPITAL</v>
      </c>
      <c r="AP4347" s="37" t="s">
        <v>13161</v>
      </c>
      <c r="AQ4347" s="37" t="s">
        <v>13162</v>
      </c>
      <c r="AR4347" s="37" t="s">
        <v>13161</v>
      </c>
      <c r="AS4347" s="37" t="s">
        <v>13162</v>
      </c>
      <c r="AT4347" s="37" t="s">
        <v>1774</v>
      </c>
    </row>
    <row r="4348" spans="41:46" x14ac:dyDescent="0.2">
      <c r="AO4348" s="106" t="str">
        <f t="shared" si="175"/>
        <v>TADWADDILOVES</v>
      </c>
      <c r="AP4348" s="37" t="s">
        <v>13163</v>
      </c>
      <c r="AQ4348" s="37" t="s">
        <v>13164</v>
      </c>
      <c r="AR4348" s="37" t="s">
        <v>13163</v>
      </c>
      <c r="AS4348" s="37" t="s">
        <v>13164</v>
      </c>
      <c r="AT4348" s="37" t="s">
        <v>1774</v>
      </c>
    </row>
    <row r="4349" spans="41:46" x14ac:dyDescent="0.2">
      <c r="AO4349" s="106" t="str">
        <f t="shared" si="175"/>
        <v>TADPARK VIEW</v>
      </c>
      <c r="AP4349" s="37" t="s">
        <v>13165</v>
      </c>
      <c r="AQ4349" s="37" t="s">
        <v>11541</v>
      </c>
      <c r="AR4349" s="37" t="s">
        <v>13165</v>
      </c>
      <c r="AS4349" s="37" t="s">
        <v>11541</v>
      </c>
      <c r="AT4349" s="37" t="s">
        <v>1774</v>
      </c>
    </row>
    <row r="4350" spans="41:46" x14ac:dyDescent="0.2">
      <c r="AO4350" s="106" t="str">
        <f t="shared" si="175"/>
        <v>TADFUSION</v>
      </c>
      <c r="AP4350" s="37" t="s">
        <v>13166</v>
      </c>
      <c r="AQ4350" s="37" t="s">
        <v>13167</v>
      </c>
      <c r="AR4350" s="37" t="s">
        <v>13166</v>
      </c>
      <c r="AS4350" s="37" t="s">
        <v>13167</v>
      </c>
      <c r="AT4350" s="37" t="s">
        <v>1774</v>
      </c>
    </row>
    <row r="4351" spans="41:46" x14ac:dyDescent="0.2">
      <c r="AO4351" s="106" t="str">
        <f t="shared" si="175"/>
        <v>TADHOLMEWOOD</v>
      </c>
      <c r="AP4351" s="37" t="s">
        <v>13168</v>
      </c>
      <c r="AQ4351" s="37" t="s">
        <v>13169</v>
      </c>
      <c r="AR4351" s="37" t="s">
        <v>13168</v>
      </c>
      <c r="AS4351" s="37" t="s">
        <v>13169</v>
      </c>
      <c r="AT4351" s="37" t="s">
        <v>1774</v>
      </c>
    </row>
    <row r="4352" spans="41:46" x14ac:dyDescent="0.2">
      <c r="AO4352" s="106" t="str">
        <f t="shared" si="175"/>
        <v>TADHORTON PARK</v>
      </c>
      <c r="AP4352" s="37" t="s">
        <v>13170</v>
      </c>
      <c r="AQ4352" s="37" t="s">
        <v>13171</v>
      </c>
      <c r="AR4352" s="37" t="s">
        <v>13170</v>
      </c>
      <c r="AS4352" s="37" t="s">
        <v>13171</v>
      </c>
      <c r="AT4352" s="37" t="s">
        <v>1774</v>
      </c>
    </row>
    <row r="4353" spans="41:46" x14ac:dyDescent="0.2">
      <c r="AO4353" s="106" t="str">
        <f t="shared" si="175"/>
        <v>TADLISTONSHIELS</v>
      </c>
      <c r="AP4353" s="37" t="s">
        <v>13172</v>
      </c>
      <c r="AQ4353" s="37" t="s">
        <v>13173</v>
      </c>
      <c r="AR4353" s="37" t="s">
        <v>13172</v>
      </c>
      <c r="AS4353" s="37" t="s">
        <v>13173</v>
      </c>
      <c r="AT4353" s="37" t="s">
        <v>1774</v>
      </c>
    </row>
    <row r="4354" spans="41:46" x14ac:dyDescent="0.2">
      <c r="AO4354" s="106" t="str">
        <f t="shared" si="175"/>
        <v>TADGENESIS 5</v>
      </c>
      <c r="AP4354" s="37" t="s">
        <v>13174</v>
      </c>
      <c r="AQ4354" s="37" t="s">
        <v>13175</v>
      </c>
      <c r="AR4354" s="37" t="s">
        <v>13174</v>
      </c>
      <c r="AS4354" s="37" t="s">
        <v>13175</v>
      </c>
      <c r="AT4354" s="37" t="s">
        <v>1774</v>
      </c>
    </row>
    <row r="4355" spans="41:46" x14ac:dyDescent="0.2">
      <c r="AO4355" s="106" t="str">
        <f t="shared" si="175"/>
        <v>TADREDHILLS</v>
      </c>
      <c r="AP4355" s="37" t="s">
        <v>13176</v>
      </c>
      <c r="AQ4355" s="37" t="s">
        <v>14701</v>
      </c>
      <c r="AR4355" s="37" t="s">
        <v>13176</v>
      </c>
      <c r="AS4355" s="37" t="s">
        <v>14701</v>
      </c>
      <c r="AT4355" s="37" t="s">
        <v>1774</v>
      </c>
    </row>
    <row r="4356" spans="41:46" x14ac:dyDescent="0.2">
      <c r="AO4356" s="106" t="str">
        <f t="shared" ref="AO4356:AO4419" si="176">AT4356&amp;AQ4356</f>
        <v>TADABBEYFIELD</v>
      </c>
      <c r="AP4356" s="37" t="s">
        <v>13177</v>
      </c>
      <c r="AQ4356" s="37" t="s">
        <v>13178</v>
      </c>
      <c r="AR4356" s="37" t="s">
        <v>13177</v>
      </c>
      <c r="AS4356" s="37" t="s">
        <v>13178</v>
      </c>
      <c r="AT4356" s="37" t="s">
        <v>1774</v>
      </c>
    </row>
    <row r="4357" spans="41:46" x14ac:dyDescent="0.2">
      <c r="AO4357" s="106" t="str">
        <f t="shared" si="176"/>
        <v>TADCROSS BANKS</v>
      </c>
      <c r="AP4357" s="37" t="s">
        <v>13179</v>
      </c>
      <c r="AQ4357" s="37" t="s">
        <v>13180</v>
      </c>
      <c r="AR4357" s="37" t="s">
        <v>13179</v>
      </c>
      <c r="AS4357" s="37" t="s">
        <v>13180</v>
      </c>
      <c r="AT4357" s="37" t="s">
        <v>1774</v>
      </c>
    </row>
    <row r="4358" spans="41:46" x14ac:dyDescent="0.2">
      <c r="AO4358" s="106" t="str">
        <f t="shared" si="176"/>
        <v>TAECENTRAL MANCHESTER SITE</v>
      </c>
      <c r="AP4358" s="37" t="s">
        <v>13181</v>
      </c>
      <c r="AQ4358" s="37" t="s">
        <v>13182</v>
      </c>
      <c r="AR4358" s="37" t="s">
        <v>13181</v>
      </c>
      <c r="AS4358" s="37" t="s">
        <v>13182</v>
      </c>
      <c r="AT4358" s="37" t="s">
        <v>1778</v>
      </c>
    </row>
    <row r="4359" spans="41:46" x14ac:dyDescent="0.2">
      <c r="AO4359" s="106" t="str">
        <f t="shared" si="176"/>
        <v>TAESOUTH MANCHESTER SITE</v>
      </c>
      <c r="AP4359" s="37" t="s">
        <v>13183</v>
      </c>
      <c r="AQ4359" s="37" t="s">
        <v>13184</v>
      </c>
      <c r="AR4359" s="37" t="s">
        <v>13183</v>
      </c>
      <c r="AS4359" s="37" t="s">
        <v>13184</v>
      </c>
      <c r="AT4359" s="37" t="s">
        <v>1778</v>
      </c>
    </row>
    <row r="4360" spans="41:46" x14ac:dyDescent="0.2">
      <c r="AO4360" s="106" t="str">
        <f t="shared" si="176"/>
        <v>TAENORTH MANCHESTER SITE</v>
      </c>
      <c r="AP4360" s="37" t="s">
        <v>13185</v>
      </c>
      <c r="AQ4360" s="37" t="s">
        <v>13186</v>
      </c>
      <c r="AR4360" s="37" t="s">
        <v>13185</v>
      </c>
      <c r="AS4360" s="37" t="s">
        <v>13186</v>
      </c>
      <c r="AT4360" s="37" t="s">
        <v>1778</v>
      </c>
    </row>
    <row r="4361" spans="41:46" x14ac:dyDescent="0.2">
      <c r="AO4361" s="106" t="str">
        <f t="shared" si="176"/>
        <v>TAEMMHSC TRUST</v>
      </c>
      <c r="AP4361" s="37" t="s">
        <v>13187</v>
      </c>
      <c r="AQ4361" s="37" t="s">
        <v>13188</v>
      </c>
      <c r="AR4361" s="37" t="s">
        <v>13187</v>
      </c>
      <c r="AS4361" s="37" t="s">
        <v>13188</v>
      </c>
      <c r="AT4361" s="37" t="s">
        <v>1778</v>
      </c>
    </row>
    <row r="4362" spans="41:46" x14ac:dyDescent="0.2">
      <c r="AO4362" s="106" t="str">
        <f t="shared" si="176"/>
        <v>TAEVICTORIA PARK</v>
      </c>
      <c r="AP4362" s="37" t="s">
        <v>13189</v>
      </c>
      <c r="AQ4362" s="37" t="s">
        <v>13190</v>
      </c>
      <c r="AR4362" s="37" t="s">
        <v>13189</v>
      </c>
      <c r="AS4362" s="37" t="s">
        <v>13190</v>
      </c>
      <c r="AT4362" s="37" t="s">
        <v>1778</v>
      </c>
    </row>
    <row r="4363" spans="41:46" x14ac:dyDescent="0.2">
      <c r="AO4363" s="106" t="str">
        <f t="shared" si="176"/>
        <v>TAEHIGH ELMS</v>
      </c>
      <c r="AP4363" s="37" t="s">
        <v>13191</v>
      </c>
      <c r="AQ4363" s="37" t="s">
        <v>13192</v>
      </c>
      <c r="AR4363" s="37" t="s">
        <v>13191</v>
      </c>
      <c r="AS4363" s="37" t="s">
        <v>13192</v>
      </c>
      <c r="AT4363" s="37" t="s">
        <v>1778</v>
      </c>
    </row>
    <row r="4364" spans="41:46" x14ac:dyDescent="0.2">
      <c r="AO4364" s="106" t="str">
        <f t="shared" si="176"/>
        <v>TAERAWNSLEY BUILDING</v>
      </c>
      <c r="AP4364" s="37" t="s">
        <v>13193</v>
      </c>
      <c r="AQ4364" s="37" t="s">
        <v>13194</v>
      </c>
      <c r="AR4364" s="37" t="s">
        <v>13193</v>
      </c>
      <c r="AS4364" s="37" t="s">
        <v>13194</v>
      </c>
      <c r="AT4364" s="37" t="s">
        <v>1778</v>
      </c>
    </row>
    <row r="4365" spans="41:46" x14ac:dyDescent="0.2">
      <c r="AO4365" s="106" t="str">
        <f t="shared" si="176"/>
        <v>TAEEDALE UNIT</v>
      </c>
      <c r="AP4365" s="37" t="s">
        <v>13195</v>
      </c>
      <c r="AQ4365" s="37" t="s">
        <v>13196</v>
      </c>
      <c r="AR4365" s="37" t="s">
        <v>13195</v>
      </c>
      <c r="AS4365" s="37" t="s">
        <v>13196</v>
      </c>
      <c r="AT4365" s="37" t="s">
        <v>1778</v>
      </c>
    </row>
    <row r="4366" spans="41:46" x14ac:dyDescent="0.2">
      <c r="AO4366" s="106" t="str">
        <f t="shared" si="176"/>
        <v>TAEMANCHESTER MENTAL HEALTH &amp; SOCIAL CARE NHS TRUST</v>
      </c>
      <c r="AP4366" s="37" t="s">
        <v>13197</v>
      </c>
      <c r="AQ4366" s="37" t="s">
        <v>13198</v>
      </c>
      <c r="AR4366" s="37" t="s">
        <v>13197</v>
      </c>
      <c r="AS4366" s="37" t="s">
        <v>13198</v>
      </c>
      <c r="AT4366" s="37" t="s">
        <v>1778</v>
      </c>
    </row>
    <row r="4367" spans="41:46" x14ac:dyDescent="0.2">
      <c r="AO4367" s="106" t="str">
        <f t="shared" si="176"/>
        <v>TAHARBOURTHORNE</v>
      </c>
      <c r="AP4367" s="37" t="s">
        <v>13199</v>
      </c>
      <c r="AQ4367" s="37" t="s">
        <v>13200</v>
      </c>
      <c r="AR4367" s="37" t="s">
        <v>13199</v>
      </c>
      <c r="AS4367" s="37" t="s">
        <v>13200</v>
      </c>
      <c r="AT4367" s="37" t="s">
        <v>1742</v>
      </c>
    </row>
    <row r="4368" spans="41:46" x14ac:dyDescent="0.2">
      <c r="AO4368" s="106" t="str">
        <f t="shared" si="176"/>
        <v>TAHBEECH HILL</v>
      </c>
      <c r="AP4368" s="37" t="s">
        <v>13201</v>
      </c>
      <c r="AQ4368" s="37" t="s">
        <v>13202</v>
      </c>
      <c r="AR4368" s="37" t="s">
        <v>13201</v>
      </c>
      <c r="AS4368" s="37" t="s">
        <v>13202</v>
      </c>
      <c r="AT4368" s="37" t="s">
        <v>1742</v>
      </c>
    </row>
    <row r="4369" spans="41:46" x14ac:dyDescent="0.2">
      <c r="AO4369" s="106" t="str">
        <f t="shared" si="176"/>
        <v>TAHBOLE HILL RESIDENTIAL HOME</v>
      </c>
      <c r="AP4369" s="37" t="s">
        <v>13203</v>
      </c>
      <c r="AQ4369" s="37" t="s">
        <v>13204</v>
      </c>
      <c r="AR4369" s="37" t="s">
        <v>13203</v>
      </c>
      <c r="AS4369" s="37" t="s">
        <v>13204</v>
      </c>
      <c r="AT4369" s="37" t="s">
        <v>1742</v>
      </c>
    </row>
    <row r="4370" spans="41:46" x14ac:dyDescent="0.2">
      <c r="AO4370" s="106" t="str">
        <f t="shared" si="176"/>
        <v>TAHBRAESIDE</v>
      </c>
      <c r="AP4370" s="37" t="s">
        <v>13205</v>
      </c>
      <c r="AQ4370" s="37" t="s">
        <v>13324</v>
      </c>
      <c r="AR4370" s="37" t="s">
        <v>13205</v>
      </c>
      <c r="AS4370" s="37" t="s">
        <v>13324</v>
      </c>
      <c r="AT4370" s="37" t="s">
        <v>1742</v>
      </c>
    </row>
    <row r="4371" spans="41:46" x14ac:dyDescent="0.2">
      <c r="AO4371" s="106" t="str">
        <f t="shared" si="176"/>
        <v>TAHCENTENARY ANNEXE</v>
      </c>
      <c r="AP4371" s="37" t="s">
        <v>13206</v>
      </c>
      <c r="AQ4371" s="37" t="s">
        <v>13207</v>
      </c>
      <c r="AR4371" s="37" t="s">
        <v>13206</v>
      </c>
      <c r="AS4371" s="37" t="s">
        <v>13207</v>
      </c>
      <c r="AT4371" s="37" t="s">
        <v>1742</v>
      </c>
    </row>
    <row r="4372" spans="41:46" x14ac:dyDescent="0.2">
      <c r="AO4372" s="106" t="str">
        <f t="shared" si="176"/>
        <v>TAHFIRST START NURSERY</v>
      </c>
      <c r="AP4372" s="37" t="s">
        <v>13208</v>
      </c>
      <c r="AQ4372" s="37" t="s">
        <v>13209</v>
      </c>
      <c r="AR4372" s="37" t="s">
        <v>13208</v>
      </c>
      <c r="AS4372" s="37" t="s">
        <v>13209</v>
      </c>
      <c r="AT4372" s="37" t="s">
        <v>1742</v>
      </c>
    </row>
    <row r="4373" spans="41:46" x14ac:dyDescent="0.2">
      <c r="AO4373" s="106" t="str">
        <f t="shared" si="176"/>
        <v>TAHGREENACRES</v>
      </c>
      <c r="AP4373" s="37" t="s">
        <v>13210</v>
      </c>
      <c r="AQ4373" s="37" t="s">
        <v>11365</v>
      </c>
      <c r="AR4373" s="37" t="s">
        <v>13210</v>
      </c>
      <c r="AS4373" s="37" t="s">
        <v>11365</v>
      </c>
      <c r="AT4373" s="37" t="s">
        <v>1742</v>
      </c>
    </row>
    <row r="4374" spans="41:46" x14ac:dyDescent="0.2">
      <c r="AO4374" s="106" t="str">
        <f t="shared" si="176"/>
        <v>TAHHURLFIELD VIEW</v>
      </c>
      <c r="AP4374" s="37" t="s">
        <v>13211</v>
      </c>
      <c r="AQ4374" s="37" t="s">
        <v>13212</v>
      </c>
      <c r="AR4374" s="37" t="s">
        <v>13211</v>
      </c>
      <c r="AS4374" s="37" t="s">
        <v>13212</v>
      </c>
      <c r="AT4374" s="37" t="s">
        <v>1742</v>
      </c>
    </row>
    <row r="4375" spans="41:46" x14ac:dyDescent="0.2">
      <c r="AO4375" s="106" t="str">
        <f t="shared" si="176"/>
        <v>TAHMANSFIELD VIEW</v>
      </c>
      <c r="AP4375" s="37" t="s">
        <v>13213</v>
      </c>
      <c r="AQ4375" s="37" t="s">
        <v>13214</v>
      </c>
      <c r="AR4375" s="37" t="s">
        <v>13213</v>
      </c>
      <c r="AS4375" s="37" t="s">
        <v>13214</v>
      </c>
      <c r="AT4375" s="37" t="s">
        <v>1742</v>
      </c>
    </row>
    <row r="4376" spans="41:46" x14ac:dyDescent="0.2">
      <c r="AO4376" s="106" t="str">
        <f t="shared" si="176"/>
        <v>TAHMILLBROOK</v>
      </c>
      <c r="AP4376" s="37" t="s">
        <v>13215</v>
      </c>
      <c r="AQ4376" s="37" t="s">
        <v>13216</v>
      </c>
      <c r="AR4376" s="37" t="s">
        <v>13215</v>
      </c>
      <c r="AS4376" s="37" t="s">
        <v>13216</v>
      </c>
      <c r="AT4376" s="37" t="s">
        <v>1742</v>
      </c>
    </row>
    <row r="4377" spans="41:46" x14ac:dyDescent="0.2">
      <c r="AO4377" s="106" t="str">
        <f t="shared" si="176"/>
        <v>TAHNORTHERN GENERAL HOSPITAL</v>
      </c>
      <c r="AP4377" s="37" t="s">
        <v>13217</v>
      </c>
      <c r="AQ4377" s="37" t="s">
        <v>13218</v>
      </c>
      <c r="AR4377" s="37" t="s">
        <v>13217</v>
      </c>
      <c r="AS4377" s="37" t="s">
        <v>13218</v>
      </c>
      <c r="AT4377" s="37" t="s">
        <v>1742</v>
      </c>
    </row>
    <row r="4378" spans="41:46" x14ac:dyDescent="0.2">
      <c r="AO4378" s="106" t="str">
        <f t="shared" si="176"/>
        <v>TAHOAKWOOD YPC</v>
      </c>
      <c r="AP4378" s="37" t="s">
        <v>13219</v>
      </c>
      <c r="AQ4378" s="37" t="s">
        <v>13220</v>
      </c>
      <c r="AR4378" s="37" t="s">
        <v>13219</v>
      </c>
      <c r="AS4378" s="37" t="s">
        <v>13220</v>
      </c>
      <c r="AT4378" s="37" t="s">
        <v>1742</v>
      </c>
    </row>
    <row r="4379" spans="41:46" x14ac:dyDescent="0.2">
      <c r="AO4379" s="106" t="str">
        <f t="shared" si="176"/>
        <v>TAHROYAL HALLAMSHIRE HOSPITAL</v>
      </c>
      <c r="AP4379" s="37" t="s">
        <v>13221</v>
      </c>
      <c r="AQ4379" s="37" t="s">
        <v>13222</v>
      </c>
      <c r="AR4379" s="37" t="s">
        <v>13221</v>
      </c>
      <c r="AS4379" s="37" t="s">
        <v>13222</v>
      </c>
      <c r="AT4379" s="37" t="s">
        <v>1742</v>
      </c>
    </row>
    <row r="4380" spans="41:46" x14ac:dyDescent="0.2">
      <c r="AO4380" s="106" t="str">
        <f t="shared" si="176"/>
        <v>TAHSHIRLE HILL</v>
      </c>
      <c r="AP4380" s="37" t="s">
        <v>13223</v>
      </c>
      <c r="AQ4380" s="37" t="s">
        <v>13224</v>
      </c>
      <c r="AR4380" s="37" t="s">
        <v>13223</v>
      </c>
      <c r="AS4380" s="37" t="s">
        <v>13224</v>
      </c>
      <c r="AT4380" s="37" t="s">
        <v>1742</v>
      </c>
    </row>
    <row r="4381" spans="41:46" x14ac:dyDescent="0.2">
      <c r="AO4381" s="106" t="str">
        <f t="shared" si="176"/>
        <v>TAHTHORNLEA</v>
      </c>
      <c r="AP4381" s="37" t="s">
        <v>13225</v>
      </c>
      <c r="AQ4381" s="37" t="s">
        <v>13226</v>
      </c>
      <c r="AR4381" s="37" t="s">
        <v>13225</v>
      </c>
      <c r="AS4381" s="37" t="s">
        <v>13226</v>
      </c>
      <c r="AT4381" s="37" t="s">
        <v>1742</v>
      </c>
    </row>
    <row r="4382" spans="41:46" x14ac:dyDescent="0.2">
      <c r="AO4382" s="106" t="str">
        <f t="shared" si="176"/>
        <v>TAHWATHWOOD HOSPITAL</v>
      </c>
      <c r="AP4382" s="37" t="s">
        <v>13227</v>
      </c>
      <c r="AQ4382" s="37" t="s">
        <v>9245</v>
      </c>
      <c r="AR4382" s="37" t="s">
        <v>13227</v>
      </c>
      <c r="AS4382" s="37" t="s">
        <v>9245</v>
      </c>
      <c r="AT4382" s="37" t="s">
        <v>1742</v>
      </c>
    </row>
    <row r="4383" spans="41:46" x14ac:dyDescent="0.2">
      <c r="AO4383" s="106" t="str">
        <f t="shared" si="176"/>
        <v>TAHFOX HILL</v>
      </c>
      <c r="AP4383" s="37" t="s">
        <v>13228</v>
      </c>
      <c r="AQ4383" s="37" t="s">
        <v>13229</v>
      </c>
      <c r="AR4383" s="37" t="s">
        <v>13228</v>
      </c>
      <c r="AS4383" s="37" t="s">
        <v>13229</v>
      </c>
      <c r="AT4383" s="37" t="s">
        <v>1742</v>
      </c>
    </row>
    <row r="4384" spans="41:46" x14ac:dyDescent="0.2">
      <c r="AO4384" s="106" t="str">
        <f t="shared" si="176"/>
        <v>TAHTHE YEWS</v>
      </c>
      <c r="AP4384" s="37" t="s">
        <v>13230</v>
      </c>
      <c r="AQ4384" s="37" t="s">
        <v>13231</v>
      </c>
      <c r="AR4384" s="37" t="s">
        <v>13230</v>
      </c>
      <c r="AS4384" s="37" t="s">
        <v>13231</v>
      </c>
      <c r="AT4384" s="37" t="s">
        <v>1742</v>
      </c>
    </row>
    <row r="4385" spans="41:46" x14ac:dyDescent="0.2">
      <c r="AO4385" s="106" t="str">
        <f t="shared" si="176"/>
        <v>TAHBEIGHTON HOSPITAL</v>
      </c>
      <c r="AP4385" s="37" t="s">
        <v>13232</v>
      </c>
      <c r="AQ4385" s="37" t="s">
        <v>13233</v>
      </c>
      <c r="AR4385" s="37" t="s">
        <v>13232</v>
      </c>
      <c r="AS4385" s="37" t="s">
        <v>13233</v>
      </c>
      <c r="AT4385" s="37" t="s">
        <v>1742</v>
      </c>
    </row>
    <row r="4386" spans="41:46" x14ac:dyDescent="0.2">
      <c r="AO4386" s="106" t="str">
        <f t="shared" si="176"/>
        <v>TAHST GEORGE'S COMMUNITY BASE</v>
      </c>
      <c r="AP4386" s="37" t="s">
        <v>13234</v>
      </c>
      <c r="AQ4386" s="37" t="s">
        <v>13235</v>
      </c>
      <c r="AR4386" s="37" t="s">
        <v>13234</v>
      </c>
      <c r="AS4386" s="37" t="s">
        <v>13235</v>
      </c>
      <c r="AT4386" s="37" t="s">
        <v>1742</v>
      </c>
    </row>
    <row r="4387" spans="41:46" x14ac:dyDescent="0.2">
      <c r="AO4387" s="106" t="str">
        <f t="shared" si="176"/>
        <v>TAHGRENOSIDE GRANGE</v>
      </c>
      <c r="AP4387" s="37" t="s">
        <v>13236</v>
      </c>
      <c r="AQ4387" s="37" t="s">
        <v>13237</v>
      </c>
      <c r="AR4387" s="37" t="s">
        <v>13236</v>
      </c>
      <c r="AS4387" s="37" t="s">
        <v>13237</v>
      </c>
      <c r="AT4387" s="37" t="s">
        <v>1742</v>
      </c>
    </row>
    <row r="4388" spans="41:46" x14ac:dyDescent="0.2">
      <c r="AO4388" s="106" t="str">
        <f t="shared" si="176"/>
        <v>TAHCASTLE MARKET BUILDING</v>
      </c>
      <c r="AP4388" s="37" t="s">
        <v>13238</v>
      </c>
      <c r="AQ4388" s="37" t="s">
        <v>13239</v>
      </c>
      <c r="AR4388" s="37" t="s">
        <v>13238</v>
      </c>
      <c r="AS4388" s="37" t="s">
        <v>13239</v>
      </c>
      <c r="AT4388" s="37" t="s">
        <v>1742</v>
      </c>
    </row>
    <row r="4389" spans="41:46" x14ac:dyDescent="0.2">
      <c r="AO4389" s="106" t="str">
        <f t="shared" si="176"/>
        <v>TAHPSYCHIATRIC OUT PATIENTS</v>
      </c>
      <c r="AP4389" s="37" t="s">
        <v>13240</v>
      </c>
      <c r="AQ4389" s="37" t="s">
        <v>13241</v>
      </c>
      <c r="AR4389" s="37" t="s">
        <v>13240</v>
      </c>
      <c r="AS4389" s="37" t="s">
        <v>13241</v>
      </c>
      <c r="AT4389" s="37" t="s">
        <v>1742</v>
      </c>
    </row>
    <row r="4390" spans="41:46" x14ac:dyDescent="0.2">
      <c r="AO4390" s="106" t="str">
        <f t="shared" si="176"/>
        <v>TAHWAINWRIGHT CRESCENT</v>
      </c>
      <c r="AP4390" s="37" t="s">
        <v>13242</v>
      </c>
      <c r="AQ4390" s="37" t="s">
        <v>13243</v>
      </c>
      <c r="AR4390" s="37" t="s">
        <v>13242</v>
      </c>
      <c r="AS4390" s="37" t="s">
        <v>13243</v>
      </c>
      <c r="AT4390" s="37" t="s">
        <v>1742</v>
      </c>
    </row>
    <row r="4391" spans="41:46" x14ac:dyDescent="0.2">
      <c r="AO4391" s="106" t="str">
        <f t="shared" si="176"/>
        <v>TAHRIVERMEAD UNIT</v>
      </c>
      <c r="AP4391" s="37" t="s">
        <v>13244</v>
      </c>
      <c r="AQ4391" s="37" t="s">
        <v>13245</v>
      </c>
      <c r="AR4391" s="37" t="s">
        <v>13244</v>
      </c>
      <c r="AS4391" s="37" t="s">
        <v>13245</v>
      </c>
      <c r="AT4391" s="37" t="s">
        <v>1742</v>
      </c>
    </row>
    <row r="4392" spans="41:46" x14ac:dyDescent="0.2">
      <c r="AO4392" s="106" t="str">
        <f t="shared" si="176"/>
        <v>TAHPRESIDENT PARK</v>
      </c>
      <c r="AP4392" s="37" t="s">
        <v>13246</v>
      </c>
      <c r="AQ4392" s="37" t="s">
        <v>13247</v>
      </c>
      <c r="AR4392" s="37" t="s">
        <v>13246</v>
      </c>
      <c r="AS4392" s="37" t="s">
        <v>13247</v>
      </c>
      <c r="AT4392" s="37" t="s">
        <v>1742</v>
      </c>
    </row>
    <row r="4393" spans="41:46" x14ac:dyDescent="0.2">
      <c r="AO4393" s="106" t="str">
        <f t="shared" si="176"/>
        <v>TAJROWLEY REGIS HOSPITAL</v>
      </c>
      <c r="AP4393" s="37" t="s">
        <v>13248</v>
      </c>
      <c r="AQ4393" s="37" t="s">
        <v>13249</v>
      </c>
      <c r="AR4393" s="37" t="s">
        <v>13248</v>
      </c>
      <c r="AS4393" s="37" t="s">
        <v>13249</v>
      </c>
      <c r="AT4393" s="37" t="s">
        <v>1721</v>
      </c>
    </row>
    <row r="4394" spans="41:46" x14ac:dyDescent="0.2">
      <c r="AO4394" s="106" t="str">
        <f t="shared" si="176"/>
        <v>TAJNEPTUNE HEALTH PARK</v>
      </c>
      <c r="AP4394" s="37" t="s">
        <v>13250</v>
      </c>
      <c r="AQ4394" s="37" t="s">
        <v>13251</v>
      </c>
      <c r="AR4394" s="37" t="s">
        <v>13250</v>
      </c>
      <c r="AS4394" s="37" t="s">
        <v>13251</v>
      </c>
      <c r="AT4394" s="37" t="s">
        <v>1721</v>
      </c>
    </row>
    <row r="4395" spans="41:46" x14ac:dyDescent="0.2">
      <c r="AO4395" s="106" t="str">
        <f t="shared" si="176"/>
        <v>TAJTHE CREST</v>
      </c>
      <c r="AP4395" s="37" t="s">
        <v>13252</v>
      </c>
      <c r="AQ4395" s="37" t="s">
        <v>13253</v>
      </c>
      <c r="AR4395" s="37" t="s">
        <v>13252</v>
      </c>
      <c r="AS4395" s="37" t="s">
        <v>13253</v>
      </c>
      <c r="AT4395" s="37" t="s">
        <v>1721</v>
      </c>
    </row>
    <row r="4396" spans="41:46" x14ac:dyDescent="0.2">
      <c r="AO4396" s="106" t="str">
        <f t="shared" si="176"/>
        <v>TAJSANDWELL DISTRICT GENERAL HOSPITAL</v>
      </c>
      <c r="AP4396" s="37" t="s">
        <v>13254</v>
      </c>
      <c r="AQ4396" s="37" t="s">
        <v>13255</v>
      </c>
      <c r="AR4396" s="37" t="s">
        <v>13254</v>
      </c>
      <c r="AS4396" s="37" t="s">
        <v>13255</v>
      </c>
      <c r="AT4396" s="37" t="s">
        <v>1721</v>
      </c>
    </row>
    <row r="4397" spans="41:46" x14ac:dyDescent="0.2">
      <c r="AO4397" s="106" t="str">
        <f t="shared" si="176"/>
        <v>TAJCITY HOSPITAL</v>
      </c>
      <c r="AP4397" s="37" t="s">
        <v>13256</v>
      </c>
      <c r="AQ4397" s="37" t="s">
        <v>13257</v>
      </c>
      <c r="AR4397" s="37" t="s">
        <v>13256</v>
      </c>
      <c r="AS4397" s="37" t="s">
        <v>13257</v>
      </c>
      <c r="AT4397" s="37" t="s">
        <v>1721</v>
      </c>
    </row>
    <row r="4398" spans="41:46" x14ac:dyDescent="0.2">
      <c r="AO4398" s="106" t="str">
        <f t="shared" si="176"/>
        <v>TAJPENN HOSPITAL</v>
      </c>
      <c r="AP4398" s="37" t="s">
        <v>13258</v>
      </c>
      <c r="AQ4398" s="37" t="s">
        <v>13259</v>
      </c>
      <c r="AR4398" s="37" t="s">
        <v>13258</v>
      </c>
      <c r="AS4398" s="37" t="s">
        <v>13259</v>
      </c>
      <c r="AT4398" s="37" t="s">
        <v>1721</v>
      </c>
    </row>
    <row r="4399" spans="41:46" x14ac:dyDescent="0.2">
      <c r="AO4399" s="106" t="str">
        <f t="shared" si="176"/>
        <v>TAJRIDGE HILL HOSPITAL</v>
      </c>
      <c r="AP4399" s="37" t="s">
        <v>13260</v>
      </c>
      <c r="AQ4399" s="37" t="s">
        <v>13261</v>
      </c>
      <c r="AR4399" s="37" t="s">
        <v>13260</v>
      </c>
      <c r="AS4399" s="37" t="s">
        <v>13261</v>
      </c>
      <c r="AT4399" s="37" t="s">
        <v>1721</v>
      </c>
    </row>
    <row r="4400" spans="41:46" x14ac:dyDescent="0.2">
      <c r="AO4400" s="106" t="str">
        <f t="shared" si="176"/>
        <v>TAJDAISY BANK RESIDENTIAL</v>
      </c>
      <c r="AP4400" s="37" t="s">
        <v>13262</v>
      </c>
      <c r="AQ4400" s="37" t="s">
        <v>13263</v>
      </c>
      <c r="AR4400" s="37" t="s">
        <v>13262</v>
      </c>
      <c r="AS4400" s="37" t="s">
        <v>13263</v>
      </c>
      <c r="AT4400" s="37" t="s">
        <v>1721</v>
      </c>
    </row>
    <row r="4401" spans="41:41" x14ac:dyDescent="0.2">
      <c r="AO4401" s="106" t="str">
        <f t="shared" si="176"/>
        <v/>
      </c>
    </row>
    <row r="4402" spans="41:41" x14ac:dyDescent="0.2">
      <c r="AO4402" s="106" t="str">
        <f t="shared" si="176"/>
        <v/>
      </c>
    </row>
    <row r="4403" spans="41:41" x14ac:dyDescent="0.2">
      <c r="AO4403" s="106" t="str">
        <f t="shared" si="176"/>
        <v/>
      </c>
    </row>
    <row r="4404" spans="41:41" x14ac:dyDescent="0.2">
      <c r="AO4404" s="106" t="str">
        <f t="shared" si="176"/>
        <v/>
      </c>
    </row>
    <row r="4405" spans="41:41" x14ac:dyDescent="0.2">
      <c r="AO4405" s="106" t="str">
        <f t="shared" si="176"/>
        <v/>
      </c>
    </row>
    <row r="4406" spans="41:41" x14ac:dyDescent="0.2">
      <c r="AO4406" s="106" t="str">
        <f t="shared" si="176"/>
        <v/>
      </c>
    </row>
    <row r="4407" spans="41:41" x14ac:dyDescent="0.2">
      <c r="AO4407" s="106" t="str">
        <f t="shared" si="176"/>
        <v/>
      </c>
    </row>
    <row r="4408" spans="41:41" x14ac:dyDescent="0.2">
      <c r="AO4408" s="106" t="str">
        <f t="shared" si="176"/>
        <v/>
      </c>
    </row>
    <row r="4409" spans="41:41" x14ac:dyDescent="0.2">
      <c r="AO4409" s="106" t="str">
        <f t="shared" si="176"/>
        <v/>
      </c>
    </row>
    <row r="4410" spans="41:41" x14ac:dyDescent="0.2">
      <c r="AO4410" s="106" t="str">
        <f t="shared" si="176"/>
        <v/>
      </c>
    </row>
    <row r="4411" spans="41:41" x14ac:dyDescent="0.2">
      <c r="AO4411" s="106" t="str">
        <f t="shared" si="176"/>
        <v/>
      </c>
    </row>
    <row r="4412" spans="41:41" x14ac:dyDescent="0.2">
      <c r="AO4412" s="106" t="str">
        <f t="shared" si="176"/>
        <v/>
      </c>
    </row>
    <row r="4413" spans="41:41" x14ac:dyDescent="0.2">
      <c r="AO4413" s="106" t="str">
        <f t="shared" si="176"/>
        <v/>
      </c>
    </row>
    <row r="4414" spans="41:41" x14ac:dyDescent="0.2">
      <c r="AO4414" s="106" t="str">
        <f t="shared" si="176"/>
        <v/>
      </c>
    </row>
    <row r="4415" spans="41:41" x14ac:dyDescent="0.2">
      <c r="AO4415" s="106" t="str">
        <f t="shared" si="176"/>
        <v/>
      </c>
    </row>
    <row r="4416" spans="41:41" x14ac:dyDescent="0.2">
      <c r="AO4416" s="106" t="str">
        <f t="shared" si="176"/>
        <v/>
      </c>
    </row>
    <row r="4417" spans="41:41" x14ac:dyDescent="0.2">
      <c r="AO4417" s="106" t="str">
        <f t="shared" si="176"/>
        <v/>
      </c>
    </row>
    <row r="4418" spans="41:41" x14ac:dyDescent="0.2">
      <c r="AO4418" s="106" t="str">
        <f t="shared" si="176"/>
        <v/>
      </c>
    </row>
    <row r="4419" spans="41:41" x14ac:dyDescent="0.2">
      <c r="AO4419" s="106" t="str">
        <f t="shared" si="176"/>
        <v/>
      </c>
    </row>
    <row r="4420" spans="41:41" x14ac:dyDescent="0.2">
      <c r="AO4420" s="106" t="str">
        <f t="shared" ref="AO4420:AO4483" si="177">AT4420&amp;AQ4420</f>
        <v/>
      </c>
    </row>
    <row r="4421" spans="41:41" x14ac:dyDescent="0.2">
      <c r="AO4421" s="106" t="str">
        <f t="shared" si="177"/>
        <v/>
      </c>
    </row>
    <row r="4422" spans="41:41" x14ac:dyDescent="0.2">
      <c r="AO4422" s="106" t="str">
        <f t="shared" si="177"/>
        <v/>
      </c>
    </row>
    <row r="4423" spans="41:41" x14ac:dyDescent="0.2">
      <c r="AO4423" s="106" t="str">
        <f t="shared" si="177"/>
        <v/>
      </c>
    </row>
    <row r="4424" spans="41:41" x14ac:dyDescent="0.2">
      <c r="AO4424" s="106" t="str">
        <f t="shared" si="177"/>
        <v/>
      </c>
    </row>
    <row r="4425" spans="41:41" x14ac:dyDescent="0.2">
      <c r="AO4425" s="106" t="str">
        <f t="shared" si="177"/>
        <v/>
      </c>
    </row>
    <row r="4426" spans="41:41" x14ac:dyDescent="0.2">
      <c r="AO4426" s="106" t="str">
        <f t="shared" si="177"/>
        <v/>
      </c>
    </row>
    <row r="4427" spans="41:41" x14ac:dyDescent="0.2">
      <c r="AO4427" s="106" t="str">
        <f t="shared" si="177"/>
        <v/>
      </c>
    </row>
    <row r="4428" spans="41:41" x14ac:dyDescent="0.2">
      <c r="AO4428" s="106" t="str">
        <f t="shared" si="177"/>
        <v/>
      </c>
    </row>
    <row r="4429" spans="41:41" x14ac:dyDescent="0.2">
      <c r="AO4429" s="106" t="str">
        <f t="shared" si="177"/>
        <v/>
      </c>
    </row>
    <row r="4430" spans="41:41" x14ac:dyDescent="0.2">
      <c r="AO4430" s="106" t="str">
        <f t="shared" si="177"/>
        <v/>
      </c>
    </row>
    <row r="4431" spans="41:41" x14ac:dyDescent="0.2">
      <c r="AO4431" s="106" t="str">
        <f t="shared" si="177"/>
        <v/>
      </c>
    </row>
    <row r="4432" spans="41:41" x14ac:dyDescent="0.2">
      <c r="AO4432" s="106" t="str">
        <f t="shared" si="177"/>
        <v/>
      </c>
    </row>
    <row r="4433" spans="41:41" x14ac:dyDescent="0.2">
      <c r="AO4433" s="106" t="str">
        <f t="shared" si="177"/>
        <v/>
      </c>
    </row>
    <row r="4434" spans="41:41" x14ac:dyDescent="0.2">
      <c r="AO4434" s="106" t="str">
        <f t="shared" si="177"/>
        <v/>
      </c>
    </row>
    <row r="4435" spans="41:41" x14ac:dyDescent="0.2">
      <c r="AO4435" s="106" t="str">
        <f t="shared" si="177"/>
        <v/>
      </c>
    </row>
    <row r="4436" spans="41:41" x14ac:dyDescent="0.2">
      <c r="AO4436" s="106" t="str">
        <f t="shared" si="177"/>
        <v/>
      </c>
    </row>
    <row r="4437" spans="41:41" x14ac:dyDescent="0.2">
      <c r="AO4437" s="106" t="str">
        <f t="shared" si="177"/>
        <v/>
      </c>
    </row>
    <row r="4438" spans="41:41" x14ac:dyDescent="0.2">
      <c r="AO4438" s="106" t="str">
        <f t="shared" si="177"/>
        <v/>
      </c>
    </row>
    <row r="4439" spans="41:41" x14ac:dyDescent="0.2">
      <c r="AO4439" s="106" t="str">
        <f t="shared" si="177"/>
        <v/>
      </c>
    </row>
    <row r="4440" spans="41:41" x14ac:dyDescent="0.2">
      <c r="AO4440" s="106" t="str">
        <f t="shared" si="177"/>
        <v/>
      </c>
    </row>
    <row r="4441" spans="41:41" x14ac:dyDescent="0.2">
      <c r="AO4441" s="106" t="str">
        <f t="shared" si="177"/>
        <v/>
      </c>
    </row>
    <row r="4442" spans="41:41" x14ac:dyDescent="0.2">
      <c r="AO4442" s="106" t="str">
        <f t="shared" si="177"/>
        <v/>
      </c>
    </row>
    <row r="4443" spans="41:41" x14ac:dyDescent="0.2">
      <c r="AO4443" s="106" t="str">
        <f t="shared" si="177"/>
        <v/>
      </c>
    </row>
    <row r="4444" spans="41:41" x14ac:dyDescent="0.2">
      <c r="AO4444" s="106" t="str">
        <f t="shared" si="177"/>
        <v/>
      </c>
    </row>
    <row r="4445" spans="41:41" x14ac:dyDescent="0.2">
      <c r="AO4445" s="106" t="str">
        <f t="shared" si="177"/>
        <v/>
      </c>
    </row>
    <row r="4446" spans="41:41" x14ac:dyDescent="0.2">
      <c r="AO4446" s="106" t="str">
        <f t="shared" si="177"/>
        <v/>
      </c>
    </row>
    <row r="4447" spans="41:41" x14ac:dyDescent="0.2">
      <c r="AO4447" s="106" t="str">
        <f t="shared" si="177"/>
        <v/>
      </c>
    </row>
    <row r="4448" spans="41:41" x14ac:dyDescent="0.2">
      <c r="AO4448" s="106" t="str">
        <f t="shared" si="177"/>
        <v/>
      </c>
    </row>
    <row r="4449" spans="41:41" x14ac:dyDescent="0.2">
      <c r="AO4449" s="106" t="str">
        <f t="shared" si="177"/>
        <v/>
      </c>
    </row>
    <row r="4450" spans="41:41" x14ac:dyDescent="0.2">
      <c r="AO4450" s="106" t="str">
        <f t="shared" si="177"/>
        <v/>
      </c>
    </row>
    <row r="4451" spans="41:41" x14ac:dyDescent="0.2">
      <c r="AO4451" s="106" t="str">
        <f t="shared" si="177"/>
        <v/>
      </c>
    </row>
    <row r="4452" spans="41:41" x14ac:dyDescent="0.2">
      <c r="AO4452" s="106" t="str">
        <f t="shared" si="177"/>
        <v/>
      </c>
    </row>
    <row r="4453" spans="41:41" x14ac:dyDescent="0.2">
      <c r="AO4453" s="106" t="str">
        <f t="shared" si="177"/>
        <v/>
      </c>
    </row>
    <row r="4454" spans="41:41" x14ac:dyDescent="0.2">
      <c r="AO4454" s="106" t="str">
        <f t="shared" si="177"/>
        <v/>
      </c>
    </row>
    <row r="4455" spans="41:41" x14ac:dyDescent="0.2">
      <c r="AO4455" s="106" t="str">
        <f t="shared" si="177"/>
        <v/>
      </c>
    </row>
    <row r="4456" spans="41:41" x14ac:dyDescent="0.2">
      <c r="AO4456" s="106" t="str">
        <f t="shared" si="177"/>
        <v/>
      </c>
    </row>
    <row r="4457" spans="41:41" x14ac:dyDescent="0.2">
      <c r="AO4457" s="106" t="str">
        <f t="shared" si="177"/>
        <v/>
      </c>
    </row>
    <row r="4458" spans="41:41" x14ac:dyDescent="0.2">
      <c r="AO4458" s="106" t="str">
        <f t="shared" si="177"/>
        <v/>
      </c>
    </row>
    <row r="4459" spans="41:41" x14ac:dyDescent="0.2">
      <c r="AO4459" s="106" t="str">
        <f t="shared" si="177"/>
        <v/>
      </c>
    </row>
    <row r="4460" spans="41:41" x14ac:dyDescent="0.2">
      <c r="AO4460" s="106" t="str">
        <f t="shared" si="177"/>
        <v/>
      </c>
    </row>
    <row r="4461" spans="41:41" x14ac:dyDescent="0.2">
      <c r="AO4461" s="106" t="str">
        <f t="shared" si="177"/>
        <v/>
      </c>
    </row>
    <row r="4462" spans="41:41" x14ac:dyDescent="0.2">
      <c r="AO4462" s="106" t="str">
        <f t="shared" si="177"/>
        <v/>
      </c>
    </row>
    <row r="4463" spans="41:41" x14ac:dyDescent="0.2">
      <c r="AO4463" s="106" t="str">
        <f t="shared" si="177"/>
        <v/>
      </c>
    </row>
    <row r="4464" spans="41:41" x14ac:dyDescent="0.2">
      <c r="AO4464" s="106" t="str">
        <f t="shared" si="177"/>
        <v/>
      </c>
    </row>
    <row r="4465" spans="41:41" x14ac:dyDescent="0.2">
      <c r="AO4465" s="106" t="str">
        <f t="shared" si="177"/>
        <v/>
      </c>
    </row>
    <row r="4466" spans="41:41" x14ac:dyDescent="0.2">
      <c r="AO4466" s="106" t="str">
        <f t="shared" si="177"/>
        <v/>
      </c>
    </row>
    <row r="4467" spans="41:41" x14ac:dyDescent="0.2">
      <c r="AO4467" s="106" t="str">
        <f t="shared" si="177"/>
        <v/>
      </c>
    </row>
    <row r="4468" spans="41:41" x14ac:dyDescent="0.2">
      <c r="AO4468" s="106" t="str">
        <f t="shared" si="177"/>
        <v/>
      </c>
    </row>
    <row r="4469" spans="41:41" x14ac:dyDescent="0.2">
      <c r="AO4469" s="106" t="str">
        <f t="shared" si="177"/>
        <v/>
      </c>
    </row>
    <row r="4470" spans="41:41" x14ac:dyDescent="0.2">
      <c r="AO4470" s="106" t="str">
        <f t="shared" si="177"/>
        <v/>
      </c>
    </row>
    <row r="4471" spans="41:41" x14ac:dyDescent="0.2">
      <c r="AO4471" s="106" t="str">
        <f t="shared" si="177"/>
        <v/>
      </c>
    </row>
    <row r="4472" spans="41:41" x14ac:dyDescent="0.2">
      <c r="AO4472" s="106" t="str">
        <f t="shared" si="177"/>
        <v/>
      </c>
    </row>
    <row r="4473" spans="41:41" x14ac:dyDescent="0.2">
      <c r="AO4473" s="106" t="str">
        <f t="shared" si="177"/>
        <v/>
      </c>
    </row>
    <row r="4474" spans="41:41" x14ac:dyDescent="0.2">
      <c r="AO4474" s="106" t="str">
        <f t="shared" si="177"/>
        <v/>
      </c>
    </row>
    <row r="4475" spans="41:41" x14ac:dyDescent="0.2">
      <c r="AO4475" s="106" t="str">
        <f t="shared" si="177"/>
        <v/>
      </c>
    </row>
    <row r="4476" spans="41:41" x14ac:dyDescent="0.2">
      <c r="AO4476" s="106" t="str">
        <f t="shared" si="177"/>
        <v/>
      </c>
    </row>
    <row r="4477" spans="41:41" x14ac:dyDescent="0.2">
      <c r="AO4477" s="106" t="str">
        <f t="shared" si="177"/>
        <v/>
      </c>
    </row>
    <row r="4478" spans="41:41" x14ac:dyDescent="0.2">
      <c r="AO4478" s="106" t="str">
        <f t="shared" si="177"/>
        <v/>
      </c>
    </row>
    <row r="4479" spans="41:41" x14ac:dyDescent="0.2">
      <c r="AO4479" s="106" t="str">
        <f t="shared" si="177"/>
        <v/>
      </c>
    </row>
    <row r="4480" spans="41:41" x14ac:dyDescent="0.2">
      <c r="AO4480" s="106" t="str">
        <f t="shared" si="177"/>
        <v/>
      </c>
    </row>
    <row r="4481" spans="41:41" x14ac:dyDescent="0.2">
      <c r="AO4481" s="106" t="str">
        <f t="shared" si="177"/>
        <v/>
      </c>
    </row>
    <row r="4482" spans="41:41" x14ac:dyDescent="0.2">
      <c r="AO4482" s="106" t="str">
        <f t="shared" si="177"/>
        <v/>
      </c>
    </row>
    <row r="4483" spans="41:41" x14ac:dyDescent="0.2">
      <c r="AO4483" s="106" t="str">
        <f t="shared" si="177"/>
        <v/>
      </c>
    </row>
    <row r="4484" spans="41:41" x14ac:dyDescent="0.2">
      <c r="AO4484" s="106" t="str">
        <f t="shared" ref="AO4484:AO4547" si="178">AT4484&amp;AQ4484</f>
        <v/>
      </c>
    </row>
    <row r="4485" spans="41:41" x14ac:dyDescent="0.2">
      <c r="AO4485" s="106" t="str">
        <f t="shared" si="178"/>
        <v/>
      </c>
    </row>
    <row r="4486" spans="41:41" x14ac:dyDescent="0.2">
      <c r="AO4486" s="106" t="str">
        <f t="shared" si="178"/>
        <v/>
      </c>
    </row>
    <row r="4487" spans="41:41" x14ac:dyDescent="0.2">
      <c r="AO4487" s="106" t="str">
        <f t="shared" si="178"/>
        <v/>
      </c>
    </row>
    <row r="4488" spans="41:41" x14ac:dyDescent="0.2">
      <c r="AO4488" s="106" t="str">
        <f t="shared" si="178"/>
        <v/>
      </c>
    </row>
    <row r="4489" spans="41:41" x14ac:dyDescent="0.2">
      <c r="AO4489" s="106" t="str">
        <f t="shared" si="178"/>
        <v/>
      </c>
    </row>
    <row r="4490" spans="41:41" x14ac:dyDescent="0.2">
      <c r="AO4490" s="106" t="str">
        <f t="shared" si="178"/>
        <v/>
      </c>
    </row>
    <row r="4491" spans="41:41" x14ac:dyDescent="0.2">
      <c r="AO4491" s="106" t="str">
        <f t="shared" si="178"/>
        <v/>
      </c>
    </row>
    <row r="4492" spans="41:41" x14ac:dyDescent="0.2">
      <c r="AO4492" s="106" t="str">
        <f t="shared" si="178"/>
        <v/>
      </c>
    </row>
    <row r="4493" spans="41:41" x14ac:dyDescent="0.2">
      <c r="AO4493" s="106" t="str">
        <f t="shared" si="178"/>
        <v/>
      </c>
    </row>
    <row r="4494" spans="41:41" x14ac:dyDescent="0.2">
      <c r="AO4494" s="106" t="str">
        <f t="shared" si="178"/>
        <v/>
      </c>
    </row>
    <row r="4495" spans="41:41" x14ac:dyDescent="0.2">
      <c r="AO4495" s="106" t="str">
        <f t="shared" si="178"/>
        <v/>
      </c>
    </row>
    <row r="4496" spans="41:41" x14ac:dyDescent="0.2">
      <c r="AO4496" s="106" t="str">
        <f t="shared" si="178"/>
        <v/>
      </c>
    </row>
    <row r="4497" spans="41:41" x14ac:dyDescent="0.2">
      <c r="AO4497" s="106" t="str">
        <f t="shared" si="178"/>
        <v/>
      </c>
    </row>
    <row r="4498" spans="41:41" x14ac:dyDescent="0.2">
      <c r="AO4498" s="106" t="str">
        <f t="shared" si="178"/>
        <v/>
      </c>
    </row>
    <row r="4499" spans="41:41" x14ac:dyDescent="0.2">
      <c r="AO4499" s="106" t="str">
        <f t="shared" si="178"/>
        <v/>
      </c>
    </row>
    <row r="4500" spans="41:41" x14ac:dyDescent="0.2">
      <c r="AO4500" s="106" t="str">
        <f t="shared" si="178"/>
        <v/>
      </c>
    </row>
    <row r="4501" spans="41:41" x14ac:dyDescent="0.2">
      <c r="AO4501" s="106" t="str">
        <f t="shared" si="178"/>
        <v/>
      </c>
    </row>
    <row r="4502" spans="41:41" x14ac:dyDescent="0.2">
      <c r="AO4502" s="106" t="str">
        <f t="shared" si="178"/>
        <v/>
      </c>
    </row>
    <row r="4503" spans="41:41" x14ac:dyDescent="0.2">
      <c r="AO4503" s="106" t="str">
        <f t="shared" si="178"/>
        <v/>
      </c>
    </row>
    <row r="4504" spans="41:41" x14ac:dyDescent="0.2">
      <c r="AO4504" s="106" t="str">
        <f t="shared" si="178"/>
        <v/>
      </c>
    </row>
    <row r="4505" spans="41:41" x14ac:dyDescent="0.2">
      <c r="AO4505" s="106" t="str">
        <f t="shared" si="178"/>
        <v/>
      </c>
    </row>
    <row r="4506" spans="41:41" x14ac:dyDescent="0.2">
      <c r="AO4506" s="106" t="str">
        <f t="shared" si="178"/>
        <v/>
      </c>
    </row>
    <row r="4507" spans="41:41" x14ac:dyDescent="0.2">
      <c r="AO4507" s="106" t="str">
        <f t="shared" si="178"/>
        <v/>
      </c>
    </row>
    <row r="4508" spans="41:41" x14ac:dyDescent="0.2">
      <c r="AO4508" s="106" t="str">
        <f t="shared" si="178"/>
        <v/>
      </c>
    </row>
    <row r="4509" spans="41:41" x14ac:dyDescent="0.2">
      <c r="AO4509" s="106" t="str">
        <f t="shared" si="178"/>
        <v/>
      </c>
    </row>
    <row r="4510" spans="41:41" x14ac:dyDescent="0.2">
      <c r="AO4510" s="106" t="str">
        <f t="shared" si="178"/>
        <v/>
      </c>
    </row>
    <row r="4511" spans="41:41" x14ac:dyDescent="0.2">
      <c r="AO4511" s="106" t="str">
        <f t="shared" si="178"/>
        <v/>
      </c>
    </row>
    <row r="4512" spans="41:41" x14ac:dyDescent="0.2">
      <c r="AO4512" s="106" t="str">
        <f t="shared" si="178"/>
        <v/>
      </c>
    </row>
    <row r="4513" spans="41:41" x14ac:dyDescent="0.2">
      <c r="AO4513" s="106" t="str">
        <f t="shared" si="178"/>
        <v/>
      </c>
    </row>
    <row r="4514" spans="41:41" x14ac:dyDescent="0.2">
      <c r="AO4514" s="106" t="str">
        <f t="shared" si="178"/>
        <v/>
      </c>
    </row>
    <row r="4515" spans="41:41" x14ac:dyDescent="0.2">
      <c r="AO4515" s="106" t="str">
        <f t="shared" si="178"/>
        <v/>
      </c>
    </row>
    <row r="4516" spans="41:41" x14ac:dyDescent="0.2">
      <c r="AO4516" s="106" t="str">
        <f t="shared" si="178"/>
        <v/>
      </c>
    </row>
    <row r="4517" spans="41:41" x14ac:dyDescent="0.2">
      <c r="AO4517" s="106" t="str">
        <f t="shared" si="178"/>
        <v/>
      </c>
    </row>
    <row r="4518" spans="41:41" x14ac:dyDescent="0.2">
      <c r="AO4518" s="106" t="str">
        <f t="shared" si="178"/>
        <v/>
      </c>
    </row>
    <row r="4519" spans="41:41" x14ac:dyDescent="0.2">
      <c r="AO4519" s="106" t="str">
        <f t="shared" si="178"/>
        <v/>
      </c>
    </row>
    <row r="4520" spans="41:41" x14ac:dyDescent="0.2">
      <c r="AO4520" s="106" t="str">
        <f t="shared" si="178"/>
        <v/>
      </c>
    </row>
    <row r="4521" spans="41:41" x14ac:dyDescent="0.2">
      <c r="AO4521" s="106" t="str">
        <f t="shared" si="178"/>
        <v/>
      </c>
    </row>
    <row r="4522" spans="41:41" x14ac:dyDescent="0.2">
      <c r="AO4522" s="106" t="str">
        <f t="shared" si="178"/>
        <v/>
      </c>
    </row>
    <row r="4523" spans="41:41" x14ac:dyDescent="0.2">
      <c r="AO4523" s="106" t="str">
        <f t="shared" si="178"/>
        <v/>
      </c>
    </row>
    <row r="4524" spans="41:41" x14ac:dyDescent="0.2">
      <c r="AO4524" s="106" t="str">
        <f t="shared" si="178"/>
        <v/>
      </c>
    </row>
    <row r="4525" spans="41:41" x14ac:dyDescent="0.2">
      <c r="AO4525" s="106" t="str">
        <f t="shared" si="178"/>
        <v/>
      </c>
    </row>
    <row r="4526" spans="41:41" x14ac:dyDescent="0.2">
      <c r="AO4526" s="106" t="str">
        <f t="shared" si="178"/>
        <v/>
      </c>
    </row>
    <row r="4527" spans="41:41" x14ac:dyDescent="0.2">
      <c r="AO4527" s="106" t="str">
        <f t="shared" si="178"/>
        <v/>
      </c>
    </row>
    <row r="4528" spans="41:41" x14ac:dyDescent="0.2">
      <c r="AO4528" s="106" t="str">
        <f t="shared" si="178"/>
        <v/>
      </c>
    </row>
    <row r="4529" spans="41:41" x14ac:dyDescent="0.2">
      <c r="AO4529" s="106" t="str">
        <f t="shared" si="178"/>
        <v/>
      </c>
    </row>
    <row r="4530" spans="41:41" x14ac:dyDescent="0.2">
      <c r="AO4530" s="106" t="str">
        <f t="shared" si="178"/>
        <v/>
      </c>
    </row>
    <row r="4531" spans="41:41" x14ac:dyDescent="0.2">
      <c r="AO4531" s="106" t="str">
        <f t="shared" si="178"/>
        <v/>
      </c>
    </row>
    <row r="4532" spans="41:41" x14ac:dyDescent="0.2">
      <c r="AO4532" s="106" t="str">
        <f t="shared" si="178"/>
        <v/>
      </c>
    </row>
    <row r="4533" spans="41:41" x14ac:dyDescent="0.2">
      <c r="AO4533" s="106" t="str">
        <f t="shared" si="178"/>
        <v/>
      </c>
    </row>
    <row r="4534" spans="41:41" x14ac:dyDescent="0.2">
      <c r="AO4534" s="106" t="str">
        <f t="shared" si="178"/>
        <v/>
      </c>
    </row>
    <row r="4535" spans="41:41" x14ac:dyDescent="0.2">
      <c r="AO4535" s="106" t="str">
        <f t="shared" si="178"/>
        <v/>
      </c>
    </row>
    <row r="4536" spans="41:41" x14ac:dyDescent="0.2">
      <c r="AO4536" s="106" t="str">
        <f t="shared" si="178"/>
        <v/>
      </c>
    </row>
    <row r="4537" spans="41:41" x14ac:dyDescent="0.2">
      <c r="AO4537" s="106" t="str">
        <f t="shared" si="178"/>
        <v/>
      </c>
    </row>
    <row r="4538" spans="41:41" x14ac:dyDescent="0.2">
      <c r="AO4538" s="106" t="str">
        <f t="shared" si="178"/>
        <v/>
      </c>
    </row>
    <row r="4539" spans="41:41" x14ac:dyDescent="0.2">
      <c r="AO4539" s="106" t="str">
        <f t="shared" si="178"/>
        <v/>
      </c>
    </row>
    <row r="4540" spans="41:41" x14ac:dyDescent="0.2">
      <c r="AO4540" s="106" t="str">
        <f t="shared" si="178"/>
        <v/>
      </c>
    </row>
    <row r="4541" spans="41:41" x14ac:dyDescent="0.2">
      <c r="AO4541" s="106" t="str">
        <f t="shared" si="178"/>
        <v/>
      </c>
    </row>
    <row r="4542" spans="41:41" x14ac:dyDescent="0.2">
      <c r="AO4542" s="106" t="str">
        <f t="shared" si="178"/>
        <v/>
      </c>
    </row>
    <row r="4543" spans="41:41" x14ac:dyDescent="0.2">
      <c r="AO4543" s="106" t="str">
        <f t="shared" si="178"/>
        <v/>
      </c>
    </row>
    <row r="4544" spans="41:41" x14ac:dyDescent="0.2">
      <c r="AO4544" s="106" t="str">
        <f t="shared" si="178"/>
        <v/>
      </c>
    </row>
    <row r="4545" spans="41:41" x14ac:dyDescent="0.2">
      <c r="AO4545" s="106" t="str">
        <f t="shared" si="178"/>
        <v/>
      </c>
    </row>
    <row r="4546" spans="41:41" x14ac:dyDescent="0.2">
      <c r="AO4546" s="106" t="str">
        <f t="shared" si="178"/>
        <v/>
      </c>
    </row>
    <row r="4547" spans="41:41" x14ac:dyDescent="0.2">
      <c r="AO4547" s="106" t="str">
        <f t="shared" si="178"/>
        <v/>
      </c>
    </row>
    <row r="4548" spans="41:41" x14ac:dyDescent="0.2">
      <c r="AO4548" s="106" t="str">
        <f t="shared" ref="AO4548:AO4611" si="179">AT4548&amp;AQ4548</f>
        <v/>
      </c>
    </row>
    <row r="4549" spans="41:41" x14ac:dyDescent="0.2">
      <c r="AO4549" s="106" t="str">
        <f t="shared" si="179"/>
        <v/>
      </c>
    </row>
    <row r="4550" spans="41:41" x14ac:dyDescent="0.2">
      <c r="AO4550" s="106" t="str">
        <f t="shared" si="179"/>
        <v/>
      </c>
    </row>
    <row r="4551" spans="41:41" x14ac:dyDescent="0.2">
      <c r="AO4551" s="106" t="str">
        <f t="shared" si="179"/>
        <v/>
      </c>
    </row>
    <row r="4552" spans="41:41" x14ac:dyDescent="0.2">
      <c r="AO4552" s="106" t="str">
        <f t="shared" si="179"/>
        <v/>
      </c>
    </row>
    <row r="4553" spans="41:41" x14ac:dyDescent="0.2">
      <c r="AO4553" s="106" t="str">
        <f t="shared" si="179"/>
        <v/>
      </c>
    </row>
    <row r="4554" spans="41:41" x14ac:dyDescent="0.2">
      <c r="AO4554" s="106" t="str">
        <f t="shared" si="179"/>
        <v/>
      </c>
    </row>
    <row r="4555" spans="41:41" x14ac:dyDescent="0.2">
      <c r="AO4555" s="106" t="str">
        <f t="shared" si="179"/>
        <v/>
      </c>
    </row>
    <row r="4556" spans="41:41" x14ac:dyDescent="0.2">
      <c r="AO4556" s="106" t="str">
        <f t="shared" si="179"/>
        <v/>
      </c>
    </row>
    <row r="4557" spans="41:41" x14ac:dyDescent="0.2">
      <c r="AO4557" s="106" t="str">
        <f t="shared" si="179"/>
        <v/>
      </c>
    </row>
    <row r="4558" spans="41:41" x14ac:dyDescent="0.2">
      <c r="AO4558" s="106" t="str">
        <f t="shared" si="179"/>
        <v/>
      </c>
    </row>
    <row r="4559" spans="41:41" x14ac:dyDescent="0.2">
      <c r="AO4559" s="106" t="str">
        <f t="shared" si="179"/>
        <v/>
      </c>
    </row>
    <row r="4560" spans="41:41" x14ac:dyDescent="0.2">
      <c r="AO4560" s="106" t="str">
        <f t="shared" si="179"/>
        <v/>
      </c>
    </row>
    <row r="4561" spans="41:41" x14ac:dyDescent="0.2">
      <c r="AO4561" s="106" t="str">
        <f t="shared" si="179"/>
        <v/>
      </c>
    </row>
    <row r="4562" spans="41:41" x14ac:dyDescent="0.2">
      <c r="AO4562" s="106" t="str">
        <f t="shared" si="179"/>
        <v/>
      </c>
    </row>
    <row r="4563" spans="41:41" x14ac:dyDescent="0.2">
      <c r="AO4563" s="106" t="str">
        <f t="shared" si="179"/>
        <v/>
      </c>
    </row>
    <row r="4564" spans="41:41" x14ac:dyDescent="0.2">
      <c r="AO4564" s="106" t="str">
        <f t="shared" si="179"/>
        <v/>
      </c>
    </row>
    <row r="4565" spans="41:41" x14ac:dyDescent="0.2">
      <c r="AO4565" s="106" t="str">
        <f t="shared" si="179"/>
        <v/>
      </c>
    </row>
    <row r="4566" spans="41:41" x14ac:dyDescent="0.2">
      <c r="AO4566" s="106" t="str">
        <f t="shared" si="179"/>
        <v/>
      </c>
    </row>
    <row r="4567" spans="41:41" x14ac:dyDescent="0.2">
      <c r="AO4567" s="106" t="str">
        <f t="shared" si="179"/>
        <v/>
      </c>
    </row>
    <row r="4568" spans="41:41" x14ac:dyDescent="0.2">
      <c r="AO4568" s="106" t="str">
        <f t="shared" si="179"/>
        <v/>
      </c>
    </row>
    <row r="4569" spans="41:41" x14ac:dyDescent="0.2">
      <c r="AO4569" s="106" t="str">
        <f t="shared" si="179"/>
        <v/>
      </c>
    </row>
    <row r="4570" spans="41:41" x14ac:dyDescent="0.2">
      <c r="AO4570" s="106" t="str">
        <f t="shared" si="179"/>
        <v/>
      </c>
    </row>
    <row r="4571" spans="41:41" x14ac:dyDescent="0.2">
      <c r="AO4571" s="106" t="str">
        <f t="shared" si="179"/>
        <v/>
      </c>
    </row>
    <row r="4572" spans="41:41" x14ac:dyDescent="0.2">
      <c r="AO4572" s="106" t="str">
        <f t="shared" si="179"/>
        <v/>
      </c>
    </row>
    <row r="4573" spans="41:41" x14ac:dyDescent="0.2">
      <c r="AO4573" s="106" t="str">
        <f t="shared" si="179"/>
        <v/>
      </c>
    </row>
    <row r="4574" spans="41:41" x14ac:dyDescent="0.2">
      <c r="AO4574" s="106" t="str">
        <f t="shared" si="179"/>
        <v/>
      </c>
    </row>
    <row r="4575" spans="41:41" x14ac:dyDescent="0.2">
      <c r="AO4575" s="106" t="str">
        <f t="shared" si="179"/>
        <v/>
      </c>
    </row>
    <row r="4576" spans="41:41" x14ac:dyDescent="0.2">
      <c r="AO4576" s="106" t="str">
        <f t="shared" si="179"/>
        <v/>
      </c>
    </row>
    <row r="4577" spans="41:41" x14ac:dyDescent="0.2">
      <c r="AO4577" s="106" t="str">
        <f t="shared" si="179"/>
        <v/>
      </c>
    </row>
    <row r="4578" spans="41:41" x14ac:dyDescent="0.2">
      <c r="AO4578" s="106" t="str">
        <f t="shared" si="179"/>
        <v/>
      </c>
    </row>
    <row r="4579" spans="41:41" x14ac:dyDescent="0.2">
      <c r="AO4579" s="106" t="str">
        <f t="shared" si="179"/>
        <v/>
      </c>
    </row>
    <row r="4580" spans="41:41" x14ac:dyDescent="0.2">
      <c r="AO4580" s="106" t="str">
        <f t="shared" si="179"/>
        <v/>
      </c>
    </row>
    <row r="4581" spans="41:41" x14ac:dyDescent="0.2">
      <c r="AO4581" s="106" t="str">
        <f t="shared" si="179"/>
        <v/>
      </c>
    </row>
    <row r="4582" spans="41:41" x14ac:dyDescent="0.2">
      <c r="AO4582" s="106" t="str">
        <f t="shared" si="179"/>
        <v/>
      </c>
    </row>
    <row r="4583" spans="41:41" x14ac:dyDescent="0.2">
      <c r="AO4583" s="106" t="str">
        <f t="shared" si="179"/>
        <v/>
      </c>
    </row>
    <row r="4584" spans="41:41" x14ac:dyDescent="0.2">
      <c r="AO4584" s="106" t="str">
        <f t="shared" si="179"/>
        <v/>
      </c>
    </row>
    <row r="4585" spans="41:41" x14ac:dyDescent="0.2">
      <c r="AO4585" s="106" t="str">
        <f t="shared" si="179"/>
        <v/>
      </c>
    </row>
    <row r="4586" spans="41:41" x14ac:dyDescent="0.2">
      <c r="AO4586" s="106" t="str">
        <f t="shared" si="179"/>
        <v/>
      </c>
    </row>
    <row r="4587" spans="41:41" x14ac:dyDescent="0.2">
      <c r="AO4587" s="106" t="str">
        <f t="shared" si="179"/>
        <v/>
      </c>
    </row>
    <row r="4588" spans="41:41" x14ac:dyDescent="0.2">
      <c r="AO4588" s="106" t="str">
        <f t="shared" si="179"/>
        <v/>
      </c>
    </row>
    <row r="4589" spans="41:41" x14ac:dyDescent="0.2">
      <c r="AO4589" s="106" t="str">
        <f t="shared" si="179"/>
        <v/>
      </c>
    </row>
    <row r="4590" spans="41:41" x14ac:dyDescent="0.2">
      <c r="AO4590" s="106" t="str">
        <f t="shared" si="179"/>
        <v/>
      </c>
    </row>
    <row r="4591" spans="41:41" x14ac:dyDescent="0.2">
      <c r="AO4591" s="106" t="str">
        <f t="shared" si="179"/>
        <v/>
      </c>
    </row>
    <row r="4592" spans="41:41" x14ac:dyDescent="0.2">
      <c r="AO4592" s="106" t="str">
        <f t="shared" si="179"/>
        <v/>
      </c>
    </row>
    <row r="4593" spans="41:41" x14ac:dyDescent="0.2">
      <c r="AO4593" s="106" t="str">
        <f t="shared" si="179"/>
        <v/>
      </c>
    </row>
    <row r="4594" spans="41:41" x14ac:dyDescent="0.2">
      <c r="AO4594" s="106" t="str">
        <f t="shared" si="179"/>
        <v/>
      </c>
    </row>
    <row r="4595" spans="41:41" x14ac:dyDescent="0.2">
      <c r="AO4595" s="106" t="str">
        <f t="shared" si="179"/>
        <v/>
      </c>
    </row>
    <row r="4596" spans="41:41" x14ac:dyDescent="0.2">
      <c r="AO4596" s="106" t="str">
        <f t="shared" si="179"/>
        <v/>
      </c>
    </row>
    <row r="4597" spans="41:41" x14ac:dyDescent="0.2">
      <c r="AO4597" s="106" t="str">
        <f t="shared" si="179"/>
        <v/>
      </c>
    </row>
    <row r="4598" spans="41:41" x14ac:dyDescent="0.2">
      <c r="AO4598" s="106" t="str">
        <f t="shared" si="179"/>
        <v/>
      </c>
    </row>
    <row r="4599" spans="41:41" x14ac:dyDescent="0.2">
      <c r="AO4599" s="106" t="str">
        <f t="shared" si="179"/>
        <v/>
      </c>
    </row>
    <row r="4600" spans="41:41" x14ac:dyDescent="0.2">
      <c r="AO4600" s="106" t="str">
        <f t="shared" si="179"/>
        <v/>
      </c>
    </row>
    <row r="4601" spans="41:41" x14ac:dyDescent="0.2">
      <c r="AO4601" s="106" t="str">
        <f t="shared" si="179"/>
        <v/>
      </c>
    </row>
    <row r="4602" spans="41:41" x14ac:dyDescent="0.2">
      <c r="AO4602" s="106" t="str">
        <f t="shared" si="179"/>
        <v/>
      </c>
    </row>
    <row r="4603" spans="41:41" x14ac:dyDescent="0.2">
      <c r="AO4603" s="106" t="str">
        <f t="shared" si="179"/>
        <v/>
      </c>
    </row>
    <row r="4604" spans="41:41" x14ac:dyDescent="0.2">
      <c r="AO4604" s="106" t="str">
        <f t="shared" si="179"/>
        <v/>
      </c>
    </row>
    <row r="4605" spans="41:41" x14ac:dyDescent="0.2">
      <c r="AO4605" s="106" t="str">
        <f t="shared" si="179"/>
        <v/>
      </c>
    </row>
    <row r="4606" spans="41:41" x14ac:dyDescent="0.2">
      <c r="AO4606" s="106" t="str">
        <f t="shared" si="179"/>
        <v/>
      </c>
    </row>
    <row r="4607" spans="41:41" x14ac:dyDescent="0.2">
      <c r="AO4607" s="106" t="str">
        <f t="shared" si="179"/>
        <v/>
      </c>
    </row>
    <row r="4608" spans="41:41" x14ac:dyDescent="0.2">
      <c r="AO4608" s="106" t="str">
        <f t="shared" si="179"/>
        <v/>
      </c>
    </row>
    <row r="4609" spans="41:41" x14ac:dyDescent="0.2">
      <c r="AO4609" s="106" t="str">
        <f t="shared" si="179"/>
        <v/>
      </c>
    </row>
    <row r="4610" spans="41:41" x14ac:dyDescent="0.2">
      <c r="AO4610" s="106" t="str">
        <f t="shared" si="179"/>
        <v/>
      </c>
    </row>
    <row r="4611" spans="41:41" x14ac:dyDescent="0.2">
      <c r="AO4611" s="106" t="str">
        <f t="shared" si="179"/>
        <v/>
      </c>
    </row>
    <row r="4612" spans="41:41" x14ac:dyDescent="0.2">
      <c r="AO4612" s="106" t="str">
        <f t="shared" ref="AO4612:AO4675" si="180">AT4612&amp;AQ4612</f>
        <v/>
      </c>
    </row>
    <row r="4613" spans="41:41" x14ac:dyDescent="0.2">
      <c r="AO4613" s="106" t="str">
        <f t="shared" si="180"/>
        <v/>
      </c>
    </row>
    <row r="4614" spans="41:41" x14ac:dyDescent="0.2">
      <c r="AO4614" s="106" t="str">
        <f t="shared" si="180"/>
        <v/>
      </c>
    </row>
    <row r="4615" spans="41:41" x14ac:dyDescent="0.2">
      <c r="AO4615" s="106" t="str">
        <f t="shared" si="180"/>
        <v/>
      </c>
    </row>
    <row r="4616" spans="41:41" x14ac:dyDescent="0.2">
      <c r="AO4616" s="106" t="str">
        <f t="shared" si="180"/>
        <v/>
      </c>
    </row>
    <row r="4617" spans="41:41" x14ac:dyDescent="0.2">
      <c r="AO4617" s="106" t="str">
        <f t="shared" si="180"/>
        <v/>
      </c>
    </row>
    <row r="4618" spans="41:41" x14ac:dyDescent="0.2">
      <c r="AO4618" s="106" t="str">
        <f t="shared" si="180"/>
        <v/>
      </c>
    </row>
    <row r="4619" spans="41:41" x14ac:dyDescent="0.2">
      <c r="AO4619" s="106" t="str">
        <f t="shared" si="180"/>
        <v/>
      </c>
    </row>
    <row r="4620" spans="41:41" x14ac:dyDescent="0.2">
      <c r="AO4620" s="106" t="str">
        <f t="shared" si="180"/>
        <v/>
      </c>
    </row>
    <row r="4621" spans="41:41" x14ac:dyDescent="0.2">
      <c r="AO4621" s="106" t="str">
        <f t="shared" si="180"/>
        <v/>
      </c>
    </row>
    <row r="4622" spans="41:41" x14ac:dyDescent="0.2">
      <c r="AO4622" s="106" t="str">
        <f t="shared" si="180"/>
        <v/>
      </c>
    </row>
    <row r="4623" spans="41:41" x14ac:dyDescent="0.2">
      <c r="AO4623" s="106" t="str">
        <f t="shared" si="180"/>
        <v/>
      </c>
    </row>
    <row r="4624" spans="41:41" x14ac:dyDescent="0.2">
      <c r="AO4624" s="106" t="str">
        <f t="shared" si="180"/>
        <v/>
      </c>
    </row>
    <row r="4625" spans="41:41" x14ac:dyDescent="0.2">
      <c r="AO4625" s="106" t="str">
        <f t="shared" si="180"/>
        <v/>
      </c>
    </row>
    <row r="4626" spans="41:41" x14ac:dyDescent="0.2">
      <c r="AO4626" s="106" t="str">
        <f t="shared" si="180"/>
        <v/>
      </c>
    </row>
    <row r="4627" spans="41:41" x14ac:dyDescent="0.2">
      <c r="AO4627" s="106" t="str">
        <f t="shared" si="180"/>
        <v/>
      </c>
    </row>
    <row r="4628" spans="41:41" x14ac:dyDescent="0.2">
      <c r="AO4628" s="106" t="str">
        <f t="shared" si="180"/>
        <v/>
      </c>
    </row>
    <row r="4629" spans="41:41" x14ac:dyDescent="0.2">
      <c r="AO4629" s="106" t="str">
        <f t="shared" si="180"/>
        <v/>
      </c>
    </row>
    <row r="4630" spans="41:41" x14ac:dyDescent="0.2">
      <c r="AO4630" s="106" t="str">
        <f t="shared" si="180"/>
        <v/>
      </c>
    </row>
    <row r="4631" spans="41:41" x14ac:dyDescent="0.2">
      <c r="AO4631" s="106" t="str">
        <f t="shared" si="180"/>
        <v/>
      </c>
    </row>
    <row r="4632" spans="41:41" x14ac:dyDescent="0.2">
      <c r="AO4632" s="106" t="str">
        <f t="shared" si="180"/>
        <v/>
      </c>
    </row>
    <row r="4633" spans="41:41" x14ac:dyDescent="0.2">
      <c r="AO4633" s="106" t="str">
        <f t="shared" si="180"/>
        <v/>
      </c>
    </row>
    <row r="4634" spans="41:41" x14ac:dyDescent="0.2">
      <c r="AO4634" s="106" t="str">
        <f t="shared" si="180"/>
        <v/>
      </c>
    </row>
    <row r="4635" spans="41:41" x14ac:dyDescent="0.2">
      <c r="AO4635" s="106" t="str">
        <f t="shared" si="180"/>
        <v/>
      </c>
    </row>
    <row r="4636" spans="41:41" x14ac:dyDescent="0.2">
      <c r="AO4636" s="106" t="str">
        <f t="shared" si="180"/>
        <v/>
      </c>
    </row>
    <row r="4637" spans="41:41" x14ac:dyDescent="0.2">
      <c r="AO4637" s="106" t="str">
        <f t="shared" si="180"/>
        <v/>
      </c>
    </row>
    <row r="4638" spans="41:41" x14ac:dyDescent="0.2">
      <c r="AO4638" s="106" t="str">
        <f t="shared" si="180"/>
        <v/>
      </c>
    </row>
    <row r="4639" spans="41:41" x14ac:dyDescent="0.2">
      <c r="AO4639" s="106" t="str">
        <f t="shared" si="180"/>
        <v/>
      </c>
    </row>
    <row r="4640" spans="41:41" x14ac:dyDescent="0.2">
      <c r="AO4640" s="106" t="str">
        <f t="shared" si="180"/>
        <v/>
      </c>
    </row>
    <row r="4641" spans="41:41" x14ac:dyDescent="0.2">
      <c r="AO4641" s="106" t="str">
        <f t="shared" si="180"/>
        <v/>
      </c>
    </row>
    <row r="4642" spans="41:41" x14ac:dyDescent="0.2">
      <c r="AO4642" s="106" t="str">
        <f t="shared" si="180"/>
        <v/>
      </c>
    </row>
    <row r="4643" spans="41:41" x14ac:dyDescent="0.2">
      <c r="AO4643" s="106" t="str">
        <f t="shared" si="180"/>
        <v/>
      </c>
    </row>
    <row r="4644" spans="41:41" x14ac:dyDescent="0.2">
      <c r="AO4644" s="106" t="str">
        <f t="shared" si="180"/>
        <v/>
      </c>
    </row>
    <row r="4645" spans="41:41" x14ac:dyDescent="0.2">
      <c r="AO4645" s="106" t="str">
        <f t="shared" si="180"/>
        <v/>
      </c>
    </row>
    <row r="4646" spans="41:41" x14ac:dyDescent="0.2">
      <c r="AO4646" s="106" t="str">
        <f t="shared" si="180"/>
        <v/>
      </c>
    </row>
    <row r="4647" spans="41:41" x14ac:dyDescent="0.2">
      <c r="AO4647" s="106" t="str">
        <f t="shared" si="180"/>
        <v/>
      </c>
    </row>
    <row r="4648" spans="41:41" x14ac:dyDescent="0.2">
      <c r="AO4648" s="106" t="str">
        <f t="shared" si="180"/>
        <v/>
      </c>
    </row>
    <row r="4649" spans="41:41" x14ac:dyDescent="0.2">
      <c r="AO4649" s="106" t="str">
        <f t="shared" si="180"/>
        <v/>
      </c>
    </row>
    <row r="4650" spans="41:41" x14ac:dyDescent="0.2">
      <c r="AO4650" s="106" t="str">
        <f t="shared" si="180"/>
        <v/>
      </c>
    </row>
    <row r="4651" spans="41:41" x14ac:dyDescent="0.2">
      <c r="AO4651" s="106" t="str">
        <f t="shared" si="180"/>
        <v/>
      </c>
    </row>
    <row r="4652" spans="41:41" x14ac:dyDescent="0.2">
      <c r="AO4652" s="106" t="str">
        <f t="shared" si="180"/>
        <v/>
      </c>
    </row>
    <row r="4653" spans="41:41" x14ac:dyDescent="0.2">
      <c r="AO4653" s="106" t="str">
        <f t="shared" si="180"/>
        <v/>
      </c>
    </row>
    <row r="4654" spans="41:41" x14ac:dyDescent="0.2">
      <c r="AO4654" s="106" t="str">
        <f t="shared" si="180"/>
        <v/>
      </c>
    </row>
    <row r="4655" spans="41:41" x14ac:dyDescent="0.2">
      <c r="AO4655" s="106" t="str">
        <f t="shared" si="180"/>
        <v/>
      </c>
    </row>
    <row r="4656" spans="41:41" x14ac:dyDescent="0.2">
      <c r="AO4656" s="106" t="str">
        <f t="shared" si="180"/>
        <v/>
      </c>
    </row>
    <row r="4657" spans="41:41" x14ac:dyDescent="0.2">
      <c r="AO4657" s="106" t="str">
        <f t="shared" si="180"/>
        <v/>
      </c>
    </row>
    <row r="4658" spans="41:41" x14ac:dyDescent="0.2">
      <c r="AO4658" s="106" t="str">
        <f t="shared" si="180"/>
        <v/>
      </c>
    </row>
    <row r="4659" spans="41:41" x14ac:dyDescent="0.2">
      <c r="AO4659" s="106" t="str">
        <f t="shared" si="180"/>
        <v/>
      </c>
    </row>
    <row r="4660" spans="41:41" x14ac:dyDescent="0.2">
      <c r="AO4660" s="106" t="str">
        <f t="shared" si="180"/>
        <v/>
      </c>
    </row>
    <row r="4661" spans="41:41" x14ac:dyDescent="0.2">
      <c r="AO4661" s="106" t="str">
        <f t="shared" si="180"/>
        <v/>
      </c>
    </row>
    <row r="4662" spans="41:41" x14ac:dyDescent="0.2">
      <c r="AO4662" s="106" t="str">
        <f t="shared" si="180"/>
        <v/>
      </c>
    </row>
    <row r="4663" spans="41:41" x14ac:dyDescent="0.2">
      <c r="AO4663" s="106" t="str">
        <f t="shared" si="180"/>
        <v/>
      </c>
    </row>
    <row r="4664" spans="41:41" x14ac:dyDescent="0.2">
      <c r="AO4664" s="106" t="str">
        <f t="shared" si="180"/>
        <v/>
      </c>
    </row>
    <row r="4665" spans="41:41" x14ac:dyDescent="0.2">
      <c r="AO4665" s="106" t="str">
        <f t="shared" si="180"/>
        <v/>
      </c>
    </row>
    <row r="4666" spans="41:41" x14ac:dyDescent="0.2">
      <c r="AO4666" s="106" t="str">
        <f t="shared" si="180"/>
        <v/>
      </c>
    </row>
    <row r="4667" spans="41:41" x14ac:dyDescent="0.2">
      <c r="AO4667" s="106" t="str">
        <f t="shared" si="180"/>
        <v/>
      </c>
    </row>
    <row r="4668" spans="41:41" x14ac:dyDescent="0.2">
      <c r="AO4668" s="106" t="str">
        <f t="shared" si="180"/>
        <v/>
      </c>
    </row>
    <row r="4669" spans="41:41" x14ac:dyDescent="0.2">
      <c r="AO4669" s="106" t="str">
        <f t="shared" si="180"/>
        <v/>
      </c>
    </row>
    <row r="4670" spans="41:41" x14ac:dyDescent="0.2">
      <c r="AO4670" s="106" t="str">
        <f t="shared" si="180"/>
        <v/>
      </c>
    </row>
    <row r="4671" spans="41:41" x14ac:dyDescent="0.2">
      <c r="AO4671" s="106" t="str">
        <f t="shared" si="180"/>
        <v/>
      </c>
    </row>
    <row r="4672" spans="41:41" x14ac:dyDescent="0.2">
      <c r="AO4672" s="106" t="str">
        <f t="shared" si="180"/>
        <v/>
      </c>
    </row>
    <row r="4673" spans="41:41" x14ac:dyDescent="0.2">
      <c r="AO4673" s="106" t="str">
        <f t="shared" si="180"/>
        <v/>
      </c>
    </row>
    <row r="4674" spans="41:41" x14ac:dyDescent="0.2">
      <c r="AO4674" s="106" t="str">
        <f t="shared" si="180"/>
        <v/>
      </c>
    </row>
    <row r="4675" spans="41:41" x14ac:dyDescent="0.2">
      <c r="AO4675" s="106" t="str">
        <f t="shared" si="180"/>
        <v/>
      </c>
    </row>
    <row r="4676" spans="41:41" x14ac:dyDescent="0.2">
      <c r="AO4676" s="106" t="str">
        <f t="shared" ref="AO4676:AO4739" si="181">AT4676&amp;AQ4676</f>
        <v/>
      </c>
    </row>
    <row r="4677" spans="41:41" x14ac:dyDescent="0.2">
      <c r="AO4677" s="106" t="str">
        <f t="shared" si="181"/>
        <v/>
      </c>
    </row>
    <row r="4678" spans="41:41" x14ac:dyDescent="0.2">
      <c r="AO4678" s="106" t="str">
        <f t="shared" si="181"/>
        <v/>
      </c>
    </row>
    <row r="4679" spans="41:41" x14ac:dyDescent="0.2">
      <c r="AO4679" s="106" t="str">
        <f t="shared" si="181"/>
        <v/>
      </c>
    </row>
    <row r="4680" spans="41:41" x14ac:dyDescent="0.2">
      <c r="AO4680" s="106" t="str">
        <f t="shared" si="181"/>
        <v/>
      </c>
    </row>
    <row r="4681" spans="41:41" x14ac:dyDescent="0.2">
      <c r="AO4681" s="106" t="str">
        <f t="shared" si="181"/>
        <v/>
      </c>
    </row>
    <row r="4682" spans="41:41" x14ac:dyDescent="0.2">
      <c r="AO4682" s="106" t="str">
        <f t="shared" si="181"/>
        <v/>
      </c>
    </row>
    <row r="4683" spans="41:41" x14ac:dyDescent="0.2">
      <c r="AO4683" s="106" t="str">
        <f t="shared" si="181"/>
        <v/>
      </c>
    </row>
    <row r="4684" spans="41:41" x14ac:dyDescent="0.2">
      <c r="AO4684" s="106" t="str">
        <f t="shared" si="181"/>
        <v/>
      </c>
    </row>
    <row r="4685" spans="41:41" x14ac:dyDescent="0.2">
      <c r="AO4685" s="106" t="str">
        <f t="shared" si="181"/>
        <v/>
      </c>
    </row>
    <row r="4686" spans="41:41" x14ac:dyDescent="0.2">
      <c r="AO4686" s="106" t="str">
        <f t="shared" si="181"/>
        <v/>
      </c>
    </row>
    <row r="4687" spans="41:41" x14ac:dyDescent="0.2">
      <c r="AO4687" s="106" t="str">
        <f t="shared" si="181"/>
        <v/>
      </c>
    </row>
    <row r="4688" spans="41:41" x14ac:dyDescent="0.2">
      <c r="AO4688" s="106" t="str">
        <f t="shared" si="181"/>
        <v/>
      </c>
    </row>
    <row r="4689" spans="41:41" x14ac:dyDescent="0.2">
      <c r="AO4689" s="106" t="str">
        <f t="shared" si="181"/>
        <v/>
      </c>
    </row>
    <row r="4690" spans="41:41" x14ac:dyDescent="0.2">
      <c r="AO4690" s="106" t="str">
        <f t="shared" si="181"/>
        <v/>
      </c>
    </row>
    <row r="4691" spans="41:41" x14ac:dyDescent="0.2">
      <c r="AO4691" s="106" t="str">
        <f t="shared" si="181"/>
        <v/>
      </c>
    </row>
    <row r="4692" spans="41:41" x14ac:dyDescent="0.2">
      <c r="AO4692" s="106" t="str">
        <f t="shared" si="181"/>
        <v/>
      </c>
    </row>
    <row r="4693" spans="41:41" x14ac:dyDescent="0.2">
      <c r="AO4693" s="106" t="str">
        <f t="shared" si="181"/>
        <v/>
      </c>
    </row>
    <row r="4694" spans="41:41" x14ac:dyDescent="0.2">
      <c r="AO4694" s="106" t="str">
        <f t="shared" si="181"/>
        <v/>
      </c>
    </row>
    <row r="4695" spans="41:41" x14ac:dyDescent="0.2">
      <c r="AO4695" s="106" t="str">
        <f t="shared" si="181"/>
        <v/>
      </c>
    </row>
    <row r="4696" spans="41:41" x14ac:dyDescent="0.2">
      <c r="AO4696" s="106" t="str">
        <f t="shared" si="181"/>
        <v/>
      </c>
    </row>
    <row r="4697" spans="41:41" x14ac:dyDescent="0.2">
      <c r="AO4697" s="106" t="str">
        <f t="shared" si="181"/>
        <v/>
      </c>
    </row>
    <row r="4698" spans="41:41" x14ac:dyDescent="0.2">
      <c r="AO4698" s="106" t="str">
        <f t="shared" si="181"/>
        <v/>
      </c>
    </row>
    <row r="4699" spans="41:41" x14ac:dyDescent="0.2">
      <c r="AO4699" s="106" t="str">
        <f t="shared" si="181"/>
        <v/>
      </c>
    </row>
    <row r="4700" spans="41:41" x14ac:dyDescent="0.2">
      <c r="AO4700" s="106" t="str">
        <f t="shared" si="181"/>
        <v/>
      </c>
    </row>
    <row r="4701" spans="41:41" x14ac:dyDescent="0.2">
      <c r="AO4701" s="106" t="str">
        <f t="shared" si="181"/>
        <v/>
      </c>
    </row>
    <row r="4702" spans="41:41" x14ac:dyDescent="0.2">
      <c r="AO4702" s="106" t="str">
        <f t="shared" si="181"/>
        <v/>
      </c>
    </row>
    <row r="4703" spans="41:41" x14ac:dyDescent="0.2">
      <c r="AO4703" s="106" t="str">
        <f t="shared" si="181"/>
        <v/>
      </c>
    </row>
    <row r="4704" spans="41:41" x14ac:dyDescent="0.2">
      <c r="AO4704" s="106" t="str">
        <f t="shared" si="181"/>
        <v/>
      </c>
    </row>
    <row r="4705" spans="41:41" x14ac:dyDescent="0.2">
      <c r="AO4705" s="106" t="str">
        <f t="shared" si="181"/>
        <v/>
      </c>
    </row>
    <row r="4706" spans="41:41" x14ac:dyDescent="0.2">
      <c r="AO4706" s="106" t="str">
        <f t="shared" si="181"/>
        <v/>
      </c>
    </row>
    <row r="4707" spans="41:41" x14ac:dyDescent="0.2">
      <c r="AO4707" s="106" t="str">
        <f t="shared" si="181"/>
        <v/>
      </c>
    </row>
    <row r="4708" spans="41:41" x14ac:dyDescent="0.2">
      <c r="AO4708" s="106" t="str">
        <f t="shared" si="181"/>
        <v/>
      </c>
    </row>
    <row r="4709" spans="41:41" x14ac:dyDescent="0.2">
      <c r="AO4709" s="106" t="str">
        <f t="shared" si="181"/>
        <v/>
      </c>
    </row>
    <row r="4710" spans="41:41" x14ac:dyDescent="0.2">
      <c r="AO4710" s="106" t="str">
        <f t="shared" si="181"/>
        <v/>
      </c>
    </row>
    <row r="4711" spans="41:41" x14ac:dyDescent="0.2">
      <c r="AO4711" s="106" t="str">
        <f t="shared" si="181"/>
        <v/>
      </c>
    </row>
    <row r="4712" spans="41:41" x14ac:dyDescent="0.2">
      <c r="AO4712" s="106" t="str">
        <f t="shared" si="181"/>
        <v/>
      </c>
    </row>
    <row r="4713" spans="41:41" x14ac:dyDescent="0.2">
      <c r="AO4713" s="106" t="str">
        <f t="shared" si="181"/>
        <v/>
      </c>
    </row>
    <row r="4714" spans="41:41" x14ac:dyDescent="0.2">
      <c r="AO4714" s="106" t="str">
        <f t="shared" si="181"/>
        <v/>
      </c>
    </row>
    <row r="4715" spans="41:41" x14ac:dyDescent="0.2">
      <c r="AO4715" s="106" t="str">
        <f t="shared" si="181"/>
        <v/>
      </c>
    </row>
    <row r="4716" spans="41:41" x14ac:dyDescent="0.2">
      <c r="AO4716" s="106" t="str">
        <f t="shared" si="181"/>
        <v/>
      </c>
    </row>
    <row r="4717" spans="41:41" x14ac:dyDescent="0.2">
      <c r="AO4717" s="106" t="str">
        <f t="shared" si="181"/>
        <v/>
      </c>
    </row>
    <row r="4718" spans="41:41" x14ac:dyDescent="0.2">
      <c r="AO4718" s="106" t="str">
        <f t="shared" si="181"/>
        <v/>
      </c>
    </row>
    <row r="4719" spans="41:41" x14ac:dyDescent="0.2">
      <c r="AO4719" s="106" t="str">
        <f t="shared" si="181"/>
        <v/>
      </c>
    </row>
    <row r="4720" spans="41:41" x14ac:dyDescent="0.2">
      <c r="AO4720" s="106" t="str">
        <f t="shared" si="181"/>
        <v/>
      </c>
    </row>
    <row r="4721" spans="41:41" x14ac:dyDescent="0.2">
      <c r="AO4721" s="106" t="str">
        <f t="shared" si="181"/>
        <v/>
      </c>
    </row>
    <row r="4722" spans="41:41" x14ac:dyDescent="0.2">
      <c r="AO4722" s="106" t="str">
        <f t="shared" si="181"/>
        <v/>
      </c>
    </row>
    <row r="4723" spans="41:41" x14ac:dyDescent="0.2">
      <c r="AO4723" s="106" t="str">
        <f t="shared" si="181"/>
        <v/>
      </c>
    </row>
    <row r="4724" spans="41:41" x14ac:dyDescent="0.2">
      <c r="AO4724" s="106" t="str">
        <f t="shared" si="181"/>
        <v/>
      </c>
    </row>
    <row r="4725" spans="41:41" x14ac:dyDescent="0.2">
      <c r="AO4725" s="106" t="str">
        <f t="shared" si="181"/>
        <v/>
      </c>
    </row>
    <row r="4726" spans="41:41" x14ac:dyDescent="0.2">
      <c r="AO4726" s="106" t="str">
        <f t="shared" si="181"/>
        <v/>
      </c>
    </row>
    <row r="4727" spans="41:41" x14ac:dyDescent="0.2">
      <c r="AO4727" s="106" t="str">
        <f t="shared" si="181"/>
        <v/>
      </c>
    </row>
    <row r="4728" spans="41:41" x14ac:dyDescent="0.2">
      <c r="AO4728" s="106" t="str">
        <f t="shared" si="181"/>
        <v/>
      </c>
    </row>
    <row r="4729" spans="41:41" x14ac:dyDescent="0.2">
      <c r="AO4729" s="106" t="str">
        <f t="shared" si="181"/>
        <v/>
      </c>
    </row>
    <row r="4730" spans="41:41" x14ac:dyDescent="0.2">
      <c r="AO4730" s="106" t="str">
        <f t="shared" si="181"/>
        <v/>
      </c>
    </row>
    <row r="4731" spans="41:41" x14ac:dyDescent="0.2">
      <c r="AO4731" s="106" t="str">
        <f t="shared" si="181"/>
        <v/>
      </c>
    </row>
    <row r="4732" spans="41:41" x14ac:dyDescent="0.2">
      <c r="AO4732" s="106" t="str">
        <f t="shared" si="181"/>
        <v/>
      </c>
    </row>
    <row r="4733" spans="41:41" x14ac:dyDescent="0.2">
      <c r="AO4733" s="106" t="str">
        <f t="shared" si="181"/>
        <v/>
      </c>
    </row>
    <row r="4734" spans="41:41" x14ac:dyDescent="0.2">
      <c r="AO4734" s="106" t="str">
        <f t="shared" si="181"/>
        <v/>
      </c>
    </row>
    <row r="4735" spans="41:41" x14ac:dyDescent="0.2">
      <c r="AO4735" s="106" t="str">
        <f t="shared" si="181"/>
        <v/>
      </c>
    </row>
    <row r="4736" spans="41:41" x14ac:dyDescent="0.2">
      <c r="AO4736" s="106" t="str">
        <f t="shared" si="181"/>
        <v/>
      </c>
    </row>
    <row r="4737" spans="41:41" x14ac:dyDescent="0.2">
      <c r="AO4737" s="106" t="str">
        <f t="shared" si="181"/>
        <v/>
      </c>
    </row>
    <row r="4738" spans="41:41" x14ac:dyDescent="0.2">
      <c r="AO4738" s="106" t="str">
        <f t="shared" si="181"/>
        <v/>
      </c>
    </row>
    <row r="4739" spans="41:41" x14ac:dyDescent="0.2">
      <c r="AO4739" s="106" t="str">
        <f t="shared" si="181"/>
        <v/>
      </c>
    </row>
    <row r="4740" spans="41:41" x14ac:dyDescent="0.2">
      <c r="AO4740" s="106" t="str">
        <f t="shared" ref="AO4740:AO4803" si="182">AT4740&amp;AQ4740</f>
        <v/>
      </c>
    </row>
    <row r="4741" spans="41:41" x14ac:dyDescent="0.2">
      <c r="AO4741" s="106" t="str">
        <f t="shared" si="182"/>
        <v/>
      </c>
    </row>
    <row r="4742" spans="41:41" x14ac:dyDescent="0.2">
      <c r="AO4742" s="106" t="str">
        <f t="shared" si="182"/>
        <v/>
      </c>
    </row>
    <row r="4743" spans="41:41" x14ac:dyDescent="0.2">
      <c r="AO4743" s="106" t="str">
        <f t="shared" si="182"/>
        <v/>
      </c>
    </row>
    <row r="4744" spans="41:41" x14ac:dyDescent="0.2">
      <c r="AO4744" s="106" t="str">
        <f t="shared" si="182"/>
        <v/>
      </c>
    </row>
    <row r="4745" spans="41:41" x14ac:dyDescent="0.2">
      <c r="AO4745" s="106" t="str">
        <f t="shared" si="182"/>
        <v/>
      </c>
    </row>
    <row r="4746" spans="41:41" x14ac:dyDescent="0.2">
      <c r="AO4746" s="106" t="str">
        <f t="shared" si="182"/>
        <v/>
      </c>
    </row>
    <row r="4747" spans="41:41" x14ac:dyDescent="0.2">
      <c r="AO4747" s="106" t="str">
        <f t="shared" si="182"/>
        <v/>
      </c>
    </row>
    <row r="4748" spans="41:41" x14ac:dyDescent="0.2">
      <c r="AO4748" s="106" t="str">
        <f t="shared" si="182"/>
        <v/>
      </c>
    </row>
    <row r="4749" spans="41:41" x14ac:dyDescent="0.2">
      <c r="AO4749" s="106" t="str">
        <f t="shared" si="182"/>
        <v/>
      </c>
    </row>
    <row r="4750" spans="41:41" x14ac:dyDescent="0.2">
      <c r="AO4750" s="106" t="str">
        <f t="shared" si="182"/>
        <v/>
      </c>
    </row>
    <row r="4751" spans="41:41" x14ac:dyDescent="0.2">
      <c r="AO4751" s="106" t="str">
        <f t="shared" si="182"/>
        <v/>
      </c>
    </row>
    <row r="4752" spans="41:41" x14ac:dyDescent="0.2">
      <c r="AO4752" s="106" t="str">
        <f t="shared" si="182"/>
        <v/>
      </c>
    </row>
    <row r="4753" spans="41:41" x14ac:dyDescent="0.2">
      <c r="AO4753" s="106" t="str">
        <f t="shared" si="182"/>
        <v/>
      </c>
    </row>
    <row r="4754" spans="41:41" x14ac:dyDescent="0.2">
      <c r="AO4754" s="106" t="str">
        <f t="shared" si="182"/>
        <v/>
      </c>
    </row>
    <row r="4755" spans="41:41" x14ac:dyDescent="0.2">
      <c r="AO4755" s="106" t="str">
        <f t="shared" si="182"/>
        <v/>
      </c>
    </row>
    <row r="4756" spans="41:41" x14ac:dyDescent="0.2">
      <c r="AO4756" s="106" t="str">
        <f t="shared" si="182"/>
        <v/>
      </c>
    </row>
    <row r="4757" spans="41:41" x14ac:dyDescent="0.2">
      <c r="AO4757" s="106" t="str">
        <f t="shared" si="182"/>
        <v/>
      </c>
    </row>
    <row r="4758" spans="41:41" x14ac:dyDescent="0.2">
      <c r="AO4758" s="106" t="str">
        <f t="shared" si="182"/>
        <v/>
      </c>
    </row>
    <row r="4759" spans="41:41" x14ac:dyDescent="0.2">
      <c r="AO4759" s="106" t="str">
        <f t="shared" si="182"/>
        <v/>
      </c>
    </row>
    <row r="4760" spans="41:41" x14ac:dyDescent="0.2">
      <c r="AO4760" s="106" t="str">
        <f t="shared" si="182"/>
        <v/>
      </c>
    </row>
    <row r="4761" spans="41:41" x14ac:dyDescent="0.2">
      <c r="AO4761" s="106" t="str">
        <f t="shared" si="182"/>
        <v/>
      </c>
    </row>
    <row r="4762" spans="41:41" x14ac:dyDescent="0.2">
      <c r="AO4762" s="106" t="str">
        <f t="shared" si="182"/>
        <v/>
      </c>
    </row>
    <row r="4763" spans="41:41" x14ac:dyDescent="0.2">
      <c r="AO4763" s="106" t="str">
        <f t="shared" si="182"/>
        <v/>
      </c>
    </row>
    <row r="4764" spans="41:41" x14ac:dyDescent="0.2">
      <c r="AO4764" s="106" t="str">
        <f t="shared" si="182"/>
        <v/>
      </c>
    </row>
    <row r="4765" spans="41:41" x14ac:dyDescent="0.2">
      <c r="AO4765" s="106" t="str">
        <f t="shared" si="182"/>
        <v/>
      </c>
    </row>
    <row r="4766" spans="41:41" x14ac:dyDescent="0.2">
      <c r="AO4766" s="106" t="str">
        <f t="shared" si="182"/>
        <v/>
      </c>
    </row>
    <row r="4767" spans="41:41" x14ac:dyDescent="0.2">
      <c r="AO4767" s="106" t="str">
        <f t="shared" si="182"/>
        <v/>
      </c>
    </row>
    <row r="4768" spans="41:41" x14ac:dyDescent="0.2">
      <c r="AO4768" s="106" t="str">
        <f t="shared" si="182"/>
        <v/>
      </c>
    </row>
    <row r="4769" spans="41:41" x14ac:dyDescent="0.2">
      <c r="AO4769" s="106" t="str">
        <f t="shared" si="182"/>
        <v/>
      </c>
    </row>
    <row r="4770" spans="41:41" x14ac:dyDescent="0.2">
      <c r="AO4770" s="106" t="str">
        <f t="shared" si="182"/>
        <v/>
      </c>
    </row>
    <row r="4771" spans="41:41" x14ac:dyDescent="0.2">
      <c r="AO4771" s="106" t="str">
        <f t="shared" si="182"/>
        <v/>
      </c>
    </row>
    <row r="4772" spans="41:41" x14ac:dyDescent="0.2">
      <c r="AO4772" s="106" t="str">
        <f t="shared" si="182"/>
        <v/>
      </c>
    </row>
    <row r="4773" spans="41:41" x14ac:dyDescent="0.2">
      <c r="AO4773" s="106" t="str">
        <f t="shared" si="182"/>
        <v/>
      </c>
    </row>
    <row r="4774" spans="41:41" x14ac:dyDescent="0.2">
      <c r="AO4774" s="106" t="str">
        <f t="shared" si="182"/>
        <v/>
      </c>
    </row>
    <row r="4775" spans="41:41" x14ac:dyDescent="0.2">
      <c r="AO4775" s="106" t="str">
        <f t="shared" si="182"/>
        <v/>
      </c>
    </row>
    <row r="4776" spans="41:41" x14ac:dyDescent="0.2">
      <c r="AO4776" s="106" t="str">
        <f t="shared" si="182"/>
        <v/>
      </c>
    </row>
    <row r="4777" spans="41:41" x14ac:dyDescent="0.2">
      <c r="AO4777" s="106" t="str">
        <f t="shared" si="182"/>
        <v/>
      </c>
    </row>
    <row r="4778" spans="41:41" x14ac:dyDescent="0.2">
      <c r="AO4778" s="106" t="str">
        <f t="shared" si="182"/>
        <v/>
      </c>
    </row>
    <row r="4779" spans="41:41" x14ac:dyDescent="0.2">
      <c r="AO4779" s="106" t="str">
        <f t="shared" si="182"/>
        <v/>
      </c>
    </row>
    <row r="4780" spans="41:41" x14ac:dyDescent="0.2">
      <c r="AO4780" s="106" t="str">
        <f t="shared" si="182"/>
        <v/>
      </c>
    </row>
    <row r="4781" spans="41:41" x14ac:dyDescent="0.2">
      <c r="AO4781" s="106" t="str">
        <f t="shared" si="182"/>
        <v/>
      </c>
    </row>
    <row r="4782" spans="41:41" x14ac:dyDescent="0.2">
      <c r="AO4782" s="106" t="str">
        <f t="shared" si="182"/>
        <v/>
      </c>
    </row>
    <row r="4783" spans="41:41" x14ac:dyDescent="0.2">
      <c r="AO4783" s="106" t="str">
        <f t="shared" si="182"/>
        <v/>
      </c>
    </row>
    <row r="4784" spans="41:41" x14ac:dyDescent="0.2">
      <c r="AO4784" s="106" t="str">
        <f t="shared" si="182"/>
        <v/>
      </c>
    </row>
    <row r="4785" spans="41:41" x14ac:dyDescent="0.2">
      <c r="AO4785" s="106" t="str">
        <f t="shared" si="182"/>
        <v/>
      </c>
    </row>
    <row r="4786" spans="41:41" x14ac:dyDescent="0.2">
      <c r="AO4786" s="106" t="str">
        <f t="shared" si="182"/>
        <v/>
      </c>
    </row>
    <row r="4787" spans="41:41" x14ac:dyDescent="0.2">
      <c r="AO4787" s="106" t="str">
        <f t="shared" si="182"/>
        <v/>
      </c>
    </row>
    <row r="4788" spans="41:41" x14ac:dyDescent="0.2">
      <c r="AO4788" s="106" t="str">
        <f t="shared" si="182"/>
        <v/>
      </c>
    </row>
    <row r="4789" spans="41:41" x14ac:dyDescent="0.2">
      <c r="AO4789" s="106" t="str">
        <f t="shared" si="182"/>
        <v/>
      </c>
    </row>
    <row r="4790" spans="41:41" x14ac:dyDescent="0.2">
      <c r="AO4790" s="106" t="str">
        <f t="shared" si="182"/>
        <v/>
      </c>
    </row>
    <row r="4791" spans="41:41" x14ac:dyDescent="0.2">
      <c r="AO4791" s="106" t="str">
        <f t="shared" si="182"/>
        <v/>
      </c>
    </row>
    <row r="4792" spans="41:41" x14ac:dyDescent="0.2">
      <c r="AO4792" s="106" t="str">
        <f t="shared" si="182"/>
        <v/>
      </c>
    </row>
    <row r="4793" spans="41:41" x14ac:dyDescent="0.2">
      <c r="AO4793" s="106" t="str">
        <f t="shared" si="182"/>
        <v/>
      </c>
    </row>
    <row r="4794" spans="41:41" x14ac:dyDescent="0.2">
      <c r="AO4794" s="106" t="str">
        <f t="shared" si="182"/>
        <v/>
      </c>
    </row>
    <row r="4795" spans="41:41" x14ac:dyDescent="0.2">
      <c r="AO4795" s="106" t="str">
        <f t="shared" si="182"/>
        <v/>
      </c>
    </row>
    <row r="4796" spans="41:41" x14ac:dyDescent="0.2">
      <c r="AO4796" s="106" t="str">
        <f t="shared" si="182"/>
        <v/>
      </c>
    </row>
    <row r="4797" spans="41:41" x14ac:dyDescent="0.2">
      <c r="AO4797" s="106" t="str">
        <f t="shared" si="182"/>
        <v/>
      </c>
    </row>
    <row r="4798" spans="41:41" x14ac:dyDescent="0.2">
      <c r="AO4798" s="106" t="str">
        <f t="shared" si="182"/>
        <v/>
      </c>
    </row>
    <row r="4799" spans="41:41" x14ac:dyDescent="0.2">
      <c r="AO4799" s="106" t="str">
        <f t="shared" si="182"/>
        <v/>
      </c>
    </row>
    <row r="4800" spans="41:41" x14ac:dyDescent="0.2">
      <c r="AO4800" s="106" t="str">
        <f t="shared" si="182"/>
        <v/>
      </c>
    </row>
    <row r="4801" spans="41:41" x14ac:dyDescent="0.2">
      <c r="AO4801" s="106" t="str">
        <f t="shared" si="182"/>
        <v/>
      </c>
    </row>
    <row r="4802" spans="41:41" x14ac:dyDescent="0.2">
      <c r="AO4802" s="106" t="str">
        <f t="shared" si="182"/>
        <v/>
      </c>
    </row>
    <row r="4803" spans="41:41" x14ac:dyDescent="0.2">
      <c r="AO4803" s="106" t="str">
        <f t="shared" si="182"/>
        <v/>
      </c>
    </row>
    <row r="4804" spans="41:41" x14ac:dyDescent="0.2">
      <c r="AO4804" s="106" t="str">
        <f t="shared" ref="AO4804:AO4867" si="183">AT4804&amp;AQ4804</f>
        <v/>
      </c>
    </row>
    <row r="4805" spans="41:41" x14ac:dyDescent="0.2">
      <c r="AO4805" s="106" t="str">
        <f t="shared" si="183"/>
        <v/>
      </c>
    </row>
    <row r="4806" spans="41:41" x14ac:dyDescent="0.2">
      <c r="AO4806" s="106" t="str">
        <f t="shared" si="183"/>
        <v/>
      </c>
    </row>
    <row r="4807" spans="41:41" x14ac:dyDescent="0.2">
      <c r="AO4807" s="106" t="str">
        <f t="shared" si="183"/>
        <v/>
      </c>
    </row>
    <row r="4808" spans="41:41" x14ac:dyDescent="0.2">
      <c r="AO4808" s="106" t="str">
        <f t="shared" si="183"/>
        <v/>
      </c>
    </row>
    <row r="4809" spans="41:41" x14ac:dyDescent="0.2">
      <c r="AO4809" s="106" t="str">
        <f t="shared" si="183"/>
        <v/>
      </c>
    </row>
    <row r="4810" spans="41:41" x14ac:dyDescent="0.2">
      <c r="AO4810" s="106" t="str">
        <f t="shared" si="183"/>
        <v/>
      </c>
    </row>
    <row r="4811" spans="41:41" x14ac:dyDescent="0.2">
      <c r="AO4811" s="106" t="str">
        <f t="shared" si="183"/>
        <v/>
      </c>
    </row>
    <row r="4812" spans="41:41" x14ac:dyDescent="0.2">
      <c r="AO4812" s="106" t="str">
        <f t="shared" si="183"/>
        <v/>
      </c>
    </row>
    <row r="4813" spans="41:41" x14ac:dyDescent="0.2">
      <c r="AO4813" s="106" t="str">
        <f t="shared" si="183"/>
        <v/>
      </c>
    </row>
    <row r="4814" spans="41:41" x14ac:dyDescent="0.2">
      <c r="AO4814" s="106" t="str">
        <f t="shared" si="183"/>
        <v/>
      </c>
    </row>
    <row r="4815" spans="41:41" x14ac:dyDescent="0.2">
      <c r="AO4815" s="106" t="str">
        <f t="shared" si="183"/>
        <v/>
      </c>
    </row>
    <row r="4816" spans="41:41" x14ac:dyDescent="0.2">
      <c r="AO4816" s="106" t="str">
        <f t="shared" si="183"/>
        <v/>
      </c>
    </row>
    <row r="4817" spans="41:41" x14ac:dyDescent="0.2">
      <c r="AO4817" s="106" t="str">
        <f t="shared" si="183"/>
        <v/>
      </c>
    </row>
    <row r="4818" spans="41:41" x14ac:dyDescent="0.2">
      <c r="AO4818" s="106" t="str">
        <f t="shared" si="183"/>
        <v/>
      </c>
    </row>
    <row r="4819" spans="41:41" x14ac:dyDescent="0.2">
      <c r="AO4819" s="106" t="str">
        <f t="shared" si="183"/>
        <v/>
      </c>
    </row>
    <row r="4820" spans="41:41" x14ac:dyDescent="0.2">
      <c r="AO4820" s="106" t="str">
        <f t="shared" si="183"/>
        <v/>
      </c>
    </row>
    <row r="4821" spans="41:41" x14ac:dyDescent="0.2">
      <c r="AO4821" s="106" t="str">
        <f t="shared" si="183"/>
        <v/>
      </c>
    </row>
    <row r="4822" spans="41:41" x14ac:dyDescent="0.2">
      <c r="AO4822" s="106" t="str">
        <f t="shared" si="183"/>
        <v/>
      </c>
    </row>
    <row r="4823" spans="41:41" x14ac:dyDescent="0.2">
      <c r="AO4823" s="106" t="str">
        <f t="shared" si="183"/>
        <v/>
      </c>
    </row>
    <row r="4824" spans="41:41" x14ac:dyDescent="0.2">
      <c r="AO4824" s="106" t="str">
        <f t="shared" si="183"/>
        <v/>
      </c>
    </row>
    <row r="4825" spans="41:41" x14ac:dyDescent="0.2">
      <c r="AO4825" s="106" t="str">
        <f t="shared" si="183"/>
        <v/>
      </c>
    </row>
    <row r="4826" spans="41:41" x14ac:dyDescent="0.2">
      <c r="AO4826" s="106" t="str">
        <f t="shared" si="183"/>
        <v/>
      </c>
    </row>
    <row r="4827" spans="41:41" x14ac:dyDescent="0.2">
      <c r="AO4827" s="106" t="str">
        <f t="shared" si="183"/>
        <v/>
      </c>
    </row>
    <row r="4828" spans="41:41" x14ac:dyDescent="0.2">
      <c r="AO4828" s="106" t="str">
        <f t="shared" si="183"/>
        <v/>
      </c>
    </row>
    <row r="4829" spans="41:41" x14ac:dyDescent="0.2">
      <c r="AO4829" s="106" t="str">
        <f t="shared" si="183"/>
        <v/>
      </c>
    </row>
    <row r="4830" spans="41:41" x14ac:dyDescent="0.2">
      <c r="AO4830" s="106" t="str">
        <f t="shared" si="183"/>
        <v/>
      </c>
    </row>
    <row r="4831" spans="41:41" x14ac:dyDescent="0.2">
      <c r="AO4831" s="106" t="str">
        <f t="shared" si="183"/>
        <v/>
      </c>
    </row>
    <row r="4832" spans="41:41" x14ac:dyDescent="0.2">
      <c r="AO4832" s="106" t="str">
        <f t="shared" si="183"/>
        <v/>
      </c>
    </row>
    <row r="4833" spans="41:41" x14ac:dyDescent="0.2">
      <c r="AO4833" s="106" t="str">
        <f t="shared" si="183"/>
        <v/>
      </c>
    </row>
    <row r="4834" spans="41:41" x14ac:dyDescent="0.2">
      <c r="AO4834" s="106" t="str">
        <f t="shared" si="183"/>
        <v/>
      </c>
    </row>
    <row r="4835" spans="41:41" x14ac:dyDescent="0.2">
      <c r="AO4835" s="106" t="str">
        <f t="shared" si="183"/>
        <v/>
      </c>
    </row>
    <row r="4836" spans="41:41" x14ac:dyDescent="0.2">
      <c r="AO4836" s="106" t="str">
        <f t="shared" si="183"/>
        <v/>
      </c>
    </row>
    <row r="4837" spans="41:41" x14ac:dyDescent="0.2">
      <c r="AO4837" s="106" t="str">
        <f t="shared" si="183"/>
        <v/>
      </c>
    </row>
    <row r="4838" spans="41:41" x14ac:dyDescent="0.2">
      <c r="AO4838" s="106" t="str">
        <f t="shared" si="183"/>
        <v/>
      </c>
    </row>
    <row r="4839" spans="41:41" x14ac:dyDescent="0.2">
      <c r="AO4839" s="106" t="str">
        <f t="shared" si="183"/>
        <v/>
      </c>
    </row>
    <row r="4840" spans="41:41" x14ac:dyDescent="0.2">
      <c r="AO4840" s="106" t="str">
        <f t="shared" si="183"/>
        <v/>
      </c>
    </row>
    <row r="4841" spans="41:41" x14ac:dyDescent="0.2">
      <c r="AO4841" s="106" t="str">
        <f t="shared" si="183"/>
        <v/>
      </c>
    </row>
    <row r="4842" spans="41:41" x14ac:dyDescent="0.2">
      <c r="AO4842" s="106" t="str">
        <f t="shared" si="183"/>
        <v/>
      </c>
    </row>
    <row r="4843" spans="41:41" x14ac:dyDescent="0.2">
      <c r="AO4843" s="106" t="str">
        <f t="shared" si="183"/>
        <v/>
      </c>
    </row>
    <row r="4844" spans="41:41" x14ac:dyDescent="0.2">
      <c r="AO4844" s="106" t="str">
        <f t="shared" si="183"/>
        <v/>
      </c>
    </row>
    <row r="4845" spans="41:41" x14ac:dyDescent="0.2">
      <c r="AO4845" s="106" t="str">
        <f t="shared" si="183"/>
        <v/>
      </c>
    </row>
    <row r="4846" spans="41:41" x14ac:dyDescent="0.2">
      <c r="AO4846" s="106" t="str">
        <f t="shared" si="183"/>
        <v/>
      </c>
    </row>
    <row r="4847" spans="41:41" x14ac:dyDescent="0.2">
      <c r="AO4847" s="106" t="str">
        <f t="shared" si="183"/>
        <v/>
      </c>
    </row>
    <row r="4848" spans="41:41" x14ac:dyDescent="0.2">
      <c r="AO4848" s="106" t="str">
        <f t="shared" si="183"/>
        <v/>
      </c>
    </row>
    <row r="4849" spans="41:41" x14ac:dyDescent="0.2">
      <c r="AO4849" s="106" t="str">
        <f t="shared" si="183"/>
        <v/>
      </c>
    </row>
    <row r="4850" spans="41:41" x14ac:dyDescent="0.2">
      <c r="AO4850" s="106" t="str">
        <f t="shared" si="183"/>
        <v/>
      </c>
    </row>
    <row r="4851" spans="41:41" x14ac:dyDescent="0.2">
      <c r="AO4851" s="106" t="str">
        <f t="shared" si="183"/>
        <v/>
      </c>
    </row>
    <row r="4852" spans="41:41" x14ac:dyDescent="0.2">
      <c r="AO4852" s="106" t="str">
        <f t="shared" si="183"/>
        <v/>
      </c>
    </row>
    <row r="4853" spans="41:41" x14ac:dyDescent="0.2">
      <c r="AO4853" s="106" t="str">
        <f t="shared" si="183"/>
        <v/>
      </c>
    </row>
    <row r="4854" spans="41:41" x14ac:dyDescent="0.2">
      <c r="AO4854" s="106" t="str">
        <f t="shared" si="183"/>
        <v/>
      </c>
    </row>
    <row r="4855" spans="41:41" x14ac:dyDescent="0.2">
      <c r="AO4855" s="106" t="str">
        <f t="shared" si="183"/>
        <v/>
      </c>
    </row>
    <row r="4856" spans="41:41" x14ac:dyDescent="0.2">
      <c r="AO4856" s="106" t="str">
        <f t="shared" si="183"/>
        <v/>
      </c>
    </row>
    <row r="4857" spans="41:41" x14ac:dyDescent="0.2">
      <c r="AO4857" s="106" t="str">
        <f t="shared" si="183"/>
        <v/>
      </c>
    </row>
    <row r="4858" spans="41:41" x14ac:dyDescent="0.2">
      <c r="AO4858" s="106" t="str">
        <f t="shared" si="183"/>
        <v/>
      </c>
    </row>
    <row r="4859" spans="41:41" x14ac:dyDescent="0.2">
      <c r="AO4859" s="106" t="str">
        <f t="shared" si="183"/>
        <v/>
      </c>
    </row>
    <row r="4860" spans="41:41" x14ac:dyDescent="0.2">
      <c r="AO4860" s="106" t="str">
        <f t="shared" si="183"/>
        <v/>
      </c>
    </row>
    <row r="4861" spans="41:41" x14ac:dyDescent="0.2">
      <c r="AO4861" s="106" t="str">
        <f t="shared" si="183"/>
        <v/>
      </c>
    </row>
    <row r="4862" spans="41:41" x14ac:dyDescent="0.2">
      <c r="AO4862" s="106" t="str">
        <f t="shared" si="183"/>
        <v/>
      </c>
    </row>
    <row r="4863" spans="41:41" x14ac:dyDescent="0.2">
      <c r="AO4863" s="106" t="str">
        <f t="shared" si="183"/>
        <v/>
      </c>
    </row>
    <row r="4864" spans="41:41" x14ac:dyDescent="0.2">
      <c r="AO4864" s="106" t="str">
        <f t="shared" si="183"/>
        <v/>
      </c>
    </row>
    <row r="4865" spans="41:41" x14ac:dyDescent="0.2">
      <c r="AO4865" s="106" t="str">
        <f t="shared" si="183"/>
        <v/>
      </c>
    </row>
    <row r="4866" spans="41:41" x14ac:dyDescent="0.2">
      <c r="AO4866" s="106" t="str">
        <f t="shared" si="183"/>
        <v/>
      </c>
    </row>
    <row r="4867" spans="41:41" x14ac:dyDescent="0.2">
      <c r="AO4867" s="106" t="str">
        <f t="shared" si="183"/>
        <v/>
      </c>
    </row>
    <row r="4868" spans="41:41" x14ac:dyDescent="0.2">
      <c r="AO4868" s="106" t="str">
        <f t="shared" ref="AO4868:AO4931" si="184">AT4868&amp;AQ4868</f>
        <v/>
      </c>
    </row>
    <row r="4869" spans="41:41" x14ac:dyDescent="0.2">
      <c r="AO4869" s="106" t="str">
        <f t="shared" si="184"/>
        <v/>
      </c>
    </row>
    <row r="4870" spans="41:41" x14ac:dyDescent="0.2">
      <c r="AO4870" s="106" t="str">
        <f t="shared" si="184"/>
        <v/>
      </c>
    </row>
    <row r="4871" spans="41:41" x14ac:dyDescent="0.2">
      <c r="AO4871" s="106" t="str">
        <f t="shared" si="184"/>
        <v/>
      </c>
    </row>
    <row r="4872" spans="41:41" x14ac:dyDescent="0.2">
      <c r="AO4872" s="106" t="str">
        <f t="shared" si="184"/>
        <v/>
      </c>
    </row>
    <row r="4873" spans="41:41" x14ac:dyDescent="0.2">
      <c r="AO4873" s="106" t="str">
        <f t="shared" si="184"/>
        <v/>
      </c>
    </row>
    <row r="4874" spans="41:41" x14ac:dyDescent="0.2">
      <c r="AO4874" s="106" t="str">
        <f t="shared" si="184"/>
        <v/>
      </c>
    </row>
    <row r="4875" spans="41:41" x14ac:dyDescent="0.2">
      <c r="AO4875" s="106" t="str">
        <f t="shared" si="184"/>
        <v/>
      </c>
    </row>
    <row r="4876" spans="41:41" x14ac:dyDescent="0.2">
      <c r="AO4876" s="106" t="str">
        <f t="shared" si="184"/>
        <v/>
      </c>
    </row>
    <row r="4877" spans="41:41" x14ac:dyDescent="0.2">
      <c r="AO4877" s="106" t="str">
        <f t="shared" si="184"/>
        <v/>
      </c>
    </row>
    <row r="4878" spans="41:41" x14ac:dyDescent="0.2">
      <c r="AO4878" s="106" t="str">
        <f t="shared" si="184"/>
        <v/>
      </c>
    </row>
    <row r="4879" spans="41:41" x14ac:dyDescent="0.2">
      <c r="AO4879" s="106" t="str">
        <f t="shared" si="184"/>
        <v/>
      </c>
    </row>
    <row r="4880" spans="41:41" x14ac:dyDescent="0.2">
      <c r="AO4880" s="106" t="str">
        <f t="shared" si="184"/>
        <v/>
      </c>
    </row>
    <row r="4881" spans="41:41" x14ac:dyDescent="0.2">
      <c r="AO4881" s="106" t="str">
        <f t="shared" si="184"/>
        <v/>
      </c>
    </row>
    <row r="4882" spans="41:41" x14ac:dyDescent="0.2">
      <c r="AO4882" s="106" t="str">
        <f t="shared" si="184"/>
        <v/>
      </c>
    </row>
    <row r="4883" spans="41:41" x14ac:dyDescent="0.2">
      <c r="AO4883" s="106" t="str">
        <f t="shared" si="184"/>
        <v/>
      </c>
    </row>
    <row r="4884" spans="41:41" x14ac:dyDescent="0.2">
      <c r="AO4884" s="106" t="str">
        <f t="shared" si="184"/>
        <v/>
      </c>
    </row>
    <row r="4885" spans="41:41" x14ac:dyDescent="0.2">
      <c r="AO4885" s="106" t="str">
        <f t="shared" si="184"/>
        <v/>
      </c>
    </row>
    <row r="4886" spans="41:41" x14ac:dyDescent="0.2">
      <c r="AO4886" s="106" t="str">
        <f t="shared" si="184"/>
        <v/>
      </c>
    </row>
    <row r="4887" spans="41:41" x14ac:dyDescent="0.2">
      <c r="AO4887" s="106" t="str">
        <f t="shared" si="184"/>
        <v/>
      </c>
    </row>
    <row r="4888" spans="41:41" x14ac:dyDescent="0.2">
      <c r="AO4888" s="106" t="str">
        <f t="shared" si="184"/>
        <v/>
      </c>
    </row>
    <row r="4889" spans="41:41" x14ac:dyDescent="0.2">
      <c r="AO4889" s="106" t="str">
        <f t="shared" si="184"/>
        <v/>
      </c>
    </row>
    <row r="4890" spans="41:41" x14ac:dyDescent="0.2">
      <c r="AO4890" s="106" t="str">
        <f t="shared" si="184"/>
        <v/>
      </c>
    </row>
    <row r="4891" spans="41:41" x14ac:dyDescent="0.2">
      <c r="AO4891" s="106" t="str">
        <f t="shared" si="184"/>
        <v/>
      </c>
    </row>
    <row r="4892" spans="41:41" x14ac:dyDescent="0.2">
      <c r="AO4892" s="106" t="str">
        <f t="shared" si="184"/>
        <v/>
      </c>
    </row>
    <row r="4893" spans="41:41" x14ac:dyDescent="0.2">
      <c r="AO4893" s="106" t="str">
        <f t="shared" si="184"/>
        <v/>
      </c>
    </row>
    <row r="4894" spans="41:41" x14ac:dyDescent="0.2">
      <c r="AO4894" s="106" t="str">
        <f t="shared" si="184"/>
        <v/>
      </c>
    </row>
    <row r="4895" spans="41:41" x14ac:dyDescent="0.2">
      <c r="AO4895" s="106" t="str">
        <f t="shared" si="184"/>
        <v/>
      </c>
    </row>
    <row r="4896" spans="41:41" x14ac:dyDescent="0.2">
      <c r="AO4896" s="106" t="str">
        <f t="shared" si="184"/>
        <v/>
      </c>
    </row>
    <row r="4897" spans="41:41" x14ac:dyDescent="0.2">
      <c r="AO4897" s="106" t="str">
        <f t="shared" si="184"/>
        <v/>
      </c>
    </row>
    <row r="4898" spans="41:41" x14ac:dyDescent="0.2">
      <c r="AO4898" s="106" t="str">
        <f t="shared" si="184"/>
        <v/>
      </c>
    </row>
    <row r="4899" spans="41:41" x14ac:dyDescent="0.2">
      <c r="AO4899" s="106" t="str">
        <f t="shared" si="184"/>
        <v/>
      </c>
    </row>
    <row r="4900" spans="41:41" x14ac:dyDescent="0.2">
      <c r="AO4900" s="106" t="str">
        <f t="shared" si="184"/>
        <v/>
      </c>
    </row>
    <row r="4901" spans="41:41" x14ac:dyDescent="0.2">
      <c r="AO4901" s="106" t="str">
        <f t="shared" si="184"/>
        <v/>
      </c>
    </row>
    <row r="4902" spans="41:41" x14ac:dyDescent="0.2">
      <c r="AO4902" s="106" t="str">
        <f t="shared" si="184"/>
        <v/>
      </c>
    </row>
    <row r="4903" spans="41:41" x14ac:dyDescent="0.2">
      <c r="AO4903" s="106" t="str">
        <f t="shared" si="184"/>
        <v/>
      </c>
    </row>
    <row r="4904" spans="41:41" x14ac:dyDescent="0.2">
      <c r="AO4904" s="106" t="str">
        <f t="shared" si="184"/>
        <v/>
      </c>
    </row>
    <row r="4905" spans="41:41" x14ac:dyDescent="0.2">
      <c r="AO4905" s="106" t="str">
        <f t="shared" si="184"/>
        <v/>
      </c>
    </row>
    <row r="4906" spans="41:41" x14ac:dyDescent="0.2">
      <c r="AO4906" s="106" t="str">
        <f t="shared" si="184"/>
        <v/>
      </c>
    </row>
    <row r="4907" spans="41:41" x14ac:dyDescent="0.2">
      <c r="AO4907" s="106" t="str">
        <f t="shared" si="184"/>
        <v/>
      </c>
    </row>
    <row r="4908" spans="41:41" x14ac:dyDescent="0.2">
      <c r="AO4908" s="106" t="str">
        <f t="shared" si="184"/>
        <v/>
      </c>
    </row>
    <row r="4909" spans="41:41" x14ac:dyDescent="0.2">
      <c r="AO4909" s="106" t="str">
        <f t="shared" si="184"/>
        <v/>
      </c>
    </row>
    <row r="4910" spans="41:41" x14ac:dyDescent="0.2">
      <c r="AO4910" s="106" t="str">
        <f t="shared" si="184"/>
        <v/>
      </c>
    </row>
    <row r="4911" spans="41:41" x14ac:dyDescent="0.2">
      <c r="AO4911" s="106" t="str">
        <f t="shared" si="184"/>
        <v/>
      </c>
    </row>
    <row r="4912" spans="41:41" x14ac:dyDescent="0.2">
      <c r="AO4912" s="106" t="str">
        <f t="shared" si="184"/>
        <v/>
      </c>
    </row>
    <row r="4913" spans="41:41" x14ac:dyDescent="0.2">
      <c r="AO4913" s="106" t="str">
        <f t="shared" si="184"/>
        <v/>
      </c>
    </row>
    <row r="4914" spans="41:41" x14ac:dyDescent="0.2">
      <c r="AO4914" s="106" t="str">
        <f t="shared" si="184"/>
        <v/>
      </c>
    </row>
    <row r="4915" spans="41:41" x14ac:dyDescent="0.2">
      <c r="AO4915" s="106" t="str">
        <f t="shared" si="184"/>
        <v/>
      </c>
    </row>
    <row r="4916" spans="41:41" x14ac:dyDescent="0.2">
      <c r="AO4916" s="106" t="str">
        <f t="shared" si="184"/>
        <v/>
      </c>
    </row>
    <row r="4917" spans="41:41" x14ac:dyDescent="0.2">
      <c r="AO4917" s="106" t="str">
        <f t="shared" si="184"/>
        <v/>
      </c>
    </row>
    <row r="4918" spans="41:41" x14ac:dyDescent="0.2">
      <c r="AO4918" s="106" t="str">
        <f t="shared" si="184"/>
        <v/>
      </c>
    </row>
    <row r="4919" spans="41:41" x14ac:dyDescent="0.2">
      <c r="AO4919" s="106" t="str">
        <f t="shared" si="184"/>
        <v/>
      </c>
    </row>
    <row r="4920" spans="41:41" x14ac:dyDescent="0.2">
      <c r="AO4920" s="106" t="str">
        <f t="shared" si="184"/>
        <v/>
      </c>
    </row>
    <row r="4921" spans="41:41" x14ac:dyDescent="0.2">
      <c r="AO4921" s="106" t="str">
        <f t="shared" si="184"/>
        <v/>
      </c>
    </row>
    <row r="4922" spans="41:41" x14ac:dyDescent="0.2">
      <c r="AO4922" s="106" t="str">
        <f t="shared" si="184"/>
        <v/>
      </c>
    </row>
    <row r="4923" spans="41:41" x14ac:dyDescent="0.2">
      <c r="AO4923" s="106" t="str">
        <f t="shared" si="184"/>
        <v/>
      </c>
    </row>
    <row r="4924" spans="41:41" x14ac:dyDescent="0.2">
      <c r="AO4924" s="106" t="str">
        <f t="shared" si="184"/>
        <v/>
      </c>
    </row>
    <row r="4925" spans="41:41" x14ac:dyDescent="0.2">
      <c r="AO4925" s="106" t="str">
        <f t="shared" si="184"/>
        <v/>
      </c>
    </row>
    <row r="4926" spans="41:41" x14ac:dyDescent="0.2">
      <c r="AO4926" s="106" t="str">
        <f t="shared" si="184"/>
        <v/>
      </c>
    </row>
    <row r="4927" spans="41:41" x14ac:dyDescent="0.2">
      <c r="AO4927" s="106" t="str">
        <f t="shared" si="184"/>
        <v/>
      </c>
    </row>
    <row r="4928" spans="41:41" x14ac:dyDescent="0.2">
      <c r="AO4928" s="106" t="str">
        <f t="shared" si="184"/>
        <v/>
      </c>
    </row>
    <row r="4929" spans="41:41" x14ac:dyDescent="0.2">
      <c r="AO4929" s="106" t="str">
        <f t="shared" si="184"/>
        <v/>
      </c>
    </row>
    <row r="4930" spans="41:41" x14ac:dyDescent="0.2">
      <c r="AO4930" s="106" t="str">
        <f t="shared" si="184"/>
        <v/>
      </c>
    </row>
    <row r="4931" spans="41:41" x14ac:dyDescent="0.2">
      <c r="AO4931" s="106" t="str">
        <f t="shared" si="184"/>
        <v/>
      </c>
    </row>
    <row r="4932" spans="41:41" x14ac:dyDescent="0.2">
      <c r="AO4932" s="106" t="str">
        <f t="shared" ref="AO4932:AO4995" si="185">AT4932&amp;AQ4932</f>
        <v/>
      </c>
    </row>
    <row r="4933" spans="41:41" x14ac:dyDescent="0.2">
      <c r="AO4933" s="106" t="str">
        <f t="shared" si="185"/>
        <v/>
      </c>
    </row>
    <row r="4934" spans="41:41" x14ac:dyDescent="0.2">
      <c r="AO4934" s="106" t="str">
        <f t="shared" si="185"/>
        <v/>
      </c>
    </row>
    <row r="4935" spans="41:41" x14ac:dyDescent="0.2">
      <c r="AO4935" s="106" t="str">
        <f t="shared" si="185"/>
        <v/>
      </c>
    </row>
    <row r="4936" spans="41:41" x14ac:dyDescent="0.2">
      <c r="AO4936" s="106" t="str">
        <f t="shared" si="185"/>
        <v/>
      </c>
    </row>
    <row r="4937" spans="41:41" x14ac:dyDescent="0.2">
      <c r="AO4937" s="106" t="str">
        <f t="shared" si="185"/>
        <v/>
      </c>
    </row>
    <row r="4938" spans="41:41" x14ac:dyDescent="0.2">
      <c r="AO4938" s="106" t="str">
        <f t="shared" si="185"/>
        <v/>
      </c>
    </row>
    <row r="4939" spans="41:41" x14ac:dyDescent="0.2">
      <c r="AO4939" s="106" t="str">
        <f t="shared" si="185"/>
        <v/>
      </c>
    </row>
    <row r="4940" spans="41:41" x14ac:dyDescent="0.2">
      <c r="AO4940" s="106" t="str">
        <f t="shared" si="185"/>
        <v/>
      </c>
    </row>
    <row r="4941" spans="41:41" x14ac:dyDescent="0.2">
      <c r="AO4941" s="106" t="str">
        <f t="shared" si="185"/>
        <v/>
      </c>
    </row>
    <row r="4942" spans="41:41" x14ac:dyDescent="0.2">
      <c r="AO4942" s="106" t="str">
        <f t="shared" si="185"/>
        <v/>
      </c>
    </row>
    <row r="4943" spans="41:41" x14ac:dyDescent="0.2">
      <c r="AO4943" s="106" t="str">
        <f t="shared" si="185"/>
        <v/>
      </c>
    </row>
    <row r="4944" spans="41:41" x14ac:dyDescent="0.2">
      <c r="AO4944" s="106" t="str">
        <f t="shared" si="185"/>
        <v/>
      </c>
    </row>
    <row r="4945" spans="41:41" x14ac:dyDescent="0.2">
      <c r="AO4945" s="106" t="str">
        <f t="shared" si="185"/>
        <v/>
      </c>
    </row>
    <row r="4946" spans="41:41" x14ac:dyDescent="0.2">
      <c r="AO4946" s="106" t="str">
        <f t="shared" si="185"/>
        <v/>
      </c>
    </row>
    <row r="4947" spans="41:41" x14ac:dyDescent="0.2">
      <c r="AO4947" s="106" t="str">
        <f t="shared" si="185"/>
        <v/>
      </c>
    </row>
    <row r="4948" spans="41:41" x14ac:dyDescent="0.2">
      <c r="AO4948" s="106" t="str">
        <f t="shared" si="185"/>
        <v/>
      </c>
    </row>
    <row r="4949" spans="41:41" x14ac:dyDescent="0.2">
      <c r="AO4949" s="106" t="str">
        <f t="shared" si="185"/>
        <v/>
      </c>
    </row>
    <row r="4950" spans="41:41" x14ac:dyDescent="0.2">
      <c r="AO4950" s="106" t="str">
        <f t="shared" si="185"/>
        <v/>
      </c>
    </row>
    <row r="4951" spans="41:41" x14ac:dyDescent="0.2">
      <c r="AO4951" s="106" t="str">
        <f t="shared" si="185"/>
        <v/>
      </c>
    </row>
    <row r="4952" spans="41:41" x14ac:dyDescent="0.2">
      <c r="AO4952" s="106" t="str">
        <f t="shared" si="185"/>
        <v/>
      </c>
    </row>
    <row r="4953" spans="41:41" x14ac:dyDescent="0.2">
      <c r="AO4953" s="106" t="str">
        <f t="shared" si="185"/>
        <v/>
      </c>
    </row>
    <row r="4954" spans="41:41" x14ac:dyDescent="0.2">
      <c r="AO4954" s="106" t="str">
        <f t="shared" si="185"/>
        <v/>
      </c>
    </row>
    <row r="4955" spans="41:41" x14ac:dyDescent="0.2">
      <c r="AO4955" s="106" t="str">
        <f t="shared" si="185"/>
        <v/>
      </c>
    </row>
    <row r="4956" spans="41:41" x14ac:dyDescent="0.2">
      <c r="AO4956" s="106" t="str">
        <f t="shared" si="185"/>
        <v/>
      </c>
    </row>
    <row r="4957" spans="41:41" x14ac:dyDescent="0.2">
      <c r="AO4957" s="106" t="str">
        <f t="shared" si="185"/>
        <v/>
      </c>
    </row>
    <row r="4958" spans="41:41" x14ac:dyDescent="0.2">
      <c r="AO4958" s="106" t="str">
        <f t="shared" si="185"/>
        <v/>
      </c>
    </row>
    <row r="4959" spans="41:41" x14ac:dyDescent="0.2">
      <c r="AO4959" s="106" t="str">
        <f t="shared" si="185"/>
        <v/>
      </c>
    </row>
    <row r="4960" spans="41:41" x14ac:dyDescent="0.2">
      <c r="AO4960" s="106" t="str">
        <f t="shared" si="185"/>
        <v/>
      </c>
    </row>
    <row r="4961" spans="41:41" x14ac:dyDescent="0.2">
      <c r="AO4961" s="106" t="str">
        <f t="shared" si="185"/>
        <v/>
      </c>
    </row>
    <row r="4962" spans="41:41" x14ac:dyDescent="0.2">
      <c r="AO4962" s="106" t="str">
        <f t="shared" si="185"/>
        <v/>
      </c>
    </row>
    <row r="4963" spans="41:41" x14ac:dyDescent="0.2">
      <c r="AO4963" s="106" t="str">
        <f t="shared" si="185"/>
        <v/>
      </c>
    </row>
    <row r="4964" spans="41:41" x14ac:dyDescent="0.2">
      <c r="AO4964" s="106" t="str">
        <f t="shared" si="185"/>
        <v/>
      </c>
    </row>
    <row r="4965" spans="41:41" x14ac:dyDescent="0.2">
      <c r="AO4965" s="106" t="str">
        <f t="shared" si="185"/>
        <v/>
      </c>
    </row>
    <row r="4966" spans="41:41" x14ac:dyDescent="0.2">
      <c r="AO4966" s="106" t="str">
        <f t="shared" si="185"/>
        <v/>
      </c>
    </row>
    <row r="4967" spans="41:41" x14ac:dyDescent="0.2">
      <c r="AO4967" s="106" t="str">
        <f t="shared" si="185"/>
        <v/>
      </c>
    </row>
    <row r="4968" spans="41:41" x14ac:dyDescent="0.2">
      <c r="AO4968" s="106" t="str">
        <f t="shared" si="185"/>
        <v/>
      </c>
    </row>
    <row r="4969" spans="41:41" x14ac:dyDescent="0.2">
      <c r="AO4969" s="106" t="str">
        <f t="shared" si="185"/>
        <v/>
      </c>
    </row>
    <row r="4970" spans="41:41" x14ac:dyDescent="0.2">
      <c r="AO4970" s="106" t="str">
        <f t="shared" si="185"/>
        <v/>
      </c>
    </row>
    <row r="4971" spans="41:41" x14ac:dyDescent="0.2">
      <c r="AO4971" s="106" t="str">
        <f t="shared" si="185"/>
        <v/>
      </c>
    </row>
    <row r="4972" spans="41:41" x14ac:dyDescent="0.2">
      <c r="AO4972" s="106" t="str">
        <f t="shared" si="185"/>
        <v/>
      </c>
    </row>
    <row r="4973" spans="41:41" x14ac:dyDescent="0.2">
      <c r="AO4973" s="106" t="str">
        <f t="shared" si="185"/>
        <v/>
      </c>
    </row>
    <row r="4974" spans="41:41" x14ac:dyDescent="0.2">
      <c r="AO4974" s="106" t="str">
        <f t="shared" si="185"/>
        <v/>
      </c>
    </row>
    <row r="4975" spans="41:41" x14ac:dyDescent="0.2">
      <c r="AO4975" s="106" t="str">
        <f t="shared" si="185"/>
        <v/>
      </c>
    </row>
    <row r="4976" spans="41:41" x14ac:dyDescent="0.2">
      <c r="AO4976" s="106" t="str">
        <f t="shared" si="185"/>
        <v/>
      </c>
    </row>
    <row r="4977" spans="41:41" x14ac:dyDescent="0.2">
      <c r="AO4977" s="106" t="str">
        <f t="shared" si="185"/>
        <v/>
      </c>
    </row>
    <row r="4978" spans="41:41" x14ac:dyDescent="0.2">
      <c r="AO4978" s="106" t="str">
        <f t="shared" si="185"/>
        <v/>
      </c>
    </row>
    <row r="4979" spans="41:41" x14ac:dyDescent="0.2">
      <c r="AO4979" s="106" t="str">
        <f t="shared" si="185"/>
        <v/>
      </c>
    </row>
    <row r="4980" spans="41:41" x14ac:dyDescent="0.2">
      <c r="AO4980" s="106" t="str">
        <f t="shared" si="185"/>
        <v/>
      </c>
    </row>
    <row r="4981" spans="41:41" x14ac:dyDescent="0.2">
      <c r="AO4981" s="106" t="str">
        <f t="shared" si="185"/>
        <v/>
      </c>
    </row>
    <row r="4982" spans="41:41" x14ac:dyDescent="0.2">
      <c r="AO4982" s="106" t="str">
        <f t="shared" si="185"/>
        <v/>
      </c>
    </row>
    <row r="4983" spans="41:41" x14ac:dyDescent="0.2">
      <c r="AO4983" s="106" t="str">
        <f t="shared" si="185"/>
        <v/>
      </c>
    </row>
    <row r="4984" spans="41:41" x14ac:dyDescent="0.2">
      <c r="AO4984" s="106" t="str">
        <f t="shared" si="185"/>
        <v/>
      </c>
    </row>
    <row r="4985" spans="41:41" x14ac:dyDescent="0.2">
      <c r="AO4985" s="106" t="str">
        <f t="shared" si="185"/>
        <v/>
      </c>
    </row>
    <row r="4986" spans="41:41" x14ac:dyDescent="0.2">
      <c r="AO4986" s="106" t="str">
        <f t="shared" si="185"/>
        <v/>
      </c>
    </row>
    <row r="4987" spans="41:41" x14ac:dyDescent="0.2">
      <c r="AO4987" s="106" t="str">
        <f t="shared" si="185"/>
        <v/>
      </c>
    </row>
    <row r="4988" spans="41:41" x14ac:dyDescent="0.2">
      <c r="AO4988" s="106" t="str">
        <f t="shared" si="185"/>
        <v/>
      </c>
    </row>
    <row r="4989" spans="41:41" x14ac:dyDescent="0.2">
      <c r="AO4989" s="106" t="str">
        <f t="shared" si="185"/>
        <v/>
      </c>
    </row>
    <row r="4990" spans="41:41" x14ac:dyDescent="0.2">
      <c r="AO4990" s="106" t="str">
        <f t="shared" si="185"/>
        <v/>
      </c>
    </row>
    <row r="4991" spans="41:41" x14ac:dyDescent="0.2">
      <c r="AO4991" s="106" t="str">
        <f t="shared" si="185"/>
        <v/>
      </c>
    </row>
    <row r="4992" spans="41:41" x14ac:dyDescent="0.2">
      <c r="AO4992" s="106" t="str">
        <f t="shared" si="185"/>
        <v/>
      </c>
    </row>
    <row r="4993" spans="41:41" x14ac:dyDescent="0.2">
      <c r="AO4993" s="106" t="str">
        <f t="shared" si="185"/>
        <v/>
      </c>
    </row>
    <row r="4994" spans="41:41" x14ac:dyDescent="0.2">
      <c r="AO4994" s="106" t="str">
        <f t="shared" si="185"/>
        <v/>
      </c>
    </row>
    <row r="4995" spans="41:41" x14ac:dyDescent="0.2">
      <c r="AO4995" s="106" t="str">
        <f t="shared" si="185"/>
        <v/>
      </c>
    </row>
    <row r="4996" spans="41:41" x14ac:dyDescent="0.2">
      <c r="AO4996" s="106" t="str">
        <f t="shared" ref="AO4996:AO5001" si="186">AT4996&amp;AQ4996</f>
        <v/>
      </c>
    </row>
    <row r="4997" spans="41:41" x14ac:dyDescent="0.2">
      <c r="AO4997" s="106" t="str">
        <f t="shared" si="186"/>
        <v/>
      </c>
    </row>
    <row r="4998" spans="41:41" x14ac:dyDescent="0.2">
      <c r="AO4998" s="106" t="str">
        <f t="shared" si="186"/>
        <v/>
      </c>
    </row>
    <row r="4999" spans="41:41" x14ac:dyDescent="0.2">
      <c r="AO4999" s="106" t="str">
        <f t="shared" si="186"/>
        <v/>
      </c>
    </row>
    <row r="5000" spans="41:41" x14ac:dyDescent="0.2">
      <c r="AO5000" s="106" t="str">
        <f t="shared" si="186"/>
        <v/>
      </c>
    </row>
    <row r="5001" spans="41:41" x14ac:dyDescent="0.2">
      <c r="AO5001" s="106" t="str">
        <f t="shared" si="186"/>
        <v/>
      </c>
    </row>
  </sheetData>
  <sheetCalcPr fullCalcOnLoad="1"/>
  <sheetProtection password="DCA1" sheet="1"/>
  <mergeCells count="21">
    <mergeCell ref="P9:Q9"/>
    <mergeCell ref="R9:S9"/>
    <mergeCell ref="Q10:Q11"/>
    <mergeCell ref="R10:R11"/>
    <mergeCell ref="S10:S11"/>
    <mergeCell ref="P10:P11"/>
    <mergeCell ref="J3:O3"/>
    <mergeCell ref="C9:D9"/>
    <mergeCell ref="C8:D8"/>
    <mergeCell ref="E6:M6"/>
    <mergeCell ref="H9:K9"/>
    <mergeCell ref="E7:M7"/>
    <mergeCell ref="F10:G10"/>
    <mergeCell ref="L9:O9"/>
    <mergeCell ref="A11:B11"/>
    <mergeCell ref="C10:D10"/>
    <mergeCell ref="E10:E11"/>
    <mergeCell ref="H10:I10"/>
    <mergeCell ref="L10:M10"/>
    <mergeCell ref="J10:K10"/>
    <mergeCell ref="N10:O10"/>
  </mergeCells>
  <phoneticPr fontId="0" type="noConversion"/>
  <conditionalFormatting sqref="C8:D8">
    <cfRule type="cellIs" dxfId="18" priority="17" stopIfTrue="1" operator="equal">
      <formula>"At least one Hospital Site Name enetered is not recognised"</formula>
    </cfRule>
  </conditionalFormatting>
  <conditionalFormatting sqref="C9:D9">
    <cfRule type="cellIs" dxfId="17" priority="18" stopIfTrue="1" operator="equal">
      <formula>"Trust is not responsible for at least 1 site"</formula>
    </cfRule>
  </conditionalFormatting>
  <conditionalFormatting sqref="E8:G8">
    <cfRule type="cellIs" dxfId="16" priority="19" stopIfTrue="1" operator="equal">
      <formula>"Data not complete for all rows"</formula>
    </cfRule>
  </conditionalFormatting>
  <conditionalFormatting sqref="B12">
    <cfRule type="cellIs" dxfId="15" priority="15" stopIfTrue="1" operator="equal">
      <formula>1</formula>
    </cfRule>
    <cfRule type="cellIs" dxfId="14" priority="16" stopIfTrue="1" operator="equal">
      <formula>2</formula>
    </cfRule>
  </conditionalFormatting>
  <conditionalFormatting sqref="B13:B211">
    <cfRule type="cellIs" dxfId="13" priority="13" stopIfTrue="1" operator="equal">
      <formula>1</formula>
    </cfRule>
    <cfRule type="cellIs" dxfId="12" priority="14" stopIfTrue="1" operator="equal">
      <formula>2</formula>
    </cfRule>
  </conditionalFormatting>
  <conditionalFormatting sqref="F13:F25">
    <cfRule type="expression" dxfId="11" priority="10" stopIfTrue="1">
      <formula>$M414=1</formula>
    </cfRule>
  </conditionalFormatting>
  <conditionalFormatting sqref="G13:G25">
    <cfRule type="expression" dxfId="10" priority="11" stopIfTrue="1">
      <formula>G414=1</formula>
    </cfRule>
    <cfRule type="expression" dxfId="9" priority="12" stopIfTrue="1">
      <formula>Q414=1</formula>
    </cfRule>
  </conditionalFormatting>
  <conditionalFormatting sqref="F25:F40">
    <cfRule type="expression" dxfId="8" priority="7" stopIfTrue="1">
      <formula>$M426=1</formula>
    </cfRule>
  </conditionalFormatting>
  <conditionalFormatting sqref="G25:G40">
    <cfRule type="expression" dxfId="7" priority="8" stopIfTrue="1">
      <formula>G426=1</formula>
    </cfRule>
    <cfRule type="expression" dxfId="6" priority="9" stopIfTrue="1">
      <formula>Q426=1</formula>
    </cfRule>
  </conditionalFormatting>
  <conditionalFormatting sqref="F41">
    <cfRule type="expression" dxfId="5" priority="4" stopIfTrue="1">
      <formula>$M442=1</formula>
    </cfRule>
  </conditionalFormatting>
  <conditionalFormatting sqref="G41">
    <cfRule type="expression" dxfId="4" priority="5" stopIfTrue="1">
      <formula>G442=1</formula>
    </cfRule>
    <cfRule type="expression" dxfId="3" priority="6" stopIfTrue="1">
      <formula>Q442=1</formula>
    </cfRule>
  </conditionalFormatting>
  <conditionalFormatting sqref="F40">
    <cfRule type="expression" dxfId="2" priority="1" stopIfTrue="1">
      <formula>$M441=1</formula>
    </cfRule>
  </conditionalFormatting>
  <conditionalFormatting sqref="G40">
    <cfRule type="expression" dxfId="1" priority="2" stopIfTrue="1">
      <formula>G441=1</formula>
    </cfRule>
    <cfRule type="expression" dxfId="0" priority="3" stopIfTrue="1">
      <formula>Q441=1</formula>
    </cfRule>
  </conditionalFormatting>
  <dataValidations count="6">
    <dataValidation type="list" allowBlank="1" showInputMessage="1" showErrorMessage="1" sqref="G12:G211">
      <formula1>$U$12:$U$79</formula1>
    </dataValidation>
    <dataValidation operator="greaterThan" allowBlank="1" showInputMessage="1" showErrorMessage="1" sqref="E12:E212 F212:G212"/>
    <dataValidation type="list" allowBlank="1" showInputMessage="1" showErrorMessage="1" sqref="D12:D212">
      <formula1>INDIRECT($AU$26)</formula1>
    </dataValidation>
    <dataValidation type="whole" operator="greaterThanOrEqual" allowBlank="1" showInputMessage="1" showErrorMessage="1" error="Value entered not a number" sqref="H212:O212">
      <formula1>0</formula1>
    </dataValidation>
    <dataValidation type="decimal" operator="greaterThanOrEqual" allowBlank="1" showInputMessage="1" showErrorMessage="1" sqref="H12:O211">
      <formula1>0</formula1>
    </dataValidation>
    <dataValidation type="list" allowBlank="1" showInputMessage="1" showErrorMessage="1" sqref="F12:F211">
      <formula1>$U$12:$U$79</formula1>
    </dataValidation>
  </dataValidations>
  <pageMargins left="0.19685039370078741" right="0.19685039370078741" top="0.31496062992125984" bottom="0.15748031496062992" header="0.51181102362204722" footer="0.51181102362204722"/>
  <pageSetup paperSize="8" scale="31" orientation="portrait" r:id="rId1"/>
  <headerFooter alignWithMargins="0"/>
  <rowBreaks count="1" manualBreakCount="1">
    <brk id="212" max="16"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2:O200"/>
  <sheetViews>
    <sheetView zoomScaleNormal="100" workbookViewId="0">
      <selection activeCell="A28" sqref="A28"/>
    </sheetView>
  </sheetViews>
  <sheetFormatPr defaultRowHeight="12.75" x14ac:dyDescent="0.2"/>
  <cols>
    <col min="1" max="1" width="9.140625" style="112"/>
    <col min="2" max="2" width="12.28515625" style="112" bestFit="1" customWidth="1"/>
    <col min="3" max="3" width="45.85546875" style="112" customWidth="1"/>
    <col min="4" max="12" width="13.7109375" style="112" customWidth="1"/>
    <col min="13" max="16" width="12.7109375" style="112" customWidth="1"/>
    <col min="17" max="16384" width="9.140625" style="112"/>
  </cols>
  <sheetData>
    <row r="2" spans="1:15" x14ac:dyDescent="0.2">
      <c r="A2" s="110" t="s">
        <v>11489</v>
      </c>
      <c r="B2" s="111" t="str">
        <f>'Trust - Frontsheet'!B2</f>
        <v>RWF</v>
      </c>
      <c r="C2" s="111" t="str">
        <f>'Trust - Frontsheet'!C2</f>
        <v>Maidstone And Tunbridge Wells NHS Trust</v>
      </c>
    </row>
    <row r="3" spans="1:15" x14ac:dyDescent="0.2">
      <c r="A3" s="110" t="s">
        <v>675</v>
      </c>
      <c r="B3" s="111" t="str">
        <f>'Trust - Frontsheet'!B3</f>
        <v>May_2014-15</v>
      </c>
      <c r="C3" s="111"/>
    </row>
    <row r="4" spans="1:15" x14ac:dyDescent="0.2">
      <c r="D4" s="113" t="s">
        <v>1691</v>
      </c>
      <c r="E4" s="114"/>
      <c r="F4" s="114"/>
      <c r="G4" s="115"/>
      <c r="H4" s="113" t="s">
        <v>1692</v>
      </c>
      <c r="I4" s="114"/>
      <c r="J4" s="114"/>
      <c r="K4" s="115"/>
    </row>
    <row r="5" spans="1:15" x14ac:dyDescent="0.2">
      <c r="D5" s="116" t="s">
        <v>11488</v>
      </c>
      <c r="E5" s="116"/>
      <c r="F5" s="116" t="s">
        <v>1693</v>
      </c>
      <c r="G5" s="116"/>
      <c r="H5" s="116" t="s">
        <v>11488</v>
      </c>
      <c r="I5" s="116"/>
      <c r="J5" s="116" t="s">
        <v>1693</v>
      </c>
      <c r="K5" s="116"/>
      <c r="L5" s="117" t="s">
        <v>1691</v>
      </c>
      <c r="M5" s="117"/>
      <c r="N5" s="117" t="s">
        <v>1692</v>
      </c>
      <c r="O5" s="117"/>
    </row>
    <row r="6" spans="1:15" ht="63.75" x14ac:dyDescent="0.2">
      <c r="B6" s="118" t="s">
        <v>11486</v>
      </c>
      <c r="C6" s="118" t="s">
        <v>11487</v>
      </c>
      <c r="D6" s="119" t="s">
        <v>1689</v>
      </c>
      <c r="E6" s="119" t="s">
        <v>1690</v>
      </c>
      <c r="F6" s="119" t="s">
        <v>1689</v>
      </c>
      <c r="G6" s="119" t="s">
        <v>1690</v>
      </c>
      <c r="H6" s="119" t="s">
        <v>1689</v>
      </c>
      <c r="I6" s="119" t="s">
        <v>1690</v>
      </c>
      <c r="J6" s="119" t="s">
        <v>1689</v>
      </c>
      <c r="K6" s="119" t="s">
        <v>1690</v>
      </c>
      <c r="L6" s="119" t="s">
        <v>1694</v>
      </c>
      <c r="M6" s="119" t="s">
        <v>1695</v>
      </c>
      <c r="N6" s="119" t="s">
        <v>1694</v>
      </c>
      <c r="O6" s="119" t="s">
        <v>1695</v>
      </c>
    </row>
    <row r="7" spans="1:15" x14ac:dyDescent="0.2">
      <c r="B7" s="120" t="str">
        <f t="array" ref="B7">IF(ISERROR(INDEX('Trust - Frontsheet'!AR$1:AR$6001,SMALL(IF('Trust - Frontsheet'!$AT$1:$AT$6001=$B$2,ROW('Trust - Frontsheet'!$AT$1:$AT$6001)),ROW(1:1)))),"",INDEX('Trust - Frontsheet'!AR$1:AR$6001,SMALL(IF('Trust - Frontsheet'!$AT$1:$AT$6001=$B$2,ROW('Trust - Frontsheet'!$AT$1:$AT$6001)),ROW(1:1))))</f>
        <v>RWF22</v>
      </c>
      <c r="C7" s="120" t="str">
        <f t="array" ref="C7">IF(ISERROR(INDEX('Trust - Frontsheet'!AS$1:AS$6001,SMALL(IF('Trust - Frontsheet'!$AT$1:$AT$6001=$B$2,ROW('Trust - Frontsheet'!$AT$1:$AT$6001)),ROW(1:1)))),"",INDEX('Trust - Frontsheet'!AS$1:AS$6001,SMALL(IF('Trust - Frontsheet'!$AT$1:$AT$6001=$B$2,ROW('Trust - Frontsheet'!$AT$1:$AT$6001)),ROW(1:1))))</f>
        <v>Benenden Hospital</v>
      </c>
      <c r="D7" s="121">
        <f>IF($B7="","",SUMIF('Trust - Frontsheet'!$C$12:$C$211,$B7,'Trust - Frontsheet'!H$12:H$211))</f>
        <v>0</v>
      </c>
      <c r="E7" s="121">
        <f>IF($B7="","",SUMIF('Trust - Frontsheet'!$C$12:$C$211,$B7,'Trust - Frontsheet'!I$12:I$211))</f>
        <v>0</v>
      </c>
      <c r="F7" s="121">
        <f>IF($B7="","",SUMIF('Trust - Frontsheet'!$C$12:$C$211,$B7,'Trust - Frontsheet'!J$12:J$211))</f>
        <v>0</v>
      </c>
      <c r="G7" s="121">
        <f>IF($B7="","",SUMIF('Trust - Frontsheet'!$C$12:$C$211,$B7,'Trust - Frontsheet'!K$12:K$211))</f>
        <v>0</v>
      </c>
      <c r="H7" s="121">
        <f>IF($B7="","",SUMIF('Trust - Frontsheet'!$C$12:$C$211,$B7,'Trust - Frontsheet'!L$12:L$211))</f>
        <v>0</v>
      </c>
      <c r="I7" s="121">
        <f>IF($B7="","",SUMIF('Trust - Frontsheet'!$C$12:$C$211,$B7,'Trust - Frontsheet'!M$12:M$211))</f>
        <v>0</v>
      </c>
      <c r="J7" s="121">
        <f>IF($B7="","",SUMIF('Trust - Frontsheet'!$C$12:$C$211,$B7,'Trust - Frontsheet'!N$12:N$211))</f>
        <v>0</v>
      </c>
      <c r="K7" s="121">
        <f>IF($B7="","",SUMIF('Trust - Frontsheet'!$C$12:$C$211,$B7,'Trust - Frontsheet'!O$12:O$211))</f>
        <v>0</v>
      </c>
      <c r="L7" s="102">
        <f>IF(D7="","",IF(D7=0,0,E7/D7))</f>
        <v>0</v>
      </c>
      <c r="M7" s="103">
        <f>IF(F7="","",IF(F7=0,0,G7/F7))</f>
        <v>0</v>
      </c>
      <c r="N7" s="102">
        <f>IF(H7="","",IF(H7=0,0,I7/H7))</f>
        <v>0</v>
      </c>
      <c r="O7" s="104">
        <f>IF(J7="","",IF(J7=0,0,K7/J7))</f>
        <v>0</v>
      </c>
    </row>
    <row r="8" spans="1:15" x14ac:dyDescent="0.2">
      <c r="B8" s="120" t="str">
        <f t="array" ref="B8">IF(ISERROR(INDEX('Trust - Frontsheet'!AR$1:AR$6001,SMALL(IF('Trust - Frontsheet'!$AT$1:$AT$6001=$B$2,ROW('Trust - Frontsheet'!$AT$1:$AT$6001)),ROW(2:2)))),"",INDEX('Trust - Frontsheet'!AR$1:AR$6001,SMALL(IF('Trust - Frontsheet'!$AT$1:$AT$6001=$B$2,ROW('Trust - Frontsheet'!$AT$1:$AT$6001)),ROW(2:2))))</f>
        <v>RWF23</v>
      </c>
      <c r="C8" s="120" t="str">
        <f t="array" ref="C8">IF(ISERROR(INDEX('Trust - Frontsheet'!AS$1:AS$6001,SMALL(IF('Trust - Frontsheet'!$AT$1:$AT$6001=$B$2,ROW('Trust - Frontsheet'!$AT$1:$AT$6001)),ROW(2:2)))),"",INDEX('Trust - Frontsheet'!AS$1:AS$6001,SMALL(IF('Trust - Frontsheet'!$AT$1:$AT$6001=$B$2,ROW('Trust - Frontsheet'!$AT$1:$AT$6001)),ROW(2:2))))</f>
        <v>Buckland Hospital</v>
      </c>
      <c r="D8" s="121">
        <f>IF($B8="","",SUMIF('Trust - Frontsheet'!$C$12:$C$211,$B8,'Trust - Frontsheet'!H$12:H$211))</f>
        <v>0</v>
      </c>
      <c r="E8" s="121">
        <f>IF($B8="","",SUMIF('Trust - Frontsheet'!$C$12:$C$211,$B8,'Trust - Frontsheet'!I$12:I$211))</f>
        <v>0</v>
      </c>
      <c r="F8" s="121">
        <f>IF($B8="","",SUMIF('Trust - Frontsheet'!$C$12:$C$211,$B8,'Trust - Frontsheet'!J$12:J$211))</f>
        <v>0</v>
      </c>
      <c r="G8" s="121">
        <f>IF($B8="","",SUMIF('Trust - Frontsheet'!$C$12:$C$211,$B8,'Trust - Frontsheet'!K$12:K$211))</f>
        <v>0</v>
      </c>
      <c r="H8" s="121">
        <f>IF($B8="","",SUMIF('Trust - Frontsheet'!$C$12:$C$211,$B8,'Trust - Frontsheet'!L$12:L$211))</f>
        <v>0</v>
      </c>
      <c r="I8" s="121">
        <f>IF($B8="","",SUMIF('Trust - Frontsheet'!$C$12:$C$211,$B8,'Trust - Frontsheet'!M$12:M$211))</f>
        <v>0</v>
      </c>
      <c r="J8" s="121">
        <f>IF($B8="","",SUMIF('Trust - Frontsheet'!$C$12:$C$211,$B8,'Trust - Frontsheet'!N$12:N$211))</f>
        <v>0</v>
      </c>
      <c r="K8" s="121">
        <f>IF($B8="","",SUMIF('Trust - Frontsheet'!$C$12:$C$211,$B8,'Trust - Frontsheet'!O$12:O$211))</f>
        <v>0</v>
      </c>
      <c r="L8" s="102">
        <f t="shared" ref="L8:L71" si="0">IF(D8="","",IF(D8=0,0,E8/D8))</f>
        <v>0</v>
      </c>
      <c r="M8" s="103">
        <f t="shared" ref="M8:M71" si="1">IF(F8="","",IF(F8=0,0,G8/F8))</f>
        <v>0</v>
      </c>
      <c r="N8" s="102">
        <f t="shared" ref="N8:N71" si="2">IF(H8="","",IF(H8=0,0,I8/H8))</f>
        <v>0</v>
      </c>
      <c r="O8" s="104">
        <f t="shared" ref="O8:O71" si="3">IF(J8="","",IF(J8=0,0,K8/J8))</f>
        <v>0</v>
      </c>
    </row>
    <row r="9" spans="1:15" x14ac:dyDescent="0.2">
      <c r="B9" s="120" t="str">
        <f t="array" ref="B9">IF(ISERROR(INDEX('Trust - Frontsheet'!AR$1:AR$6001,SMALL(IF('Trust - Frontsheet'!$AT$1:$AT$6001=$B$2,ROW('Trust - Frontsheet'!$AT$1:$AT$6001)),ROW(3:3)))),"",INDEX('Trust - Frontsheet'!AR$1:AR$6001,SMALL(IF('Trust - Frontsheet'!$AT$1:$AT$6001=$B$2,ROW('Trust - Frontsheet'!$AT$1:$AT$6001)),ROW(3:3))))</f>
        <v>RWF24</v>
      </c>
      <c r="C9" s="120" t="str">
        <f t="array" ref="C9">IF(ISERROR(INDEX('Trust - Frontsheet'!AS$1:AS$6001,SMALL(IF('Trust - Frontsheet'!$AT$1:$AT$6001=$B$2,ROW('Trust - Frontsheet'!$AT$1:$AT$6001)),ROW(3:3)))),"",INDEX('Trust - Frontsheet'!AS$1:AS$6001,SMALL(IF('Trust - Frontsheet'!$AT$1:$AT$6001=$B$2,ROW('Trust - Frontsheet'!$AT$1:$AT$6001)),ROW(3:3))))</f>
        <v>Darent Valley Hospital</v>
      </c>
      <c r="D9" s="121">
        <f>IF($B9="","",SUMIF('Trust - Frontsheet'!$C$12:$C$211,$B9,'Trust - Frontsheet'!H$12:H$211))</f>
        <v>0</v>
      </c>
      <c r="E9" s="121">
        <f>IF($B9="","",SUMIF('Trust - Frontsheet'!$C$12:$C$211,$B9,'Trust - Frontsheet'!I$12:I$211))</f>
        <v>0</v>
      </c>
      <c r="F9" s="121">
        <f>IF($B9="","",SUMIF('Trust - Frontsheet'!$C$12:$C$211,$B9,'Trust - Frontsheet'!J$12:J$211))</f>
        <v>0</v>
      </c>
      <c r="G9" s="121">
        <f>IF($B9="","",SUMIF('Trust - Frontsheet'!$C$12:$C$211,$B9,'Trust - Frontsheet'!K$12:K$211))</f>
        <v>0</v>
      </c>
      <c r="H9" s="121">
        <f>IF($B9="","",SUMIF('Trust - Frontsheet'!$C$12:$C$211,$B9,'Trust - Frontsheet'!L$12:L$211))</f>
        <v>0</v>
      </c>
      <c r="I9" s="121">
        <f>IF($B9="","",SUMIF('Trust - Frontsheet'!$C$12:$C$211,$B9,'Trust - Frontsheet'!M$12:M$211))</f>
        <v>0</v>
      </c>
      <c r="J9" s="121">
        <f>IF($B9="","",SUMIF('Trust - Frontsheet'!$C$12:$C$211,$B9,'Trust - Frontsheet'!N$12:N$211))</f>
        <v>0</v>
      </c>
      <c r="K9" s="121">
        <f>IF($B9="","",SUMIF('Trust - Frontsheet'!$C$12:$C$211,$B9,'Trust - Frontsheet'!O$12:O$211))</f>
        <v>0</v>
      </c>
      <c r="L9" s="102">
        <f t="shared" si="0"/>
        <v>0</v>
      </c>
      <c r="M9" s="103">
        <f t="shared" si="1"/>
        <v>0</v>
      </c>
      <c r="N9" s="102">
        <f t="shared" si="2"/>
        <v>0</v>
      </c>
      <c r="O9" s="104">
        <f t="shared" si="3"/>
        <v>0</v>
      </c>
    </row>
    <row r="10" spans="1:15" x14ac:dyDescent="0.2">
      <c r="B10" s="120" t="str">
        <f t="array" ref="B10">IF(ISERROR(INDEX('Trust - Frontsheet'!AR$1:AR$6001,SMALL(IF('Trust - Frontsheet'!$AT$1:$AT$6001=$B$2,ROW('Trust - Frontsheet'!$AT$1:$AT$6001)),ROW(4:4)))),"",INDEX('Trust - Frontsheet'!AR$1:AR$6001,SMALL(IF('Trust - Frontsheet'!$AT$1:$AT$6001=$B$2,ROW('Trust - Frontsheet'!$AT$1:$AT$6001)),ROW(4:4))))</f>
        <v>RWF06</v>
      </c>
      <c r="C10" s="120" t="str">
        <f t="array" ref="C10">IF(ISERROR(INDEX('Trust - Frontsheet'!AS$1:AS$6001,SMALL(IF('Trust - Frontsheet'!$AT$1:$AT$6001=$B$2,ROW('Trust - Frontsheet'!$AT$1:$AT$6001)),ROW(4:4)))),"",INDEX('Trust - Frontsheet'!AS$1:AS$6001,SMALL(IF('Trust - Frontsheet'!$AT$1:$AT$6001=$B$2,ROW('Trust - Frontsheet'!$AT$1:$AT$6001)),ROW(4:4))))</f>
        <v>Edenbridge War Memorial Hospital</v>
      </c>
      <c r="D10" s="121">
        <f>IF($B10="","",SUMIF('Trust - Frontsheet'!$C$12:$C$211,$B10,'Trust - Frontsheet'!H$12:H$211))</f>
        <v>0</v>
      </c>
      <c r="E10" s="121">
        <f>IF($B10="","",SUMIF('Trust - Frontsheet'!$C$12:$C$211,$B10,'Trust - Frontsheet'!I$12:I$211))</f>
        <v>0</v>
      </c>
      <c r="F10" s="121">
        <f>IF($B10="","",SUMIF('Trust - Frontsheet'!$C$12:$C$211,$B10,'Trust - Frontsheet'!J$12:J$211))</f>
        <v>0</v>
      </c>
      <c r="G10" s="121">
        <f>IF($B10="","",SUMIF('Trust - Frontsheet'!$C$12:$C$211,$B10,'Trust - Frontsheet'!K$12:K$211))</f>
        <v>0</v>
      </c>
      <c r="H10" s="121">
        <f>IF($B10="","",SUMIF('Trust - Frontsheet'!$C$12:$C$211,$B10,'Trust - Frontsheet'!L$12:L$211))</f>
        <v>0</v>
      </c>
      <c r="I10" s="121">
        <f>IF($B10="","",SUMIF('Trust - Frontsheet'!$C$12:$C$211,$B10,'Trust - Frontsheet'!M$12:M$211))</f>
        <v>0</v>
      </c>
      <c r="J10" s="121">
        <f>IF($B10="","",SUMIF('Trust - Frontsheet'!$C$12:$C$211,$B10,'Trust - Frontsheet'!N$12:N$211))</f>
        <v>0</v>
      </c>
      <c r="K10" s="121">
        <f>IF($B10="","",SUMIF('Trust - Frontsheet'!$C$12:$C$211,$B10,'Trust - Frontsheet'!O$12:O$211))</f>
        <v>0</v>
      </c>
      <c r="L10" s="102">
        <f t="shared" si="0"/>
        <v>0</v>
      </c>
      <c r="M10" s="103">
        <f t="shared" si="1"/>
        <v>0</v>
      </c>
      <c r="N10" s="102">
        <f t="shared" si="2"/>
        <v>0</v>
      </c>
      <c r="O10" s="104">
        <f t="shared" si="3"/>
        <v>0</v>
      </c>
    </row>
    <row r="11" spans="1:15" x14ac:dyDescent="0.2">
      <c r="B11" s="120" t="str">
        <f t="array" ref="B11">IF(ISERROR(INDEX('Trust - Frontsheet'!AR$1:AR$6001,SMALL(IF('Trust - Frontsheet'!$AT$1:$AT$6001=$B$2,ROW('Trust - Frontsheet'!$AT$1:$AT$6001)),ROW(5:5)))),"",INDEX('Trust - Frontsheet'!AR$1:AR$6001,SMALL(IF('Trust - Frontsheet'!$AT$1:$AT$6001=$B$2,ROW('Trust - Frontsheet'!$AT$1:$AT$6001)),ROW(5:5))))</f>
        <v>RWF13</v>
      </c>
      <c r="C11" s="120" t="str">
        <f t="array" ref="C11">IF(ISERROR(INDEX('Trust - Frontsheet'!AS$1:AS$6001,SMALL(IF('Trust - Frontsheet'!$AT$1:$AT$6001=$B$2,ROW('Trust - Frontsheet'!$AT$1:$AT$6001)),ROW(5:5)))),"",INDEX('Trust - Frontsheet'!AS$1:AS$6001,SMALL(IF('Trust - Frontsheet'!$AT$1:$AT$6001=$B$2,ROW('Trust - Frontsheet'!$AT$1:$AT$6001)),ROW(5:5))))</f>
        <v>Faversham Cottage Hospital</v>
      </c>
      <c r="D11" s="121">
        <f>IF($B11="","",SUMIF('Trust - Frontsheet'!$C$12:$C$211,$B11,'Trust - Frontsheet'!H$12:H$211))</f>
        <v>0</v>
      </c>
      <c r="E11" s="121">
        <f>IF($B11="","",SUMIF('Trust - Frontsheet'!$C$12:$C$211,$B11,'Trust - Frontsheet'!I$12:I$211))</f>
        <v>0</v>
      </c>
      <c r="F11" s="121">
        <f>IF($B11="","",SUMIF('Trust - Frontsheet'!$C$12:$C$211,$B11,'Trust - Frontsheet'!J$12:J$211))</f>
        <v>0</v>
      </c>
      <c r="G11" s="121">
        <f>IF($B11="","",SUMIF('Trust - Frontsheet'!$C$12:$C$211,$B11,'Trust - Frontsheet'!K$12:K$211))</f>
        <v>0</v>
      </c>
      <c r="H11" s="121">
        <f>IF($B11="","",SUMIF('Trust - Frontsheet'!$C$12:$C$211,$B11,'Trust - Frontsheet'!L$12:L$211))</f>
        <v>0</v>
      </c>
      <c r="I11" s="121">
        <f>IF($B11="","",SUMIF('Trust - Frontsheet'!$C$12:$C$211,$B11,'Trust - Frontsheet'!M$12:M$211))</f>
        <v>0</v>
      </c>
      <c r="J11" s="121">
        <f>IF($B11="","",SUMIF('Trust - Frontsheet'!$C$12:$C$211,$B11,'Trust - Frontsheet'!N$12:N$211))</f>
        <v>0</v>
      </c>
      <c r="K11" s="121">
        <f>IF($B11="","",SUMIF('Trust - Frontsheet'!$C$12:$C$211,$B11,'Trust - Frontsheet'!O$12:O$211))</f>
        <v>0</v>
      </c>
      <c r="L11" s="102">
        <f t="shared" si="0"/>
        <v>0</v>
      </c>
      <c r="M11" s="103">
        <f t="shared" si="1"/>
        <v>0</v>
      </c>
      <c r="N11" s="102">
        <f t="shared" si="2"/>
        <v>0</v>
      </c>
      <c r="O11" s="104">
        <f t="shared" si="3"/>
        <v>0</v>
      </c>
    </row>
    <row r="12" spans="1:15" x14ac:dyDescent="0.2">
      <c r="B12" s="120" t="str">
        <f t="array" ref="B12">IF(ISERROR(INDEX('Trust - Frontsheet'!AR$1:AR$6001,SMALL(IF('Trust - Frontsheet'!$AT$1:$AT$6001=$B$2,ROW('Trust - Frontsheet'!$AT$1:$AT$6001)),ROW(6:6)))),"",INDEX('Trust - Frontsheet'!AR$1:AR$6001,SMALL(IF('Trust - Frontsheet'!$AT$1:$AT$6001=$B$2,ROW('Trust - Frontsheet'!$AT$1:$AT$6001)),ROW(6:6))))</f>
        <v>RWF26</v>
      </c>
      <c r="C12" s="120" t="str">
        <f t="array" ref="C12">IF(ISERROR(INDEX('Trust - Frontsheet'!AS$1:AS$6001,SMALL(IF('Trust - Frontsheet'!$AT$1:$AT$6001=$B$2,ROW('Trust - Frontsheet'!$AT$1:$AT$6001)),ROW(6:6)))),"",INDEX('Trust - Frontsheet'!AS$1:AS$6001,SMALL(IF('Trust - Frontsheet'!$AT$1:$AT$6001=$B$2,ROW('Trust - Frontsheet'!$AT$1:$AT$6001)),ROW(6:6))))</f>
        <v>Homoeopathic Hospital</v>
      </c>
      <c r="D12" s="121">
        <f>IF($B12="","",SUMIF('Trust - Frontsheet'!$C$12:$C$211,$B12,'Trust - Frontsheet'!H$12:H$211))</f>
        <v>0</v>
      </c>
      <c r="E12" s="121">
        <f>IF($B12="","",SUMIF('Trust - Frontsheet'!$C$12:$C$211,$B12,'Trust - Frontsheet'!I$12:I$211))</f>
        <v>0</v>
      </c>
      <c r="F12" s="121">
        <f>IF($B12="","",SUMIF('Trust - Frontsheet'!$C$12:$C$211,$B12,'Trust - Frontsheet'!J$12:J$211))</f>
        <v>0</v>
      </c>
      <c r="G12" s="121">
        <f>IF($B12="","",SUMIF('Trust - Frontsheet'!$C$12:$C$211,$B12,'Trust - Frontsheet'!K$12:K$211))</f>
        <v>0</v>
      </c>
      <c r="H12" s="121">
        <f>IF($B12="","",SUMIF('Trust - Frontsheet'!$C$12:$C$211,$B12,'Trust - Frontsheet'!L$12:L$211))</f>
        <v>0</v>
      </c>
      <c r="I12" s="121">
        <f>IF($B12="","",SUMIF('Trust - Frontsheet'!$C$12:$C$211,$B12,'Trust - Frontsheet'!M$12:M$211))</f>
        <v>0</v>
      </c>
      <c r="J12" s="121">
        <f>IF($B12="","",SUMIF('Trust - Frontsheet'!$C$12:$C$211,$B12,'Trust - Frontsheet'!N$12:N$211))</f>
        <v>0</v>
      </c>
      <c r="K12" s="121">
        <f>IF($B12="","",SUMIF('Trust - Frontsheet'!$C$12:$C$211,$B12,'Trust - Frontsheet'!O$12:O$211))</f>
        <v>0</v>
      </c>
      <c r="L12" s="102">
        <f t="shared" si="0"/>
        <v>0</v>
      </c>
      <c r="M12" s="103">
        <f t="shared" si="1"/>
        <v>0</v>
      </c>
      <c r="N12" s="102">
        <f t="shared" si="2"/>
        <v>0</v>
      </c>
      <c r="O12" s="104">
        <f t="shared" si="3"/>
        <v>0</v>
      </c>
    </row>
    <row r="13" spans="1:15" x14ac:dyDescent="0.2">
      <c r="B13" s="120" t="str">
        <f t="array" ref="B13">IF(ISERROR(INDEX('Trust - Frontsheet'!AR$1:AR$6001,SMALL(IF('Trust - Frontsheet'!$AT$1:$AT$6001=$B$2,ROW('Trust - Frontsheet'!$AT$1:$AT$6001)),ROW(7:7)))),"",INDEX('Trust - Frontsheet'!AR$1:AR$6001,SMALL(IF('Trust - Frontsheet'!$AT$1:$AT$6001=$B$2,ROW('Trust - Frontsheet'!$AT$1:$AT$6001)),ROW(7:7))))</f>
        <v>RWF27</v>
      </c>
      <c r="C13" s="120" t="str">
        <f t="array" ref="C13">IF(ISERROR(INDEX('Trust - Frontsheet'!AS$1:AS$6001,SMALL(IF('Trust - Frontsheet'!$AT$1:$AT$6001=$B$2,ROW('Trust - Frontsheet'!$AT$1:$AT$6001)),ROW(7:7)))),"",INDEX('Trust - Frontsheet'!AS$1:AS$6001,SMALL(IF('Trust - Frontsheet'!$AT$1:$AT$6001=$B$2,ROW('Trust - Frontsheet'!$AT$1:$AT$6001)),ROW(7:7))))</f>
        <v>Kent and Canterbury Hospital</v>
      </c>
      <c r="D13" s="121">
        <f>IF($B13="","",SUMIF('Trust - Frontsheet'!$C$12:$C$211,$B13,'Trust - Frontsheet'!H$12:H$211))</f>
        <v>0</v>
      </c>
      <c r="E13" s="121">
        <f>IF($B13="","",SUMIF('Trust - Frontsheet'!$C$12:$C$211,$B13,'Trust - Frontsheet'!I$12:I$211))</f>
        <v>0</v>
      </c>
      <c r="F13" s="121">
        <f>IF($B13="","",SUMIF('Trust - Frontsheet'!$C$12:$C$211,$B13,'Trust - Frontsheet'!J$12:J$211))</f>
        <v>0</v>
      </c>
      <c r="G13" s="121">
        <f>IF($B13="","",SUMIF('Trust - Frontsheet'!$C$12:$C$211,$B13,'Trust - Frontsheet'!K$12:K$211))</f>
        <v>0</v>
      </c>
      <c r="H13" s="121">
        <f>IF($B13="","",SUMIF('Trust - Frontsheet'!$C$12:$C$211,$B13,'Trust - Frontsheet'!L$12:L$211))</f>
        <v>0</v>
      </c>
      <c r="I13" s="121">
        <f>IF($B13="","",SUMIF('Trust - Frontsheet'!$C$12:$C$211,$B13,'Trust - Frontsheet'!M$12:M$211))</f>
        <v>0</v>
      </c>
      <c r="J13" s="121">
        <f>IF($B13="","",SUMIF('Trust - Frontsheet'!$C$12:$C$211,$B13,'Trust - Frontsheet'!N$12:N$211))</f>
        <v>0</v>
      </c>
      <c r="K13" s="121">
        <f>IF($B13="","",SUMIF('Trust - Frontsheet'!$C$12:$C$211,$B13,'Trust - Frontsheet'!O$12:O$211))</f>
        <v>0</v>
      </c>
      <c r="L13" s="102">
        <f t="shared" si="0"/>
        <v>0</v>
      </c>
      <c r="M13" s="103">
        <f t="shared" si="1"/>
        <v>0</v>
      </c>
      <c r="N13" s="102">
        <f t="shared" si="2"/>
        <v>0</v>
      </c>
      <c r="O13" s="104">
        <f t="shared" si="3"/>
        <v>0</v>
      </c>
    </row>
    <row r="14" spans="1:15" x14ac:dyDescent="0.2">
      <c r="B14" s="120" t="str">
        <f t="array" ref="B14">IF(ISERROR(INDEX('Trust - Frontsheet'!AR$1:AR$6001,SMALL(IF('Trust - Frontsheet'!$AT$1:$AT$6001=$B$2,ROW('Trust - Frontsheet'!$AT$1:$AT$6001)),ROW(8:8)))),"",INDEX('Trust - Frontsheet'!AR$1:AR$6001,SMALL(IF('Trust - Frontsheet'!$AT$1:$AT$6001=$B$2,ROW('Trust - Frontsheet'!$AT$1:$AT$6001)),ROW(8:8))))</f>
        <v>RWF02</v>
      </c>
      <c r="C14" s="120" t="str">
        <f t="array" ref="C14">IF(ISERROR(INDEX('Trust - Frontsheet'!AS$1:AS$6001,SMALL(IF('Trust - Frontsheet'!$AT$1:$AT$6001=$B$2,ROW('Trust - Frontsheet'!$AT$1:$AT$6001)),ROW(8:8)))),"",INDEX('Trust - Frontsheet'!AS$1:AS$6001,SMALL(IF('Trust - Frontsheet'!$AT$1:$AT$6001=$B$2,ROW('Trust - Frontsheet'!$AT$1:$AT$6001)),ROW(8:8))))</f>
        <v>Kent and Sussex Hospital</v>
      </c>
      <c r="D14" s="121">
        <f>IF($B14="","",SUMIF('Trust - Frontsheet'!$C$12:$C$211,$B14,'Trust - Frontsheet'!H$12:H$211))</f>
        <v>0</v>
      </c>
      <c r="E14" s="121">
        <f>IF($B14="","",SUMIF('Trust - Frontsheet'!$C$12:$C$211,$B14,'Trust - Frontsheet'!I$12:I$211))</f>
        <v>0</v>
      </c>
      <c r="F14" s="121">
        <f>IF($B14="","",SUMIF('Trust - Frontsheet'!$C$12:$C$211,$B14,'Trust - Frontsheet'!J$12:J$211))</f>
        <v>0</v>
      </c>
      <c r="G14" s="121">
        <f>IF($B14="","",SUMIF('Trust - Frontsheet'!$C$12:$C$211,$B14,'Trust - Frontsheet'!K$12:K$211))</f>
        <v>0</v>
      </c>
      <c r="H14" s="121">
        <f>IF($B14="","",SUMIF('Trust - Frontsheet'!$C$12:$C$211,$B14,'Trust - Frontsheet'!L$12:L$211))</f>
        <v>0</v>
      </c>
      <c r="I14" s="121">
        <f>IF($B14="","",SUMIF('Trust - Frontsheet'!$C$12:$C$211,$B14,'Trust - Frontsheet'!M$12:M$211))</f>
        <v>0</v>
      </c>
      <c r="J14" s="121">
        <f>IF($B14="","",SUMIF('Trust - Frontsheet'!$C$12:$C$211,$B14,'Trust - Frontsheet'!N$12:N$211))</f>
        <v>0</v>
      </c>
      <c r="K14" s="121">
        <f>IF($B14="","",SUMIF('Trust - Frontsheet'!$C$12:$C$211,$B14,'Trust - Frontsheet'!O$12:O$211))</f>
        <v>0</v>
      </c>
      <c r="L14" s="102">
        <f t="shared" si="0"/>
        <v>0</v>
      </c>
      <c r="M14" s="103">
        <f t="shared" si="1"/>
        <v>0</v>
      </c>
      <c r="N14" s="102">
        <f t="shared" si="2"/>
        <v>0</v>
      </c>
      <c r="O14" s="104">
        <f t="shared" si="3"/>
        <v>0</v>
      </c>
    </row>
    <row r="15" spans="1:15" x14ac:dyDescent="0.2">
      <c r="B15" s="120" t="str">
        <f t="array" ref="B15">IF(ISERROR(INDEX('Trust - Frontsheet'!AR$1:AR$6001,SMALL(IF('Trust - Frontsheet'!$AT$1:$AT$6001=$B$2,ROW('Trust - Frontsheet'!$AT$1:$AT$6001)),ROW(9:9)))),"",INDEX('Trust - Frontsheet'!AR$1:AR$6001,SMALL(IF('Trust - Frontsheet'!$AT$1:$AT$6001=$B$2,ROW('Trust - Frontsheet'!$AT$1:$AT$6001)),ROW(9:9))))</f>
        <v>RWF03</v>
      </c>
      <c r="C15" s="120" t="str">
        <f t="array" ref="C15">IF(ISERROR(INDEX('Trust - Frontsheet'!AS$1:AS$6001,SMALL(IF('Trust - Frontsheet'!$AT$1:$AT$6001=$B$2,ROW('Trust - Frontsheet'!$AT$1:$AT$6001)),ROW(9:9)))),"",INDEX('Trust - Frontsheet'!AS$1:AS$6001,SMALL(IF('Trust - Frontsheet'!$AT$1:$AT$6001=$B$2,ROW('Trust - Frontsheet'!$AT$1:$AT$6001)),ROW(9:9))))</f>
        <v>Maidstone District General Hospital</v>
      </c>
      <c r="D15" s="121">
        <f>IF($B15="","",SUMIF('Trust - Frontsheet'!$C$12:$C$211,$B15,'Trust - Frontsheet'!H$12:H$211))</f>
        <v>23124</v>
      </c>
      <c r="E15" s="121">
        <f>IF($B15="","",SUMIF('Trust - Frontsheet'!$C$12:$C$211,$B15,'Trust - Frontsheet'!I$12:I$211))</f>
        <v>22920</v>
      </c>
      <c r="F15" s="121">
        <f>IF($B15="","",SUMIF('Trust - Frontsheet'!$C$12:$C$211,$B15,'Trust - Frontsheet'!J$12:J$211))</f>
        <v>11868</v>
      </c>
      <c r="G15" s="121">
        <f>IF($B15="","",SUMIF('Trust - Frontsheet'!$C$12:$C$211,$B15,'Trust - Frontsheet'!K$12:K$211))</f>
        <v>12204</v>
      </c>
      <c r="H15" s="121">
        <f>IF($B15="","",SUMIF('Trust - Frontsheet'!$C$12:$C$211,$B15,'Trust - Frontsheet'!L$12:L$211))</f>
        <v>15984</v>
      </c>
      <c r="I15" s="121">
        <f>IF($B15="","",SUMIF('Trust - Frontsheet'!$C$12:$C$211,$B15,'Trust - Frontsheet'!M$12:M$211))</f>
        <v>16608</v>
      </c>
      <c r="J15" s="121">
        <f>IF($B15="","",SUMIF('Trust - Frontsheet'!$C$12:$C$211,$B15,'Trust - Frontsheet'!N$12:N$211))</f>
        <v>4848</v>
      </c>
      <c r="K15" s="121">
        <f>IF($B15="","",SUMIF('Trust - Frontsheet'!$C$12:$C$211,$B15,'Trust - Frontsheet'!O$12:O$211))</f>
        <v>5340</v>
      </c>
      <c r="L15" s="102">
        <f t="shared" si="0"/>
        <v>0.99117799688635189</v>
      </c>
      <c r="M15" s="103">
        <f t="shared" si="1"/>
        <v>1.0283114256825077</v>
      </c>
      <c r="N15" s="102">
        <f t="shared" si="2"/>
        <v>1.0390390390390389</v>
      </c>
      <c r="O15" s="104">
        <f t="shared" si="3"/>
        <v>1.1014851485148516</v>
      </c>
    </row>
    <row r="16" spans="1:15" x14ac:dyDescent="0.2">
      <c r="B16" s="120" t="str">
        <f t="array" ref="B16">IF(ISERROR(INDEX('Trust - Frontsheet'!AR$1:AR$6001,SMALL(IF('Trust - Frontsheet'!$AT$1:$AT$6001=$B$2,ROW('Trust - Frontsheet'!$AT$1:$AT$6001)),ROW(10:10)))),"",INDEX('Trust - Frontsheet'!AR$1:AR$6001,SMALL(IF('Trust - Frontsheet'!$AT$1:$AT$6001=$B$2,ROW('Trust - Frontsheet'!$AT$1:$AT$6001)),ROW(10:10))))</f>
        <v>RWF30</v>
      </c>
      <c r="C16" s="120" t="str">
        <f t="array" ref="C16">IF(ISERROR(INDEX('Trust - Frontsheet'!AS$1:AS$6001,SMALL(IF('Trust - Frontsheet'!$AT$1:$AT$6001=$B$2,ROW('Trust - Frontsheet'!$AT$1:$AT$6001)),ROW(10:10)))),"",INDEX('Trust - Frontsheet'!AS$1:AS$6001,SMALL(IF('Trust - Frontsheet'!$AT$1:$AT$6001=$B$2,ROW('Trust - Frontsheet'!$AT$1:$AT$6001)),ROW(10:10))))</f>
        <v>Medway Maritime Hospital</v>
      </c>
      <c r="D16" s="121">
        <f>IF($B16="","",SUMIF('Trust - Frontsheet'!$C$12:$C$211,$B16,'Trust - Frontsheet'!H$12:H$211))</f>
        <v>0</v>
      </c>
      <c r="E16" s="121">
        <f>IF($B16="","",SUMIF('Trust - Frontsheet'!$C$12:$C$211,$B16,'Trust - Frontsheet'!I$12:I$211))</f>
        <v>0</v>
      </c>
      <c r="F16" s="121">
        <f>IF($B16="","",SUMIF('Trust - Frontsheet'!$C$12:$C$211,$B16,'Trust - Frontsheet'!J$12:J$211))</f>
        <v>0</v>
      </c>
      <c r="G16" s="121">
        <f>IF($B16="","",SUMIF('Trust - Frontsheet'!$C$12:$C$211,$B16,'Trust - Frontsheet'!K$12:K$211))</f>
        <v>0</v>
      </c>
      <c r="H16" s="121">
        <f>IF($B16="","",SUMIF('Trust - Frontsheet'!$C$12:$C$211,$B16,'Trust - Frontsheet'!L$12:L$211))</f>
        <v>0</v>
      </c>
      <c r="I16" s="121">
        <f>IF($B16="","",SUMIF('Trust - Frontsheet'!$C$12:$C$211,$B16,'Trust - Frontsheet'!M$12:M$211))</f>
        <v>0</v>
      </c>
      <c r="J16" s="121">
        <f>IF($B16="","",SUMIF('Trust - Frontsheet'!$C$12:$C$211,$B16,'Trust - Frontsheet'!N$12:N$211))</f>
        <v>0</v>
      </c>
      <c r="K16" s="121">
        <f>IF($B16="","",SUMIF('Trust - Frontsheet'!$C$12:$C$211,$B16,'Trust - Frontsheet'!O$12:O$211))</f>
        <v>0</v>
      </c>
      <c r="L16" s="102">
        <f t="shared" si="0"/>
        <v>0</v>
      </c>
      <c r="M16" s="103">
        <f t="shared" si="1"/>
        <v>0</v>
      </c>
      <c r="N16" s="102">
        <f t="shared" si="2"/>
        <v>0</v>
      </c>
      <c r="O16" s="104">
        <f t="shared" si="3"/>
        <v>0</v>
      </c>
    </row>
    <row r="17" spans="2:15" x14ac:dyDescent="0.2">
      <c r="B17" s="120" t="str">
        <f t="array" ref="B17">IF(ISERROR(INDEX('Trust - Frontsheet'!AR$1:AR$6001,SMALL(IF('Trust - Frontsheet'!$AT$1:$AT$6001=$B$2,ROW('Trust - Frontsheet'!$AT$1:$AT$6001)),ROW(11:11)))),"",INDEX('Trust - Frontsheet'!AR$1:AR$6001,SMALL(IF('Trust - Frontsheet'!$AT$1:$AT$6001=$B$2,ROW('Trust - Frontsheet'!$AT$1:$AT$6001)),ROW(11:11))))</f>
        <v>RWF05</v>
      </c>
      <c r="C17" s="120" t="str">
        <f t="array" ref="C17">IF(ISERROR(INDEX('Trust - Frontsheet'!AS$1:AS$6001,SMALL(IF('Trust - Frontsheet'!$AT$1:$AT$6001=$B$2,ROW('Trust - Frontsheet'!$AT$1:$AT$6001)),ROW(11:11)))),"",INDEX('Trust - Frontsheet'!AS$1:AS$6001,SMALL(IF('Trust - Frontsheet'!$AT$1:$AT$6001=$B$2,ROW('Trust - Frontsheet'!$AT$1:$AT$6001)),ROW(11:11))))</f>
        <v>Preston Hall Hospital</v>
      </c>
      <c r="D17" s="121">
        <f>IF($B17="","",SUMIF('Trust - Frontsheet'!$C$12:$C$211,$B17,'Trust - Frontsheet'!H$12:H$211))</f>
        <v>0</v>
      </c>
      <c r="E17" s="121">
        <f>IF($B17="","",SUMIF('Trust - Frontsheet'!$C$12:$C$211,$B17,'Trust - Frontsheet'!I$12:I$211))</f>
        <v>0</v>
      </c>
      <c r="F17" s="121">
        <f>IF($B17="","",SUMIF('Trust - Frontsheet'!$C$12:$C$211,$B17,'Trust - Frontsheet'!J$12:J$211))</f>
        <v>0</v>
      </c>
      <c r="G17" s="121">
        <f>IF($B17="","",SUMIF('Trust - Frontsheet'!$C$12:$C$211,$B17,'Trust - Frontsheet'!K$12:K$211))</f>
        <v>0</v>
      </c>
      <c r="H17" s="121">
        <f>IF($B17="","",SUMIF('Trust - Frontsheet'!$C$12:$C$211,$B17,'Trust - Frontsheet'!L$12:L$211))</f>
        <v>0</v>
      </c>
      <c r="I17" s="121">
        <f>IF($B17="","",SUMIF('Trust - Frontsheet'!$C$12:$C$211,$B17,'Trust - Frontsheet'!M$12:M$211))</f>
        <v>0</v>
      </c>
      <c r="J17" s="121">
        <f>IF($B17="","",SUMIF('Trust - Frontsheet'!$C$12:$C$211,$B17,'Trust - Frontsheet'!N$12:N$211))</f>
        <v>0</v>
      </c>
      <c r="K17" s="121">
        <f>IF($B17="","",SUMIF('Trust - Frontsheet'!$C$12:$C$211,$B17,'Trust - Frontsheet'!O$12:O$211))</f>
        <v>0</v>
      </c>
      <c r="L17" s="102">
        <f t="shared" si="0"/>
        <v>0</v>
      </c>
      <c r="M17" s="103">
        <f t="shared" si="1"/>
        <v>0</v>
      </c>
      <c r="N17" s="102">
        <f t="shared" si="2"/>
        <v>0</v>
      </c>
      <c r="O17" s="104">
        <f t="shared" si="3"/>
        <v>0</v>
      </c>
    </row>
    <row r="18" spans="2:15" x14ac:dyDescent="0.2">
      <c r="B18" s="120" t="str">
        <f t="array" ref="B18">IF(ISERROR(INDEX('Trust - Frontsheet'!AR$1:AR$6001,SMALL(IF('Trust - Frontsheet'!$AT$1:$AT$6001=$B$2,ROW('Trust - Frontsheet'!$AT$1:$AT$6001)),ROW(12:12)))),"",INDEX('Trust - Frontsheet'!AR$1:AR$6001,SMALL(IF('Trust - Frontsheet'!$AT$1:$AT$6001=$B$2,ROW('Trust - Frontsheet'!$AT$1:$AT$6001)),ROW(12:12))))</f>
        <v>RWF33</v>
      </c>
      <c r="C18" s="120" t="str">
        <f t="array" ref="C18">IF(ISERROR(INDEX('Trust - Frontsheet'!AS$1:AS$6001,SMALL(IF('Trust - Frontsheet'!$AT$1:$AT$6001=$B$2,ROW('Trust - Frontsheet'!$AT$1:$AT$6001)),ROW(12:12)))),"",INDEX('Trust - Frontsheet'!AS$1:AS$6001,SMALL(IF('Trust - Frontsheet'!$AT$1:$AT$6001=$B$2,ROW('Trust - Frontsheet'!$AT$1:$AT$6001)),ROW(12:12))))</f>
        <v>Qeqm Hospital</v>
      </c>
      <c r="D18" s="121">
        <f>IF($B18="","",SUMIF('Trust - Frontsheet'!$C$12:$C$211,$B18,'Trust - Frontsheet'!H$12:H$211))</f>
        <v>0</v>
      </c>
      <c r="E18" s="121">
        <f>IF($B18="","",SUMIF('Trust - Frontsheet'!$C$12:$C$211,$B18,'Trust - Frontsheet'!I$12:I$211))</f>
        <v>0</v>
      </c>
      <c r="F18" s="121">
        <f>IF($B18="","",SUMIF('Trust - Frontsheet'!$C$12:$C$211,$B18,'Trust - Frontsheet'!J$12:J$211))</f>
        <v>0</v>
      </c>
      <c r="G18" s="121">
        <f>IF($B18="","",SUMIF('Trust - Frontsheet'!$C$12:$C$211,$B18,'Trust - Frontsheet'!K$12:K$211))</f>
        <v>0</v>
      </c>
      <c r="H18" s="121">
        <f>IF($B18="","",SUMIF('Trust - Frontsheet'!$C$12:$C$211,$B18,'Trust - Frontsheet'!L$12:L$211))</f>
        <v>0</v>
      </c>
      <c r="I18" s="121">
        <f>IF($B18="","",SUMIF('Trust - Frontsheet'!$C$12:$C$211,$B18,'Trust - Frontsheet'!M$12:M$211))</f>
        <v>0</v>
      </c>
      <c r="J18" s="121">
        <f>IF($B18="","",SUMIF('Trust - Frontsheet'!$C$12:$C$211,$B18,'Trust - Frontsheet'!N$12:N$211))</f>
        <v>0</v>
      </c>
      <c r="K18" s="121">
        <f>IF($B18="","",SUMIF('Trust - Frontsheet'!$C$12:$C$211,$B18,'Trust - Frontsheet'!O$12:O$211))</f>
        <v>0</v>
      </c>
      <c r="L18" s="102">
        <f t="shared" si="0"/>
        <v>0</v>
      </c>
      <c r="M18" s="103">
        <f t="shared" si="1"/>
        <v>0</v>
      </c>
      <c r="N18" s="102">
        <f t="shared" si="2"/>
        <v>0</v>
      </c>
      <c r="O18" s="104">
        <f t="shared" si="3"/>
        <v>0</v>
      </c>
    </row>
    <row r="19" spans="2:15" x14ac:dyDescent="0.2">
      <c r="B19" s="120" t="str">
        <f t="array" ref="B19">IF(ISERROR(INDEX('Trust - Frontsheet'!AR$1:AR$6001,SMALL(IF('Trust - Frontsheet'!$AT$1:$AT$6001=$B$2,ROW('Trust - Frontsheet'!$AT$1:$AT$6001)),ROW(13:13)))),"",INDEX('Trust - Frontsheet'!AR$1:AR$6001,SMALL(IF('Trust - Frontsheet'!$AT$1:$AT$6001=$B$2,ROW('Trust - Frontsheet'!$AT$1:$AT$6001)),ROW(13:13))))</f>
        <v>RWF14</v>
      </c>
      <c r="C19" s="120" t="str">
        <f t="array" ref="C19">IF(ISERROR(INDEX('Trust - Frontsheet'!AS$1:AS$6001,SMALL(IF('Trust - Frontsheet'!$AT$1:$AT$6001=$B$2,ROW('Trust - Frontsheet'!$AT$1:$AT$6001)),ROW(13:13)))),"",INDEX('Trust - Frontsheet'!AS$1:AS$6001,SMALL(IF('Trust - Frontsheet'!$AT$1:$AT$6001=$B$2,ROW('Trust - Frontsheet'!$AT$1:$AT$6001)),ROW(13:13))))</f>
        <v>Queen Victoria Memorial Hospital</v>
      </c>
      <c r="D19" s="121">
        <f>IF($B19="","",SUMIF('Trust - Frontsheet'!$C$12:$C$211,$B19,'Trust - Frontsheet'!H$12:H$211))</f>
        <v>0</v>
      </c>
      <c r="E19" s="121">
        <f>IF($B19="","",SUMIF('Trust - Frontsheet'!$C$12:$C$211,$B19,'Trust - Frontsheet'!I$12:I$211))</f>
        <v>0</v>
      </c>
      <c r="F19" s="121">
        <f>IF($B19="","",SUMIF('Trust - Frontsheet'!$C$12:$C$211,$B19,'Trust - Frontsheet'!J$12:J$211))</f>
        <v>0</v>
      </c>
      <c r="G19" s="121">
        <f>IF($B19="","",SUMIF('Trust - Frontsheet'!$C$12:$C$211,$B19,'Trust - Frontsheet'!K$12:K$211))</f>
        <v>0</v>
      </c>
      <c r="H19" s="121">
        <f>IF($B19="","",SUMIF('Trust - Frontsheet'!$C$12:$C$211,$B19,'Trust - Frontsheet'!L$12:L$211))</f>
        <v>0</v>
      </c>
      <c r="I19" s="121">
        <f>IF($B19="","",SUMIF('Trust - Frontsheet'!$C$12:$C$211,$B19,'Trust - Frontsheet'!M$12:M$211))</f>
        <v>0</v>
      </c>
      <c r="J19" s="121">
        <f>IF($B19="","",SUMIF('Trust - Frontsheet'!$C$12:$C$211,$B19,'Trust - Frontsheet'!N$12:N$211))</f>
        <v>0</v>
      </c>
      <c r="K19" s="121">
        <f>IF($B19="","",SUMIF('Trust - Frontsheet'!$C$12:$C$211,$B19,'Trust - Frontsheet'!O$12:O$211))</f>
        <v>0</v>
      </c>
      <c r="L19" s="102">
        <f t="shared" si="0"/>
        <v>0</v>
      </c>
      <c r="M19" s="103">
        <f t="shared" si="1"/>
        <v>0</v>
      </c>
      <c r="N19" s="102">
        <f t="shared" si="2"/>
        <v>0</v>
      </c>
      <c r="O19" s="104">
        <f t="shared" si="3"/>
        <v>0</v>
      </c>
    </row>
    <row r="20" spans="2:15" x14ac:dyDescent="0.2">
      <c r="B20" s="120" t="str">
        <f t="array" ref="B20">IF(ISERROR(INDEX('Trust - Frontsheet'!AR$1:AR$6001,SMALL(IF('Trust - Frontsheet'!$AT$1:$AT$6001=$B$2,ROW('Trust - Frontsheet'!$AT$1:$AT$6001)),ROW(14:14)))),"",INDEX('Trust - Frontsheet'!AR$1:AR$6001,SMALL(IF('Trust - Frontsheet'!$AT$1:$AT$6001=$B$2,ROW('Trust - Frontsheet'!$AT$1:$AT$6001)),ROW(14:14))))</f>
        <v>RWF34</v>
      </c>
      <c r="C20" s="120" t="str">
        <f t="array" ref="C20">IF(ISERROR(INDEX('Trust - Frontsheet'!AS$1:AS$6001,SMALL(IF('Trust - Frontsheet'!$AT$1:$AT$6001=$B$2,ROW('Trust - Frontsheet'!$AT$1:$AT$6001)),ROW(14:14)))),"",INDEX('Trust - Frontsheet'!AS$1:AS$6001,SMALL(IF('Trust - Frontsheet'!$AT$1:$AT$6001=$B$2,ROW('Trust - Frontsheet'!$AT$1:$AT$6001)),ROW(14:14))))</f>
        <v>Royal Victoria Hospital</v>
      </c>
      <c r="D20" s="121">
        <f>IF($B20="","",SUMIF('Trust - Frontsheet'!$C$12:$C$211,$B20,'Trust - Frontsheet'!H$12:H$211))</f>
        <v>0</v>
      </c>
      <c r="E20" s="121">
        <f>IF($B20="","",SUMIF('Trust - Frontsheet'!$C$12:$C$211,$B20,'Trust - Frontsheet'!I$12:I$211))</f>
        <v>0</v>
      </c>
      <c r="F20" s="121">
        <f>IF($B20="","",SUMIF('Trust - Frontsheet'!$C$12:$C$211,$B20,'Trust - Frontsheet'!J$12:J$211))</f>
        <v>0</v>
      </c>
      <c r="G20" s="121">
        <f>IF($B20="","",SUMIF('Trust - Frontsheet'!$C$12:$C$211,$B20,'Trust - Frontsheet'!K$12:K$211))</f>
        <v>0</v>
      </c>
      <c r="H20" s="121">
        <f>IF($B20="","",SUMIF('Trust - Frontsheet'!$C$12:$C$211,$B20,'Trust - Frontsheet'!L$12:L$211))</f>
        <v>0</v>
      </c>
      <c r="I20" s="121">
        <f>IF($B20="","",SUMIF('Trust - Frontsheet'!$C$12:$C$211,$B20,'Trust - Frontsheet'!M$12:M$211))</f>
        <v>0</v>
      </c>
      <c r="J20" s="121">
        <f>IF($B20="","",SUMIF('Trust - Frontsheet'!$C$12:$C$211,$B20,'Trust - Frontsheet'!N$12:N$211))</f>
        <v>0</v>
      </c>
      <c r="K20" s="121">
        <f>IF($B20="","",SUMIF('Trust - Frontsheet'!$C$12:$C$211,$B20,'Trust - Frontsheet'!O$12:O$211))</f>
        <v>0</v>
      </c>
      <c r="L20" s="102">
        <f t="shared" si="0"/>
        <v>0</v>
      </c>
      <c r="M20" s="103">
        <f t="shared" si="1"/>
        <v>0</v>
      </c>
      <c r="N20" s="102">
        <f t="shared" si="2"/>
        <v>0</v>
      </c>
      <c r="O20" s="104">
        <f t="shared" si="3"/>
        <v>0</v>
      </c>
    </row>
    <row r="21" spans="2:15" x14ac:dyDescent="0.2">
      <c r="B21" s="120" t="str">
        <f t="array" ref="B21">IF(ISERROR(INDEX('Trust - Frontsheet'!AR$1:AR$6001,SMALL(IF('Trust - Frontsheet'!$AT$1:$AT$6001=$B$2,ROW('Trust - Frontsheet'!$AT$1:$AT$6001)),ROW(15:15)))),"",INDEX('Trust - Frontsheet'!AR$1:AR$6001,SMALL(IF('Trust - Frontsheet'!$AT$1:$AT$6001=$B$2,ROW('Trust - Frontsheet'!$AT$1:$AT$6001)),ROW(15:15))))</f>
        <v>RWF07</v>
      </c>
      <c r="C21" s="120" t="str">
        <f t="array" ref="C21">IF(ISERROR(INDEX('Trust - Frontsheet'!AS$1:AS$6001,SMALL(IF('Trust - Frontsheet'!$AT$1:$AT$6001=$B$2,ROW('Trust - Frontsheet'!$AT$1:$AT$6001)),ROW(15:15)))),"",INDEX('Trust - Frontsheet'!AS$1:AS$6001,SMALL(IF('Trust - Frontsheet'!$AT$1:$AT$6001=$B$2,ROW('Trust - Frontsheet'!$AT$1:$AT$6001)),ROW(15:15))))</f>
        <v>Sevenoaks Hospital</v>
      </c>
      <c r="D21" s="121">
        <f>IF($B21="","",SUMIF('Trust - Frontsheet'!$C$12:$C$211,$B21,'Trust - Frontsheet'!H$12:H$211))</f>
        <v>0</v>
      </c>
      <c r="E21" s="121">
        <f>IF($B21="","",SUMIF('Trust - Frontsheet'!$C$12:$C$211,$B21,'Trust - Frontsheet'!I$12:I$211))</f>
        <v>0</v>
      </c>
      <c r="F21" s="121">
        <f>IF($B21="","",SUMIF('Trust - Frontsheet'!$C$12:$C$211,$B21,'Trust - Frontsheet'!J$12:J$211))</f>
        <v>0</v>
      </c>
      <c r="G21" s="121">
        <f>IF($B21="","",SUMIF('Trust - Frontsheet'!$C$12:$C$211,$B21,'Trust - Frontsheet'!K$12:K$211))</f>
        <v>0</v>
      </c>
      <c r="H21" s="121">
        <f>IF($B21="","",SUMIF('Trust - Frontsheet'!$C$12:$C$211,$B21,'Trust - Frontsheet'!L$12:L$211))</f>
        <v>0</v>
      </c>
      <c r="I21" s="121">
        <f>IF($B21="","",SUMIF('Trust - Frontsheet'!$C$12:$C$211,$B21,'Trust - Frontsheet'!M$12:M$211))</f>
        <v>0</v>
      </c>
      <c r="J21" s="121">
        <f>IF($B21="","",SUMIF('Trust - Frontsheet'!$C$12:$C$211,$B21,'Trust - Frontsheet'!N$12:N$211))</f>
        <v>0</v>
      </c>
      <c r="K21" s="121">
        <f>IF($B21="","",SUMIF('Trust - Frontsheet'!$C$12:$C$211,$B21,'Trust - Frontsheet'!O$12:O$211))</f>
        <v>0</v>
      </c>
      <c r="L21" s="102">
        <f t="shared" si="0"/>
        <v>0</v>
      </c>
      <c r="M21" s="103">
        <f t="shared" si="1"/>
        <v>0</v>
      </c>
      <c r="N21" s="102">
        <f t="shared" si="2"/>
        <v>0</v>
      </c>
      <c r="O21" s="104">
        <f t="shared" si="3"/>
        <v>0</v>
      </c>
    </row>
    <row r="22" spans="2:15" x14ac:dyDescent="0.2">
      <c r="B22" s="120" t="str">
        <f t="array" ref="B22">IF(ISERROR(INDEX('Trust - Frontsheet'!AR$1:AR$6001,SMALL(IF('Trust - Frontsheet'!$AT$1:$AT$6001=$B$2,ROW('Trust - Frontsheet'!$AT$1:$AT$6001)),ROW(16:16)))),"",INDEX('Trust - Frontsheet'!AR$1:AR$6001,SMALL(IF('Trust - Frontsheet'!$AT$1:$AT$6001=$B$2,ROW('Trust - Frontsheet'!$AT$1:$AT$6001)),ROW(16:16))))</f>
        <v>RWF15</v>
      </c>
      <c r="C22" s="120" t="str">
        <f t="array" ref="C22">IF(ISERROR(INDEX('Trust - Frontsheet'!AS$1:AS$6001,SMALL(IF('Trust - Frontsheet'!$AT$1:$AT$6001=$B$2,ROW('Trust - Frontsheet'!$AT$1:$AT$6001)),ROW(16:16)))),"",INDEX('Trust - Frontsheet'!AS$1:AS$6001,SMALL(IF('Trust - Frontsheet'!$AT$1:$AT$6001=$B$2,ROW('Trust - Frontsheet'!$AT$1:$AT$6001)),ROW(16:16))))</f>
        <v>Sheppey Community Hospital</v>
      </c>
      <c r="D22" s="121">
        <f>IF($B22="","",SUMIF('Trust - Frontsheet'!$C$12:$C$211,$B22,'Trust - Frontsheet'!H$12:H$211))</f>
        <v>0</v>
      </c>
      <c r="E22" s="121">
        <f>IF($B22="","",SUMIF('Trust - Frontsheet'!$C$12:$C$211,$B22,'Trust - Frontsheet'!I$12:I$211))</f>
        <v>0</v>
      </c>
      <c r="F22" s="121">
        <f>IF($B22="","",SUMIF('Trust - Frontsheet'!$C$12:$C$211,$B22,'Trust - Frontsheet'!J$12:J$211))</f>
        <v>0</v>
      </c>
      <c r="G22" s="121">
        <f>IF($B22="","",SUMIF('Trust - Frontsheet'!$C$12:$C$211,$B22,'Trust - Frontsheet'!K$12:K$211))</f>
        <v>0</v>
      </c>
      <c r="H22" s="121">
        <f>IF($B22="","",SUMIF('Trust - Frontsheet'!$C$12:$C$211,$B22,'Trust - Frontsheet'!L$12:L$211))</f>
        <v>0</v>
      </c>
      <c r="I22" s="121">
        <f>IF($B22="","",SUMIF('Trust - Frontsheet'!$C$12:$C$211,$B22,'Trust - Frontsheet'!M$12:M$211))</f>
        <v>0</v>
      </c>
      <c r="J22" s="121">
        <f>IF($B22="","",SUMIF('Trust - Frontsheet'!$C$12:$C$211,$B22,'Trust - Frontsheet'!N$12:N$211))</f>
        <v>0</v>
      </c>
      <c r="K22" s="121">
        <f>IF($B22="","",SUMIF('Trust - Frontsheet'!$C$12:$C$211,$B22,'Trust - Frontsheet'!O$12:O$211))</f>
        <v>0</v>
      </c>
      <c r="L22" s="102">
        <f t="shared" si="0"/>
        <v>0</v>
      </c>
      <c r="M22" s="103">
        <f t="shared" si="1"/>
        <v>0</v>
      </c>
      <c r="N22" s="102">
        <f t="shared" si="2"/>
        <v>0</v>
      </c>
      <c r="O22" s="104">
        <f t="shared" si="3"/>
        <v>0</v>
      </c>
    </row>
    <row r="23" spans="2:15" x14ac:dyDescent="0.2">
      <c r="B23" s="120" t="str">
        <f t="array" ref="B23">IF(ISERROR(INDEX('Trust - Frontsheet'!AR$1:AR$6001,SMALL(IF('Trust - Frontsheet'!$AT$1:$AT$6001=$B$2,ROW('Trust - Frontsheet'!$AT$1:$AT$6001)),ROW(17:17)))),"",INDEX('Trust - Frontsheet'!AR$1:AR$6001,SMALL(IF('Trust - Frontsheet'!$AT$1:$AT$6001=$B$2,ROW('Trust - Frontsheet'!$AT$1:$AT$6001)),ROW(17:17))))</f>
        <v>RWF16</v>
      </c>
      <c r="C23" s="120" t="str">
        <f t="array" ref="C23">IF(ISERROR(INDEX('Trust - Frontsheet'!AS$1:AS$6001,SMALL(IF('Trust - Frontsheet'!$AT$1:$AT$6001=$B$2,ROW('Trust - Frontsheet'!$AT$1:$AT$6001)),ROW(17:17)))),"",INDEX('Trust - Frontsheet'!AS$1:AS$6001,SMALL(IF('Trust - Frontsheet'!$AT$1:$AT$6001=$B$2,ROW('Trust - Frontsheet'!$AT$1:$AT$6001)),ROW(17:17))))</f>
        <v>Sittingbourne Memorial Hospital</v>
      </c>
      <c r="D23" s="121">
        <f>IF($B23="","",SUMIF('Trust - Frontsheet'!$C$12:$C$211,$B23,'Trust - Frontsheet'!H$12:H$211))</f>
        <v>0</v>
      </c>
      <c r="E23" s="121">
        <f>IF($B23="","",SUMIF('Trust - Frontsheet'!$C$12:$C$211,$B23,'Trust - Frontsheet'!I$12:I$211))</f>
        <v>0</v>
      </c>
      <c r="F23" s="121">
        <f>IF($B23="","",SUMIF('Trust - Frontsheet'!$C$12:$C$211,$B23,'Trust - Frontsheet'!J$12:J$211))</f>
        <v>0</v>
      </c>
      <c r="G23" s="121">
        <f>IF($B23="","",SUMIF('Trust - Frontsheet'!$C$12:$C$211,$B23,'Trust - Frontsheet'!K$12:K$211))</f>
        <v>0</v>
      </c>
      <c r="H23" s="121">
        <f>IF($B23="","",SUMIF('Trust - Frontsheet'!$C$12:$C$211,$B23,'Trust - Frontsheet'!L$12:L$211))</f>
        <v>0</v>
      </c>
      <c r="I23" s="121">
        <f>IF($B23="","",SUMIF('Trust - Frontsheet'!$C$12:$C$211,$B23,'Trust - Frontsheet'!M$12:M$211))</f>
        <v>0</v>
      </c>
      <c r="J23" s="121">
        <f>IF($B23="","",SUMIF('Trust - Frontsheet'!$C$12:$C$211,$B23,'Trust - Frontsheet'!N$12:N$211))</f>
        <v>0</v>
      </c>
      <c r="K23" s="121">
        <f>IF($B23="","",SUMIF('Trust - Frontsheet'!$C$12:$C$211,$B23,'Trust - Frontsheet'!O$12:O$211))</f>
        <v>0</v>
      </c>
      <c r="L23" s="102">
        <f t="shared" si="0"/>
        <v>0</v>
      </c>
      <c r="M23" s="103">
        <f t="shared" si="1"/>
        <v>0</v>
      </c>
      <c r="N23" s="102">
        <f t="shared" si="2"/>
        <v>0</v>
      </c>
      <c r="O23" s="104">
        <f t="shared" si="3"/>
        <v>0</v>
      </c>
    </row>
    <row r="24" spans="2:15" x14ac:dyDescent="0.2">
      <c r="B24" s="120" t="str">
        <f t="array" ref="B24">IF(ISERROR(INDEX('Trust - Frontsheet'!AR$1:AR$6001,SMALL(IF('Trust - Frontsheet'!$AT$1:$AT$6001=$B$2,ROW('Trust - Frontsheet'!$AT$1:$AT$6001)),ROW(18:18)))),"",INDEX('Trust - Frontsheet'!AR$1:AR$6001,SMALL(IF('Trust - Frontsheet'!$AT$1:$AT$6001=$B$2,ROW('Trust - Frontsheet'!$AT$1:$AT$6001)),ROW(18:18))))</f>
        <v>RWF35</v>
      </c>
      <c r="C24" s="120" t="str">
        <f t="array" ref="C24">IF(ISERROR(INDEX('Trust - Frontsheet'!AS$1:AS$6001,SMALL(IF('Trust - Frontsheet'!$AT$1:$AT$6001=$B$2,ROW('Trust - Frontsheet'!$AT$1:$AT$6001)),ROW(18:18)))),"",INDEX('Trust - Frontsheet'!AS$1:AS$6001,SMALL(IF('Trust - Frontsheet'!$AT$1:$AT$6001=$B$2,ROW('Trust - Frontsheet'!$AT$1:$AT$6001)),ROW(18:18))))</f>
        <v>Stone House Hospital</v>
      </c>
      <c r="D24" s="121">
        <f>IF($B24="","",SUMIF('Trust - Frontsheet'!$C$12:$C$211,$B24,'Trust - Frontsheet'!H$12:H$211))</f>
        <v>0</v>
      </c>
      <c r="E24" s="121">
        <f>IF($B24="","",SUMIF('Trust - Frontsheet'!$C$12:$C$211,$B24,'Trust - Frontsheet'!I$12:I$211))</f>
        <v>0</v>
      </c>
      <c r="F24" s="121">
        <f>IF($B24="","",SUMIF('Trust - Frontsheet'!$C$12:$C$211,$B24,'Trust - Frontsheet'!J$12:J$211))</f>
        <v>0</v>
      </c>
      <c r="G24" s="121">
        <f>IF($B24="","",SUMIF('Trust - Frontsheet'!$C$12:$C$211,$B24,'Trust - Frontsheet'!K$12:K$211))</f>
        <v>0</v>
      </c>
      <c r="H24" s="121">
        <f>IF($B24="","",SUMIF('Trust - Frontsheet'!$C$12:$C$211,$B24,'Trust - Frontsheet'!L$12:L$211))</f>
        <v>0</v>
      </c>
      <c r="I24" s="121">
        <f>IF($B24="","",SUMIF('Trust - Frontsheet'!$C$12:$C$211,$B24,'Trust - Frontsheet'!M$12:M$211))</f>
        <v>0</v>
      </c>
      <c r="J24" s="121">
        <f>IF($B24="","",SUMIF('Trust - Frontsheet'!$C$12:$C$211,$B24,'Trust - Frontsheet'!N$12:N$211))</f>
        <v>0</v>
      </c>
      <c r="K24" s="121">
        <f>IF($B24="","",SUMIF('Trust - Frontsheet'!$C$12:$C$211,$B24,'Trust - Frontsheet'!O$12:O$211))</f>
        <v>0</v>
      </c>
      <c r="L24" s="102">
        <f t="shared" si="0"/>
        <v>0</v>
      </c>
      <c r="M24" s="103">
        <f t="shared" si="1"/>
        <v>0</v>
      </c>
      <c r="N24" s="102">
        <f t="shared" si="2"/>
        <v>0</v>
      </c>
      <c r="O24" s="104">
        <f t="shared" si="3"/>
        <v>0</v>
      </c>
    </row>
    <row r="25" spans="2:15" x14ac:dyDescent="0.2">
      <c r="B25" s="120" t="str">
        <f t="array" ref="B25">IF(ISERROR(INDEX('Trust - Frontsheet'!AR$1:AR$6001,SMALL(IF('Trust - Frontsheet'!$AT$1:$AT$6001=$B$2,ROW('Trust - Frontsheet'!$AT$1:$AT$6001)),ROW(19:19)))),"",INDEX('Trust - Frontsheet'!AR$1:AR$6001,SMALL(IF('Trust - Frontsheet'!$AT$1:$AT$6001=$B$2,ROW('Trust - Frontsheet'!$AT$1:$AT$6001)),ROW(19:19))))</f>
        <v>RWFTW</v>
      </c>
      <c r="C25" s="120" t="str">
        <f t="array" ref="C25">IF(ISERROR(INDEX('Trust - Frontsheet'!AS$1:AS$6001,SMALL(IF('Trust - Frontsheet'!$AT$1:$AT$6001=$B$2,ROW('Trust - Frontsheet'!$AT$1:$AT$6001)),ROW(19:19)))),"",INDEX('Trust - Frontsheet'!AS$1:AS$6001,SMALL(IF('Trust - Frontsheet'!$AT$1:$AT$6001=$B$2,ROW('Trust - Frontsheet'!$AT$1:$AT$6001)),ROW(19:19))))</f>
        <v>The Tunbridge Wells Hospital</v>
      </c>
      <c r="D25" s="121">
        <f>IF($B25="","",SUMIF('Trust - Frontsheet'!$C$12:$C$211,$B25,'Trust - Frontsheet'!H$12:H$211))</f>
        <v>40819</v>
      </c>
      <c r="E25" s="121">
        <f>IF($B25="","",SUMIF('Trust - Frontsheet'!$C$12:$C$211,$B25,'Trust - Frontsheet'!I$12:I$211))</f>
        <v>40584</v>
      </c>
      <c r="F25" s="121">
        <f>IF($B25="","",SUMIF('Trust - Frontsheet'!$C$12:$C$211,$B25,'Trust - Frontsheet'!J$12:J$211))</f>
        <v>18576</v>
      </c>
      <c r="G25" s="121">
        <f>IF($B25="","",SUMIF('Trust - Frontsheet'!$C$12:$C$211,$B25,'Trust - Frontsheet'!K$12:K$211))</f>
        <v>18192</v>
      </c>
      <c r="H25" s="121">
        <f>IF($B25="","",SUMIF('Trust - Frontsheet'!$C$12:$C$211,$B25,'Trust - Frontsheet'!L$12:L$211))</f>
        <v>31944</v>
      </c>
      <c r="I25" s="121">
        <f>IF($B25="","",SUMIF('Trust - Frontsheet'!$C$12:$C$211,$B25,'Trust - Frontsheet'!M$12:M$211))</f>
        <v>31236</v>
      </c>
      <c r="J25" s="121">
        <f>IF($B25="","",SUMIF('Trust - Frontsheet'!$C$12:$C$211,$B25,'Trust - Frontsheet'!N$12:N$211))</f>
        <v>13368</v>
      </c>
      <c r="K25" s="121">
        <f>IF($B25="","",SUMIF('Trust - Frontsheet'!$C$12:$C$211,$B25,'Trust - Frontsheet'!O$12:O$211))</f>
        <v>13752</v>
      </c>
      <c r="L25" s="102">
        <f t="shared" si="0"/>
        <v>0.99424287709155046</v>
      </c>
      <c r="M25" s="103">
        <f t="shared" si="1"/>
        <v>0.97932816537467704</v>
      </c>
      <c r="N25" s="102">
        <f t="shared" si="2"/>
        <v>0.97783621337340343</v>
      </c>
      <c r="O25" s="104">
        <f t="shared" si="3"/>
        <v>1.0287253141831239</v>
      </c>
    </row>
    <row r="26" spans="2:15" x14ac:dyDescent="0.2">
      <c r="B26" s="120" t="str">
        <f t="array" ref="B26">IF(ISERROR(INDEX('Trust - Frontsheet'!AR$1:AR$6001,SMALL(IF('Trust - Frontsheet'!$AT$1:$AT$6001=$B$2,ROW('Trust - Frontsheet'!$AT$1:$AT$6001)),ROW(20:20)))),"",INDEX('Trust - Frontsheet'!AR$1:AR$6001,SMALL(IF('Trust - Frontsheet'!$AT$1:$AT$6001=$B$2,ROW('Trust - Frontsheet'!$AT$1:$AT$6001)),ROW(20:20))))</f>
        <v>RWF10</v>
      </c>
      <c r="C26" s="120" t="str">
        <f t="array" ref="C26">IF(ISERROR(INDEX('Trust - Frontsheet'!AS$1:AS$6001,SMALL(IF('Trust - Frontsheet'!$AT$1:$AT$6001=$B$2,ROW('Trust - Frontsheet'!$AT$1:$AT$6001)),ROW(20:20)))),"",INDEX('Trust - Frontsheet'!AS$1:AS$6001,SMALL(IF('Trust - Frontsheet'!$AT$1:$AT$6001=$B$2,ROW('Trust - Frontsheet'!$AT$1:$AT$6001)),ROW(20:20))))</f>
        <v>Tonbridge Cottage Hospital</v>
      </c>
      <c r="D26" s="121">
        <f>IF($B26="","",SUMIF('Trust - Frontsheet'!$C$12:$C$211,$B26,'Trust - Frontsheet'!H$12:H$211))</f>
        <v>1260</v>
      </c>
      <c r="E26" s="121">
        <f>IF($B26="","",SUMIF('Trust - Frontsheet'!$C$12:$C$211,$B26,'Trust - Frontsheet'!I$12:I$211))</f>
        <v>1248</v>
      </c>
      <c r="F26" s="121">
        <f>IF($B26="","",SUMIF('Trust - Frontsheet'!$C$12:$C$211,$B26,'Trust - Frontsheet'!J$12:J$211))</f>
        <v>744</v>
      </c>
      <c r="G26" s="121">
        <f>IF($B26="","",SUMIF('Trust - Frontsheet'!$C$12:$C$211,$B26,'Trust - Frontsheet'!K$12:K$211))</f>
        <v>600</v>
      </c>
      <c r="H26" s="121">
        <f>IF($B26="","",SUMIF('Trust - Frontsheet'!$C$12:$C$211,$B26,'Trust - Frontsheet'!L$12:L$211))</f>
        <v>744</v>
      </c>
      <c r="I26" s="121">
        <f>IF($B26="","",SUMIF('Trust - Frontsheet'!$C$12:$C$211,$B26,'Trust - Frontsheet'!M$12:M$211))</f>
        <v>744</v>
      </c>
      <c r="J26" s="121">
        <f>IF($B26="","",SUMIF('Trust - Frontsheet'!$C$12:$C$211,$B26,'Trust - Frontsheet'!N$12:N$211))</f>
        <v>372</v>
      </c>
      <c r="K26" s="121">
        <f>IF($B26="","",SUMIF('Trust - Frontsheet'!$C$12:$C$211,$B26,'Trust - Frontsheet'!O$12:O$211))</f>
        <v>396</v>
      </c>
      <c r="L26" s="102">
        <f t="shared" si="0"/>
        <v>0.99047619047619051</v>
      </c>
      <c r="M26" s="103">
        <f t="shared" si="1"/>
        <v>0.80645161290322576</v>
      </c>
      <c r="N26" s="102">
        <f t="shared" si="2"/>
        <v>1</v>
      </c>
      <c r="O26" s="104">
        <f t="shared" si="3"/>
        <v>1.064516129032258</v>
      </c>
    </row>
    <row r="27" spans="2:15" x14ac:dyDescent="0.2">
      <c r="B27" s="120" t="str">
        <f t="array" ref="B27">IF(ISERROR(INDEX('Trust - Frontsheet'!AR$1:AR$6001,SMALL(IF('Trust - Frontsheet'!$AT$1:$AT$6001=$B$2,ROW('Trust - Frontsheet'!$AT$1:$AT$6001)),ROW(21:21)))),"",INDEX('Trust - Frontsheet'!AR$1:AR$6001,SMALL(IF('Trust - Frontsheet'!$AT$1:$AT$6001=$B$2,ROW('Trust - Frontsheet'!$AT$1:$AT$6001)),ROW(21:21))))</f>
        <v>RWF17</v>
      </c>
      <c r="C27" s="120" t="str">
        <f t="array" ref="C27">IF(ISERROR(INDEX('Trust - Frontsheet'!AS$1:AS$6001,SMALL(IF('Trust - Frontsheet'!$AT$1:$AT$6001=$B$2,ROW('Trust - Frontsheet'!$AT$1:$AT$6001)),ROW(21:21)))),"",INDEX('Trust - Frontsheet'!AS$1:AS$6001,SMALL(IF('Trust - Frontsheet'!$AT$1:$AT$6001=$B$2,ROW('Trust - Frontsheet'!$AT$1:$AT$6001)),ROW(21:21))))</f>
        <v>Victoria Hospital</v>
      </c>
      <c r="D27" s="121">
        <f>IF($B27="","",SUMIF('Trust - Frontsheet'!$C$12:$C$211,$B27,'Trust - Frontsheet'!H$12:H$211))</f>
        <v>0</v>
      </c>
      <c r="E27" s="121">
        <f>IF($B27="","",SUMIF('Trust - Frontsheet'!$C$12:$C$211,$B27,'Trust - Frontsheet'!I$12:I$211))</f>
        <v>0</v>
      </c>
      <c r="F27" s="121">
        <f>IF($B27="","",SUMIF('Trust - Frontsheet'!$C$12:$C$211,$B27,'Trust - Frontsheet'!J$12:J$211))</f>
        <v>0</v>
      </c>
      <c r="G27" s="121">
        <f>IF($B27="","",SUMIF('Trust - Frontsheet'!$C$12:$C$211,$B27,'Trust - Frontsheet'!K$12:K$211))</f>
        <v>0</v>
      </c>
      <c r="H27" s="121">
        <f>IF($B27="","",SUMIF('Trust - Frontsheet'!$C$12:$C$211,$B27,'Trust - Frontsheet'!L$12:L$211))</f>
        <v>0</v>
      </c>
      <c r="I27" s="121">
        <f>IF($B27="","",SUMIF('Trust - Frontsheet'!$C$12:$C$211,$B27,'Trust - Frontsheet'!M$12:M$211))</f>
        <v>0</v>
      </c>
      <c r="J27" s="121">
        <f>IF($B27="","",SUMIF('Trust - Frontsheet'!$C$12:$C$211,$B27,'Trust - Frontsheet'!N$12:N$211))</f>
        <v>0</v>
      </c>
      <c r="K27" s="121">
        <f>IF($B27="","",SUMIF('Trust - Frontsheet'!$C$12:$C$211,$B27,'Trust - Frontsheet'!O$12:O$211))</f>
        <v>0</v>
      </c>
      <c r="L27" s="102">
        <f t="shared" si="0"/>
        <v>0</v>
      </c>
      <c r="M27" s="103">
        <f t="shared" si="1"/>
        <v>0</v>
      </c>
      <c r="N27" s="102">
        <f t="shared" si="2"/>
        <v>0</v>
      </c>
      <c r="O27" s="104">
        <f t="shared" si="3"/>
        <v>0</v>
      </c>
    </row>
    <row r="28" spans="2:15" x14ac:dyDescent="0.2">
      <c r="B28" s="120" t="str">
        <f t="array" ref="B28">IF(ISERROR(INDEX('Trust - Frontsheet'!AR$1:AR$6001,SMALL(IF('Trust - Frontsheet'!$AT$1:$AT$6001=$B$2,ROW('Trust - Frontsheet'!$AT$1:$AT$6001)),ROW(22:22)))),"",INDEX('Trust - Frontsheet'!AR$1:AR$6001,SMALL(IF('Trust - Frontsheet'!$AT$1:$AT$6001=$B$2,ROW('Trust - Frontsheet'!$AT$1:$AT$6001)),ROW(22:22))))</f>
        <v>RWF18</v>
      </c>
      <c r="C28" s="120" t="str">
        <f t="array" ref="C28">IF(ISERROR(INDEX('Trust - Frontsheet'!AS$1:AS$6001,SMALL(IF('Trust - Frontsheet'!$AT$1:$AT$6001=$B$2,ROW('Trust - Frontsheet'!$AT$1:$AT$6001)),ROW(22:22)))),"",INDEX('Trust - Frontsheet'!AS$1:AS$6001,SMALL(IF('Trust - Frontsheet'!$AT$1:$AT$6001=$B$2,ROW('Trust - Frontsheet'!$AT$1:$AT$6001)),ROW(22:22))))</f>
        <v>Whitstable and Tankerton Hospital</v>
      </c>
      <c r="D28" s="121">
        <f>IF($B28="","",SUMIF('Trust - Frontsheet'!$C$12:$C$211,$B28,'Trust - Frontsheet'!H$12:H$211))</f>
        <v>0</v>
      </c>
      <c r="E28" s="121">
        <f>IF($B28="","",SUMIF('Trust - Frontsheet'!$C$12:$C$211,$B28,'Trust - Frontsheet'!I$12:I$211))</f>
        <v>0</v>
      </c>
      <c r="F28" s="121">
        <f>IF($B28="","",SUMIF('Trust - Frontsheet'!$C$12:$C$211,$B28,'Trust - Frontsheet'!J$12:J$211))</f>
        <v>0</v>
      </c>
      <c r="G28" s="121">
        <f>IF($B28="","",SUMIF('Trust - Frontsheet'!$C$12:$C$211,$B28,'Trust - Frontsheet'!K$12:K$211))</f>
        <v>0</v>
      </c>
      <c r="H28" s="121">
        <f>IF($B28="","",SUMIF('Trust - Frontsheet'!$C$12:$C$211,$B28,'Trust - Frontsheet'!L$12:L$211))</f>
        <v>0</v>
      </c>
      <c r="I28" s="121">
        <f>IF($B28="","",SUMIF('Trust - Frontsheet'!$C$12:$C$211,$B28,'Trust - Frontsheet'!M$12:M$211))</f>
        <v>0</v>
      </c>
      <c r="J28" s="121">
        <f>IF($B28="","",SUMIF('Trust - Frontsheet'!$C$12:$C$211,$B28,'Trust - Frontsheet'!N$12:N$211))</f>
        <v>0</v>
      </c>
      <c r="K28" s="121">
        <f>IF($B28="","",SUMIF('Trust - Frontsheet'!$C$12:$C$211,$B28,'Trust - Frontsheet'!O$12:O$211))</f>
        <v>0</v>
      </c>
      <c r="L28" s="102">
        <f t="shared" si="0"/>
        <v>0</v>
      </c>
      <c r="M28" s="103">
        <f t="shared" si="1"/>
        <v>0</v>
      </c>
      <c r="N28" s="102">
        <f t="shared" si="2"/>
        <v>0</v>
      </c>
      <c r="O28" s="104">
        <f t="shared" si="3"/>
        <v>0</v>
      </c>
    </row>
    <row r="29" spans="2:15" x14ac:dyDescent="0.2">
      <c r="B29" s="120" t="str">
        <f t="array" ref="B29">IF(ISERROR(INDEX('Trust - Frontsheet'!AR$1:AR$6001,SMALL(IF('Trust - Frontsheet'!$AT$1:$AT$6001=$B$2,ROW('Trust - Frontsheet'!$AT$1:$AT$6001)),ROW(23:23)))),"",INDEX('Trust - Frontsheet'!AR$1:AR$6001,SMALL(IF('Trust - Frontsheet'!$AT$1:$AT$6001=$B$2,ROW('Trust - Frontsheet'!$AT$1:$AT$6001)),ROW(23:23))))</f>
        <v>RWF37</v>
      </c>
      <c r="C29" s="120" t="str">
        <f t="array" ref="C29">IF(ISERROR(INDEX('Trust - Frontsheet'!AS$1:AS$6001,SMALL(IF('Trust - Frontsheet'!$AT$1:$AT$6001=$B$2,ROW('Trust - Frontsheet'!$AT$1:$AT$6001)),ROW(23:23)))),"",INDEX('Trust - Frontsheet'!AS$1:AS$6001,SMALL(IF('Trust - Frontsheet'!$AT$1:$AT$6001=$B$2,ROW('Trust - Frontsheet'!$AT$1:$AT$6001)),ROW(23:23))))</f>
        <v>William Harvey Hospital</v>
      </c>
      <c r="D29" s="121">
        <f>IF($B29="","",SUMIF('Trust - Frontsheet'!$C$12:$C$211,$B29,'Trust - Frontsheet'!H$12:H$211))</f>
        <v>0</v>
      </c>
      <c r="E29" s="121">
        <f>IF($B29="","",SUMIF('Trust - Frontsheet'!$C$12:$C$211,$B29,'Trust - Frontsheet'!I$12:I$211))</f>
        <v>0</v>
      </c>
      <c r="F29" s="121">
        <f>IF($B29="","",SUMIF('Trust - Frontsheet'!$C$12:$C$211,$B29,'Trust - Frontsheet'!J$12:J$211))</f>
        <v>0</v>
      </c>
      <c r="G29" s="121">
        <f>IF($B29="","",SUMIF('Trust - Frontsheet'!$C$12:$C$211,$B29,'Trust - Frontsheet'!K$12:K$211))</f>
        <v>0</v>
      </c>
      <c r="H29" s="121">
        <f>IF($B29="","",SUMIF('Trust - Frontsheet'!$C$12:$C$211,$B29,'Trust - Frontsheet'!L$12:L$211))</f>
        <v>0</v>
      </c>
      <c r="I29" s="121">
        <f>IF($B29="","",SUMIF('Trust - Frontsheet'!$C$12:$C$211,$B29,'Trust - Frontsheet'!M$12:M$211))</f>
        <v>0</v>
      </c>
      <c r="J29" s="121">
        <f>IF($B29="","",SUMIF('Trust - Frontsheet'!$C$12:$C$211,$B29,'Trust - Frontsheet'!N$12:N$211))</f>
        <v>0</v>
      </c>
      <c r="K29" s="121">
        <f>IF($B29="","",SUMIF('Trust - Frontsheet'!$C$12:$C$211,$B29,'Trust - Frontsheet'!O$12:O$211))</f>
        <v>0</v>
      </c>
      <c r="L29" s="102">
        <f t="shared" si="0"/>
        <v>0</v>
      </c>
      <c r="M29" s="103">
        <f t="shared" si="1"/>
        <v>0</v>
      </c>
      <c r="N29" s="102">
        <f t="shared" si="2"/>
        <v>0</v>
      </c>
      <c r="O29" s="104">
        <f t="shared" si="3"/>
        <v>0</v>
      </c>
    </row>
    <row r="30" spans="2:15" x14ac:dyDescent="0.2">
      <c r="B30" s="120" t="str">
        <f t="array" ref="B30">IF(ISERROR(INDEX('Trust - Frontsheet'!AR$1:AR$6001,SMALL(IF('Trust - Frontsheet'!$AT$1:$AT$6001=$B$2,ROW('Trust - Frontsheet'!$AT$1:$AT$6001)),ROW(24:24)))),"",INDEX('Trust - Frontsheet'!AR$1:AR$6001,SMALL(IF('Trust - Frontsheet'!$AT$1:$AT$6001=$B$2,ROW('Trust - Frontsheet'!$AT$1:$AT$6001)),ROW(24:24))))</f>
        <v/>
      </c>
      <c r="C30" s="120" t="str">
        <f t="array" ref="C30">IF(ISERROR(INDEX('Trust - Frontsheet'!AS$1:AS$6001,SMALL(IF('Trust - Frontsheet'!$AT$1:$AT$6001=$B$2,ROW('Trust - Frontsheet'!$AT$1:$AT$6001)),ROW(24:24)))),"",INDEX('Trust - Frontsheet'!AS$1:AS$6001,SMALL(IF('Trust - Frontsheet'!$AT$1:$AT$6001=$B$2,ROW('Trust - Frontsheet'!$AT$1:$AT$6001)),ROW(24:24))))</f>
        <v/>
      </c>
      <c r="D30" s="121" t="str">
        <f>IF($B30="","",SUMIF('Trust - Frontsheet'!$C$12:$C$211,$B30,'Trust - Frontsheet'!H$12:H$211))</f>
        <v/>
      </c>
      <c r="E30" s="121" t="str">
        <f>IF($B30="","",SUMIF('Trust - Frontsheet'!$C$12:$C$211,$B30,'Trust - Frontsheet'!I$12:I$211))</f>
        <v/>
      </c>
      <c r="F30" s="121" t="str">
        <f>IF($B30="","",SUMIF('Trust - Frontsheet'!$C$12:$C$211,$B30,'Trust - Frontsheet'!J$12:J$211))</f>
        <v/>
      </c>
      <c r="G30" s="121" t="str">
        <f>IF($B30="","",SUMIF('Trust - Frontsheet'!$C$12:$C$211,$B30,'Trust - Frontsheet'!K$12:K$211))</f>
        <v/>
      </c>
      <c r="H30" s="121" t="str">
        <f>IF($B30="","",SUMIF('Trust - Frontsheet'!$C$12:$C$211,$B30,'Trust - Frontsheet'!L$12:L$211))</f>
        <v/>
      </c>
      <c r="I30" s="121" t="str">
        <f>IF($B30="","",SUMIF('Trust - Frontsheet'!$C$12:$C$211,$B30,'Trust - Frontsheet'!M$12:M$211))</f>
        <v/>
      </c>
      <c r="J30" s="121" t="str">
        <f>IF($B30="","",SUMIF('Trust - Frontsheet'!$C$12:$C$211,$B30,'Trust - Frontsheet'!N$12:N$211))</f>
        <v/>
      </c>
      <c r="K30" s="121" t="str">
        <f>IF($B30="","",SUMIF('Trust - Frontsheet'!$C$12:$C$211,$B30,'Trust - Frontsheet'!O$12:O$211))</f>
        <v/>
      </c>
      <c r="L30" s="102" t="str">
        <f t="shared" si="0"/>
        <v/>
      </c>
      <c r="M30" s="103" t="str">
        <f t="shared" si="1"/>
        <v/>
      </c>
      <c r="N30" s="102" t="str">
        <f t="shared" si="2"/>
        <v/>
      </c>
      <c r="O30" s="104" t="str">
        <f t="shared" si="3"/>
        <v/>
      </c>
    </row>
    <row r="31" spans="2:15" x14ac:dyDescent="0.2">
      <c r="B31" s="120" t="str">
        <f t="array" ref="B31">IF(ISERROR(INDEX('Trust - Frontsheet'!AR$1:AR$6001,SMALL(IF('Trust - Frontsheet'!$AT$1:$AT$6001=$B$2,ROW('Trust - Frontsheet'!$AT$1:$AT$6001)),ROW(25:25)))),"",INDEX('Trust - Frontsheet'!AR$1:AR$6001,SMALL(IF('Trust - Frontsheet'!$AT$1:$AT$6001=$B$2,ROW('Trust - Frontsheet'!$AT$1:$AT$6001)),ROW(25:25))))</f>
        <v/>
      </c>
      <c r="C31" s="120" t="str">
        <f t="array" ref="C31">IF(ISERROR(INDEX('Trust - Frontsheet'!AS$1:AS$6001,SMALL(IF('Trust - Frontsheet'!$AT$1:$AT$6001=$B$2,ROW('Trust - Frontsheet'!$AT$1:$AT$6001)),ROW(25:25)))),"",INDEX('Trust - Frontsheet'!AS$1:AS$6001,SMALL(IF('Trust - Frontsheet'!$AT$1:$AT$6001=$B$2,ROW('Trust - Frontsheet'!$AT$1:$AT$6001)),ROW(25:25))))</f>
        <v/>
      </c>
      <c r="D31" s="121" t="str">
        <f>IF($B31="","",SUMIF('Trust - Frontsheet'!$C$12:$C$211,$B31,'Trust - Frontsheet'!H$12:H$211))</f>
        <v/>
      </c>
      <c r="E31" s="121" t="str">
        <f>IF($B31="","",SUMIF('Trust - Frontsheet'!$C$12:$C$211,$B31,'Trust - Frontsheet'!I$12:I$211))</f>
        <v/>
      </c>
      <c r="F31" s="121" t="str">
        <f>IF($B31="","",SUMIF('Trust - Frontsheet'!$C$12:$C$211,$B31,'Trust - Frontsheet'!J$12:J$211))</f>
        <v/>
      </c>
      <c r="G31" s="121" t="str">
        <f>IF($B31="","",SUMIF('Trust - Frontsheet'!$C$12:$C$211,$B31,'Trust - Frontsheet'!K$12:K$211))</f>
        <v/>
      </c>
      <c r="H31" s="121" t="str">
        <f>IF($B31="","",SUMIF('Trust - Frontsheet'!$C$12:$C$211,$B31,'Trust - Frontsheet'!L$12:L$211))</f>
        <v/>
      </c>
      <c r="I31" s="121" t="str">
        <f>IF($B31="","",SUMIF('Trust - Frontsheet'!$C$12:$C$211,$B31,'Trust - Frontsheet'!M$12:M$211))</f>
        <v/>
      </c>
      <c r="J31" s="121" t="str">
        <f>IF($B31="","",SUMIF('Trust - Frontsheet'!$C$12:$C$211,$B31,'Trust - Frontsheet'!N$12:N$211))</f>
        <v/>
      </c>
      <c r="K31" s="121" t="str">
        <f>IF($B31="","",SUMIF('Trust - Frontsheet'!$C$12:$C$211,$B31,'Trust - Frontsheet'!O$12:O$211))</f>
        <v/>
      </c>
      <c r="L31" s="102" t="str">
        <f t="shared" si="0"/>
        <v/>
      </c>
      <c r="M31" s="103" t="str">
        <f t="shared" si="1"/>
        <v/>
      </c>
      <c r="N31" s="102" t="str">
        <f t="shared" si="2"/>
        <v/>
      </c>
      <c r="O31" s="104" t="str">
        <f t="shared" si="3"/>
        <v/>
      </c>
    </row>
    <row r="32" spans="2:15" x14ac:dyDescent="0.2">
      <c r="B32" s="120" t="str">
        <f t="array" ref="B32">IF(ISERROR(INDEX('Trust - Frontsheet'!AR$1:AR$6001,SMALL(IF('Trust - Frontsheet'!$AT$1:$AT$6001=$B$2,ROW('Trust - Frontsheet'!$AT$1:$AT$6001)),ROW(26:26)))),"",INDEX('Trust - Frontsheet'!AR$1:AR$6001,SMALL(IF('Trust - Frontsheet'!$AT$1:$AT$6001=$B$2,ROW('Trust - Frontsheet'!$AT$1:$AT$6001)),ROW(26:26))))</f>
        <v/>
      </c>
      <c r="C32" s="120" t="str">
        <f t="array" ref="C32">IF(ISERROR(INDEX('Trust - Frontsheet'!AS$1:AS$6001,SMALL(IF('Trust - Frontsheet'!$AT$1:$AT$6001=$B$2,ROW('Trust - Frontsheet'!$AT$1:$AT$6001)),ROW(26:26)))),"",INDEX('Trust - Frontsheet'!AS$1:AS$6001,SMALL(IF('Trust - Frontsheet'!$AT$1:$AT$6001=$B$2,ROW('Trust - Frontsheet'!$AT$1:$AT$6001)),ROW(26:26))))</f>
        <v/>
      </c>
      <c r="D32" s="121" t="str">
        <f>IF($B32="","",SUMIF('Trust - Frontsheet'!$C$12:$C$211,$B32,'Trust - Frontsheet'!H$12:H$211))</f>
        <v/>
      </c>
      <c r="E32" s="121" t="str">
        <f>IF($B32="","",SUMIF('Trust - Frontsheet'!$C$12:$C$211,$B32,'Trust - Frontsheet'!I$12:I$211))</f>
        <v/>
      </c>
      <c r="F32" s="121" t="str">
        <f>IF($B32="","",SUMIF('Trust - Frontsheet'!$C$12:$C$211,$B32,'Trust - Frontsheet'!J$12:J$211))</f>
        <v/>
      </c>
      <c r="G32" s="121" t="str">
        <f>IF($B32="","",SUMIF('Trust - Frontsheet'!$C$12:$C$211,$B32,'Trust - Frontsheet'!K$12:K$211))</f>
        <v/>
      </c>
      <c r="H32" s="121" t="str">
        <f>IF($B32="","",SUMIF('Trust - Frontsheet'!$C$12:$C$211,$B32,'Trust - Frontsheet'!L$12:L$211))</f>
        <v/>
      </c>
      <c r="I32" s="121" t="str">
        <f>IF($B32="","",SUMIF('Trust - Frontsheet'!$C$12:$C$211,$B32,'Trust - Frontsheet'!M$12:M$211))</f>
        <v/>
      </c>
      <c r="J32" s="121" t="str">
        <f>IF($B32="","",SUMIF('Trust - Frontsheet'!$C$12:$C$211,$B32,'Trust - Frontsheet'!N$12:N$211))</f>
        <v/>
      </c>
      <c r="K32" s="121" t="str">
        <f>IF($B32="","",SUMIF('Trust - Frontsheet'!$C$12:$C$211,$B32,'Trust - Frontsheet'!O$12:O$211))</f>
        <v/>
      </c>
      <c r="L32" s="102" t="str">
        <f t="shared" si="0"/>
        <v/>
      </c>
      <c r="M32" s="103" t="str">
        <f t="shared" si="1"/>
        <v/>
      </c>
      <c r="N32" s="102" t="str">
        <f t="shared" si="2"/>
        <v/>
      </c>
      <c r="O32" s="104" t="str">
        <f t="shared" si="3"/>
        <v/>
      </c>
    </row>
    <row r="33" spans="2:15" x14ac:dyDescent="0.2">
      <c r="B33" s="120" t="str">
        <f t="array" ref="B33">IF(ISERROR(INDEX('Trust - Frontsheet'!AR$1:AR$6001,SMALL(IF('Trust - Frontsheet'!$AT$1:$AT$6001=$B$2,ROW('Trust - Frontsheet'!$AT$1:$AT$6001)),ROW(27:27)))),"",INDEX('Trust - Frontsheet'!AR$1:AR$6001,SMALL(IF('Trust - Frontsheet'!$AT$1:$AT$6001=$B$2,ROW('Trust - Frontsheet'!$AT$1:$AT$6001)),ROW(27:27))))</f>
        <v/>
      </c>
      <c r="C33" s="120" t="str">
        <f t="array" ref="C33">IF(ISERROR(INDEX('Trust - Frontsheet'!AS$1:AS$6001,SMALL(IF('Trust - Frontsheet'!$AT$1:$AT$6001=$B$2,ROW('Trust - Frontsheet'!$AT$1:$AT$6001)),ROW(27:27)))),"",INDEX('Trust - Frontsheet'!AS$1:AS$6001,SMALL(IF('Trust - Frontsheet'!$AT$1:$AT$6001=$B$2,ROW('Trust - Frontsheet'!$AT$1:$AT$6001)),ROW(27:27))))</f>
        <v/>
      </c>
      <c r="D33" s="121" t="str">
        <f>IF($B33="","",SUMIF('Trust - Frontsheet'!$C$12:$C$211,$B33,'Trust - Frontsheet'!H$12:H$211))</f>
        <v/>
      </c>
      <c r="E33" s="121" t="str">
        <f>IF($B33="","",SUMIF('Trust - Frontsheet'!$C$12:$C$211,$B33,'Trust - Frontsheet'!I$12:I$211))</f>
        <v/>
      </c>
      <c r="F33" s="121" t="str">
        <f>IF($B33="","",SUMIF('Trust - Frontsheet'!$C$12:$C$211,$B33,'Trust - Frontsheet'!J$12:J$211))</f>
        <v/>
      </c>
      <c r="G33" s="121" t="str">
        <f>IF($B33="","",SUMIF('Trust - Frontsheet'!$C$12:$C$211,$B33,'Trust - Frontsheet'!K$12:K$211))</f>
        <v/>
      </c>
      <c r="H33" s="121" t="str">
        <f>IF($B33="","",SUMIF('Trust - Frontsheet'!$C$12:$C$211,$B33,'Trust - Frontsheet'!L$12:L$211))</f>
        <v/>
      </c>
      <c r="I33" s="121" t="str">
        <f>IF($B33="","",SUMIF('Trust - Frontsheet'!$C$12:$C$211,$B33,'Trust - Frontsheet'!M$12:M$211))</f>
        <v/>
      </c>
      <c r="J33" s="121" t="str">
        <f>IF($B33="","",SUMIF('Trust - Frontsheet'!$C$12:$C$211,$B33,'Trust - Frontsheet'!N$12:N$211))</f>
        <v/>
      </c>
      <c r="K33" s="121" t="str">
        <f>IF($B33="","",SUMIF('Trust - Frontsheet'!$C$12:$C$211,$B33,'Trust - Frontsheet'!O$12:O$211))</f>
        <v/>
      </c>
      <c r="L33" s="102" t="str">
        <f t="shared" si="0"/>
        <v/>
      </c>
      <c r="M33" s="103" t="str">
        <f t="shared" si="1"/>
        <v/>
      </c>
      <c r="N33" s="102" t="str">
        <f t="shared" si="2"/>
        <v/>
      </c>
      <c r="O33" s="104" t="str">
        <f t="shared" si="3"/>
        <v/>
      </c>
    </row>
    <row r="34" spans="2:15" x14ac:dyDescent="0.2">
      <c r="B34" s="120" t="str">
        <f t="array" ref="B34">IF(ISERROR(INDEX('Trust - Frontsheet'!AR$1:AR$6001,SMALL(IF('Trust - Frontsheet'!$AT$1:$AT$6001=$B$2,ROW('Trust - Frontsheet'!$AT$1:$AT$6001)),ROW(28:28)))),"",INDEX('Trust - Frontsheet'!AR$1:AR$6001,SMALL(IF('Trust - Frontsheet'!$AT$1:$AT$6001=$B$2,ROW('Trust - Frontsheet'!$AT$1:$AT$6001)),ROW(28:28))))</f>
        <v/>
      </c>
      <c r="C34" s="120" t="str">
        <f t="array" ref="C34">IF(ISERROR(INDEX('Trust - Frontsheet'!AS$1:AS$6001,SMALL(IF('Trust - Frontsheet'!$AT$1:$AT$6001=$B$2,ROW('Trust - Frontsheet'!$AT$1:$AT$6001)),ROW(28:28)))),"",INDEX('Trust - Frontsheet'!AS$1:AS$6001,SMALL(IF('Trust - Frontsheet'!$AT$1:$AT$6001=$B$2,ROW('Trust - Frontsheet'!$AT$1:$AT$6001)),ROW(28:28))))</f>
        <v/>
      </c>
      <c r="D34" s="121" t="str">
        <f>IF($B34="","",SUMIF('Trust - Frontsheet'!$C$12:$C$211,$B34,'Trust - Frontsheet'!H$12:H$211))</f>
        <v/>
      </c>
      <c r="E34" s="121" t="str">
        <f>IF($B34="","",SUMIF('Trust - Frontsheet'!$C$12:$C$211,$B34,'Trust - Frontsheet'!I$12:I$211))</f>
        <v/>
      </c>
      <c r="F34" s="121" t="str">
        <f>IF($B34="","",SUMIF('Trust - Frontsheet'!$C$12:$C$211,$B34,'Trust - Frontsheet'!J$12:J$211))</f>
        <v/>
      </c>
      <c r="G34" s="121" t="str">
        <f>IF($B34="","",SUMIF('Trust - Frontsheet'!$C$12:$C$211,$B34,'Trust - Frontsheet'!K$12:K$211))</f>
        <v/>
      </c>
      <c r="H34" s="121" t="str">
        <f>IF($B34="","",SUMIF('Trust - Frontsheet'!$C$12:$C$211,$B34,'Trust - Frontsheet'!L$12:L$211))</f>
        <v/>
      </c>
      <c r="I34" s="121" t="str">
        <f>IF($B34="","",SUMIF('Trust - Frontsheet'!$C$12:$C$211,$B34,'Trust - Frontsheet'!M$12:M$211))</f>
        <v/>
      </c>
      <c r="J34" s="121" t="str">
        <f>IF($B34="","",SUMIF('Trust - Frontsheet'!$C$12:$C$211,$B34,'Trust - Frontsheet'!N$12:N$211))</f>
        <v/>
      </c>
      <c r="K34" s="121" t="str">
        <f>IF($B34="","",SUMIF('Trust - Frontsheet'!$C$12:$C$211,$B34,'Trust - Frontsheet'!O$12:O$211))</f>
        <v/>
      </c>
      <c r="L34" s="102" t="str">
        <f t="shared" si="0"/>
        <v/>
      </c>
      <c r="M34" s="103" t="str">
        <f t="shared" si="1"/>
        <v/>
      </c>
      <c r="N34" s="102" t="str">
        <f t="shared" si="2"/>
        <v/>
      </c>
      <c r="O34" s="104" t="str">
        <f t="shared" si="3"/>
        <v/>
      </c>
    </row>
    <row r="35" spans="2:15" x14ac:dyDescent="0.2">
      <c r="B35" s="120" t="str">
        <f t="array" ref="B35">IF(ISERROR(INDEX('Trust - Frontsheet'!AR$1:AR$6001,SMALL(IF('Trust - Frontsheet'!$AT$1:$AT$6001=$B$2,ROW('Trust - Frontsheet'!$AT$1:$AT$6001)),ROW(29:29)))),"",INDEX('Trust - Frontsheet'!AR$1:AR$6001,SMALL(IF('Trust - Frontsheet'!$AT$1:$AT$6001=$B$2,ROW('Trust - Frontsheet'!$AT$1:$AT$6001)),ROW(29:29))))</f>
        <v/>
      </c>
      <c r="C35" s="120" t="str">
        <f t="array" ref="C35">IF(ISERROR(INDEX('Trust - Frontsheet'!AS$1:AS$6001,SMALL(IF('Trust - Frontsheet'!$AT$1:$AT$6001=$B$2,ROW('Trust - Frontsheet'!$AT$1:$AT$6001)),ROW(29:29)))),"",INDEX('Trust - Frontsheet'!AS$1:AS$6001,SMALL(IF('Trust - Frontsheet'!$AT$1:$AT$6001=$B$2,ROW('Trust - Frontsheet'!$AT$1:$AT$6001)),ROW(29:29))))</f>
        <v/>
      </c>
      <c r="D35" s="121" t="str">
        <f>IF($B35="","",SUMIF('Trust - Frontsheet'!$C$12:$C$211,$B35,'Trust - Frontsheet'!H$12:H$211))</f>
        <v/>
      </c>
      <c r="E35" s="121" t="str">
        <f>IF($B35="","",SUMIF('Trust - Frontsheet'!$C$12:$C$211,$B35,'Trust - Frontsheet'!I$12:I$211))</f>
        <v/>
      </c>
      <c r="F35" s="121" t="str">
        <f>IF($B35="","",SUMIF('Trust - Frontsheet'!$C$12:$C$211,$B35,'Trust - Frontsheet'!J$12:J$211))</f>
        <v/>
      </c>
      <c r="G35" s="121" t="str">
        <f>IF($B35="","",SUMIF('Trust - Frontsheet'!$C$12:$C$211,$B35,'Trust - Frontsheet'!K$12:K$211))</f>
        <v/>
      </c>
      <c r="H35" s="121" t="str">
        <f>IF($B35="","",SUMIF('Trust - Frontsheet'!$C$12:$C$211,$B35,'Trust - Frontsheet'!L$12:L$211))</f>
        <v/>
      </c>
      <c r="I35" s="121" t="str">
        <f>IF($B35="","",SUMIF('Trust - Frontsheet'!$C$12:$C$211,$B35,'Trust - Frontsheet'!M$12:M$211))</f>
        <v/>
      </c>
      <c r="J35" s="121" t="str">
        <f>IF($B35="","",SUMIF('Trust - Frontsheet'!$C$12:$C$211,$B35,'Trust - Frontsheet'!N$12:N$211))</f>
        <v/>
      </c>
      <c r="K35" s="121" t="str">
        <f>IF($B35="","",SUMIF('Trust - Frontsheet'!$C$12:$C$211,$B35,'Trust - Frontsheet'!O$12:O$211))</f>
        <v/>
      </c>
      <c r="L35" s="102" t="str">
        <f t="shared" si="0"/>
        <v/>
      </c>
      <c r="M35" s="103" t="str">
        <f t="shared" si="1"/>
        <v/>
      </c>
      <c r="N35" s="102" t="str">
        <f t="shared" si="2"/>
        <v/>
      </c>
      <c r="O35" s="104" t="str">
        <f t="shared" si="3"/>
        <v/>
      </c>
    </row>
    <row r="36" spans="2:15" x14ac:dyDescent="0.2">
      <c r="B36" s="120" t="str">
        <f t="array" ref="B36">IF(ISERROR(INDEX('Trust - Frontsheet'!AR$1:AR$6001,SMALL(IF('Trust - Frontsheet'!$AT$1:$AT$6001=$B$2,ROW('Trust - Frontsheet'!$AT$1:$AT$6001)),ROW(30:30)))),"",INDEX('Trust - Frontsheet'!AR$1:AR$6001,SMALL(IF('Trust - Frontsheet'!$AT$1:$AT$6001=$B$2,ROW('Trust - Frontsheet'!$AT$1:$AT$6001)),ROW(30:30))))</f>
        <v/>
      </c>
      <c r="C36" s="120" t="str">
        <f t="array" ref="C36">IF(ISERROR(INDEX('Trust - Frontsheet'!AS$1:AS$6001,SMALL(IF('Trust - Frontsheet'!$AT$1:$AT$6001=$B$2,ROW('Trust - Frontsheet'!$AT$1:$AT$6001)),ROW(30:30)))),"",INDEX('Trust - Frontsheet'!AS$1:AS$6001,SMALL(IF('Trust - Frontsheet'!$AT$1:$AT$6001=$B$2,ROW('Trust - Frontsheet'!$AT$1:$AT$6001)),ROW(30:30))))</f>
        <v/>
      </c>
      <c r="D36" s="121" t="str">
        <f>IF($B36="","",SUMIF('Trust - Frontsheet'!$C$12:$C$211,$B36,'Trust - Frontsheet'!H$12:H$211))</f>
        <v/>
      </c>
      <c r="E36" s="121" t="str">
        <f>IF($B36="","",SUMIF('Trust - Frontsheet'!$C$12:$C$211,$B36,'Trust - Frontsheet'!I$12:I$211))</f>
        <v/>
      </c>
      <c r="F36" s="121" t="str">
        <f>IF($B36="","",SUMIF('Trust - Frontsheet'!$C$12:$C$211,$B36,'Trust - Frontsheet'!J$12:J$211))</f>
        <v/>
      </c>
      <c r="G36" s="121" t="str">
        <f>IF($B36="","",SUMIF('Trust - Frontsheet'!$C$12:$C$211,$B36,'Trust - Frontsheet'!K$12:K$211))</f>
        <v/>
      </c>
      <c r="H36" s="121" t="str">
        <f>IF($B36="","",SUMIF('Trust - Frontsheet'!$C$12:$C$211,$B36,'Trust - Frontsheet'!L$12:L$211))</f>
        <v/>
      </c>
      <c r="I36" s="121" t="str">
        <f>IF($B36="","",SUMIF('Trust - Frontsheet'!$C$12:$C$211,$B36,'Trust - Frontsheet'!M$12:M$211))</f>
        <v/>
      </c>
      <c r="J36" s="121" t="str">
        <f>IF($B36="","",SUMIF('Trust - Frontsheet'!$C$12:$C$211,$B36,'Trust - Frontsheet'!N$12:N$211))</f>
        <v/>
      </c>
      <c r="K36" s="121" t="str">
        <f>IF($B36="","",SUMIF('Trust - Frontsheet'!$C$12:$C$211,$B36,'Trust - Frontsheet'!O$12:O$211))</f>
        <v/>
      </c>
      <c r="L36" s="102" t="str">
        <f t="shared" si="0"/>
        <v/>
      </c>
      <c r="M36" s="103" t="str">
        <f t="shared" si="1"/>
        <v/>
      </c>
      <c r="N36" s="102" t="str">
        <f t="shared" si="2"/>
        <v/>
      </c>
      <c r="O36" s="104" t="str">
        <f t="shared" si="3"/>
        <v/>
      </c>
    </row>
    <row r="37" spans="2:15" x14ac:dyDescent="0.2">
      <c r="B37" s="120" t="str">
        <f t="array" ref="B37">IF(ISERROR(INDEX('Trust - Frontsheet'!AR$1:AR$6001,SMALL(IF('Trust - Frontsheet'!$AT$1:$AT$6001=$B$2,ROW('Trust - Frontsheet'!$AT$1:$AT$6001)),ROW(31:31)))),"",INDEX('Trust - Frontsheet'!AR$1:AR$6001,SMALL(IF('Trust - Frontsheet'!$AT$1:$AT$6001=$B$2,ROW('Trust - Frontsheet'!$AT$1:$AT$6001)),ROW(31:31))))</f>
        <v/>
      </c>
      <c r="C37" s="120" t="str">
        <f t="array" ref="C37">IF(ISERROR(INDEX('Trust - Frontsheet'!AS$1:AS$6001,SMALL(IF('Trust - Frontsheet'!$AT$1:$AT$6001=$B$2,ROW('Trust - Frontsheet'!$AT$1:$AT$6001)),ROW(31:31)))),"",INDEX('Trust - Frontsheet'!AS$1:AS$6001,SMALL(IF('Trust - Frontsheet'!$AT$1:$AT$6001=$B$2,ROW('Trust - Frontsheet'!$AT$1:$AT$6001)),ROW(31:31))))</f>
        <v/>
      </c>
      <c r="D37" s="121" t="str">
        <f>IF($B37="","",SUMIF('Trust - Frontsheet'!$C$12:$C$211,$B37,'Trust - Frontsheet'!H$12:H$211))</f>
        <v/>
      </c>
      <c r="E37" s="121" t="str">
        <f>IF($B37="","",SUMIF('Trust - Frontsheet'!$C$12:$C$211,$B37,'Trust - Frontsheet'!I$12:I$211))</f>
        <v/>
      </c>
      <c r="F37" s="121" t="str">
        <f>IF($B37="","",SUMIF('Trust - Frontsheet'!$C$12:$C$211,$B37,'Trust - Frontsheet'!J$12:J$211))</f>
        <v/>
      </c>
      <c r="G37" s="121" t="str">
        <f>IF($B37="","",SUMIF('Trust - Frontsheet'!$C$12:$C$211,$B37,'Trust - Frontsheet'!K$12:K$211))</f>
        <v/>
      </c>
      <c r="H37" s="121" t="str">
        <f>IF($B37="","",SUMIF('Trust - Frontsheet'!$C$12:$C$211,$B37,'Trust - Frontsheet'!L$12:L$211))</f>
        <v/>
      </c>
      <c r="I37" s="121" t="str">
        <f>IF($B37="","",SUMIF('Trust - Frontsheet'!$C$12:$C$211,$B37,'Trust - Frontsheet'!M$12:M$211))</f>
        <v/>
      </c>
      <c r="J37" s="121" t="str">
        <f>IF($B37="","",SUMIF('Trust - Frontsheet'!$C$12:$C$211,$B37,'Trust - Frontsheet'!N$12:N$211))</f>
        <v/>
      </c>
      <c r="K37" s="121" t="str">
        <f>IF($B37="","",SUMIF('Trust - Frontsheet'!$C$12:$C$211,$B37,'Trust - Frontsheet'!O$12:O$211))</f>
        <v/>
      </c>
      <c r="L37" s="102" t="str">
        <f t="shared" si="0"/>
        <v/>
      </c>
      <c r="M37" s="103" t="str">
        <f t="shared" si="1"/>
        <v/>
      </c>
      <c r="N37" s="102" t="str">
        <f t="shared" si="2"/>
        <v/>
      </c>
      <c r="O37" s="104" t="str">
        <f t="shared" si="3"/>
        <v/>
      </c>
    </row>
    <row r="38" spans="2:15" x14ac:dyDescent="0.2">
      <c r="B38" s="120" t="str">
        <f t="array" ref="B38">IF(ISERROR(INDEX('Trust - Frontsheet'!AR$1:AR$6001,SMALL(IF('Trust - Frontsheet'!$AT$1:$AT$6001=$B$2,ROW('Trust - Frontsheet'!$AT$1:$AT$6001)),ROW(32:32)))),"",INDEX('Trust - Frontsheet'!AR$1:AR$6001,SMALL(IF('Trust - Frontsheet'!$AT$1:$AT$6001=$B$2,ROW('Trust - Frontsheet'!$AT$1:$AT$6001)),ROW(32:32))))</f>
        <v/>
      </c>
      <c r="C38" s="120" t="str">
        <f t="array" ref="C38">IF(ISERROR(INDEX('Trust - Frontsheet'!AS$1:AS$6001,SMALL(IF('Trust - Frontsheet'!$AT$1:$AT$6001=$B$2,ROW('Trust - Frontsheet'!$AT$1:$AT$6001)),ROW(32:32)))),"",INDEX('Trust - Frontsheet'!AS$1:AS$6001,SMALL(IF('Trust - Frontsheet'!$AT$1:$AT$6001=$B$2,ROW('Trust - Frontsheet'!$AT$1:$AT$6001)),ROW(32:32))))</f>
        <v/>
      </c>
      <c r="D38" s="121" t="str">
        <f>IF($B38="","",SUMIF('Trust - Frontsheet'!$C$12:$C$211,$B38,'Trust - Frontsheet'!H$12:H$211))</f>
        <v/>
      </c>
      <c r="E38" s="121" t="str">
        <f>IF($B38="","",SUMIF('Trust - Frontsheet'!$C$12:$C$211,$B38,'Trust - Frontsheet'!I$12:I$211))</f>
        <v/>
      </c>
      <c r="F38" s="121" t="str">
        <f>IF($B38="","",SUMIF('Trust - Frontsheet'!$C$12:$C$211,$B38,'Trust - Frontsheet'!J$12:J$211))</f>
        <v/>
      </c>
      <c r="G38" s="121" t="str">
        <f>IF($B38="","",SUMIF('Trust - Frontsheet'!$C$12:$C$211,$B38,'Trust - Frontsheet'!K$12:K$211))</f>
        <v/>
      </c>
      <c r="H38" s="121" t="str">
        <f>IF($B38="","",SUMIF('Trust - Frontsheet'!$C$12:$C$211,$B38,'Trust - Frontsheet'!L$12:L$211))</f>
        <v/>
      </c>
      <c r="I38" s="121" t="str">
        <f>IF($B38="","",SUMIF('Trust - Frontsheet'!$C$12:$C$211,$B38,'Trust - Frontsheet'!M$12:M$211))</f>
        <v/>
      </c>
      <c r="J38" s="121" t="str">
        <f>IF($B38="","",SUMIF('Trust - Frontsheet'!$C$12:$C$211,$B38,'Trust - Frontsheet'!N$12:N$211))</f>
        <v/>
      </c>
      <c r="K38" s="121" t="str">
        <f>IF($B38="","",SUMIF('Trust - Frontsheet'!$C$12:$C$211,$B38,'Trust - Frontsheet'!O$12:O$211))</f>
        <v/>
      </c>
      <c r="L38" s="102" t="str">
        <f t="shared" si="0"/>
        <v/>
      </c>
      <c r="M38" s="103" t="str">
        <f t="shared" si="1"/>
        <v/>
      </c>
      <c r="N38" s="102" t="str">
        <f t="shared" si="2"/>
        <v/>
      </c>
      <c r="O38" s="104" t="str">
        <f t="shared" si="3"/>
        <v/>
      </c>
    </row>
    <row r="39" spans="2:15" x14ac:dyDescent="0.2">
      <c r="B39" s="120" t="str">
        <f t="array" ref="B39">IF(ISERROR(INDEX('Trust - Frontsheet'!AR$1:AR$6001,SMALL(IF('Trust - Frontsheet'!$AT$1:$AT$6001=$B$2,ROW('Trust - Frontsheet'!$AT$1:$AT$6001)),ROW(33:33)))),"",INDEX('Trust - Frontsheet'!AR$1:AR$6001,SMALL(IF('Trust - Frontsheet'!$AT$1:$AT$6001=$B$2,ROW('Trust - Frontsheet'!$AT$1:$AT$6001)),ROW(33:33))))</f>
        <v/>
      </c>
      <c r="C39" s="120" t="str">
        <f t="array" ref="C39">IF(ISERROR(INDEX('Trust - Frontsheet'!AS$1:AS$6001,SMALL(IF('Trust - Frontsheet'!$AT$1:$AT$6001=$B$2,ROW('Trust - Frontsheet'!$AT$1:$AT$6001)),ROW(33:33)))),"",INDEX('Trust - Frontsheet'!AS$1:AS$6001,SMALL(IF('Trust - Frontsheet'!$AT$1:$AT$6001=$B$2,ROW('Trust - Frontsheet'!$AT$1:$AT$6001)),ROW(33:33))))</f>
        <v/>
      </c>
      <c r="D39" s="121" t="str">
        <f>IF($B39="","",SUMIF('Trust - Frontsheet'!$C$12:$C$211,$B39,'Trust - Frontsheet'!H$12:H$211))</f>
        <v/>
      </c>
      <c r="E39" s="121" t="str">
        <f>IF($B39="","",SUMIF('Trust - Frontsheet'!$C$12:$C$211,$B39,'Trust - Frontsheet'!I$12:I$211))</f>
        <v/>
      </c>
      <c r="F39" s="121" t="str">
        <f>IF($B39="","",SUMIF('Trust - Frontsheet'!$C$12:$C$211,$B39,'Trust - Frontsheet'!J$12:J$211))</f>
        <v/>
      </c>
      <c r="G39" s="121" t="str">
        <f>IF($B39="","",SUMIF('Trust - Frontsheet'!$C$12:$C$211,$B39,'Trust - Frontsheet'!K$12:K$211))</f>
        <v/>
      </c>
      <c r="H39" s="121" t="str">
        <f>IF($B39="","",SUMIF('Trust - Frontsheet'!$C$12:$C$211,$B39,'Trust - Frontsheet'!L$12:L$211))</f>
        <v/>
      </c>
      <c r="I39" s="121" t="str">
        <f>IF($B39="","",SUMIF('Trust - Frontsheet'!$C$12:$C$211,$B39,'Trust - Frontsheet'!M$12:M$211))</f>
        <v/>
      </c>
      <c r="J39" s="121" t="str">
        <f>IF($B39="","",SUMIF('Trust - Frontsheet'!$C$12:$C$211,$B39,'Trust - Frontsheet'!N$12:N$211))</f>
        <v/>
      </c>
      <c r="K39" s="121" t="str">
        <f>IF($B39="","",SUMIF('Trust - Frontsheet'!$C$12:$C$211,$B39,'Trust - Frontsheet'!O$12:O$211))</f>
        <v/>
      </c>
      <c r="L39" s="102" t="str">
        <f t="shared" si="0"/>
        <v/>
      </c>
      <c r="M39" s="103" t="str">
        <f t="shared" si="1"/>
        <v/>
      </c>
      <c r="N39" s="102" t="str">
        <f t="shared" si="2"/>
        <v/>
      </c>
      <c r="O39" s="104" t="str">
        <f t="shared" si="3"/>
        <v/>
      </c>
    </row>
    <row r="40" spans="2:15" x14ac:dyDescent="0.2">
      <c r="B40" s="120" t="str">
        <f t="array" ref="B40">IF(ISERROR(INDEX('Trust - Frontsheet'!AR$1:AR$6001,SMALL(IF('Trust - Frontsheet'!$AT$1:$AT$6001=$B$2,ROW('Trust - Frontsheet'!$AT$1:$AT$6001)),ROW(34:34)))),"",INDEX('Trust - Frontsheet'!AR$1:AR$6001,SMALL(IF('Trust - Frontsheet'!$AT$1:$AT$6001=$B$2,ROW('Trust - Frontsheet'!$AT$1:$AT$6001)),ROW(34:34))))</f>
        <v/>
      </c>
      <c r="C40" s="120" t="str">
        <f t="array" ref="C40">IF(ISERROR(INDEX('Trust - Frontsheet'!AS$1:AS$6001,SMALL(IF('Trust - Frontsheet'!$AT$1:$AT$6001=$B$2,ROW('Trust - Frontsheet'!$AT$1:$AT$6001)),ROW(34:34)))),"",INDEX('Trust - Frontsheet'!AS$1:AS$6001,SMALL(IF('Trust - Frontsheet'!$AT$1:$AT$6001=$B$2,ROW('Trust - Frontsheet'!$AT$1:$AT$6001)),ROW(34:34))))</f>
        <v/>
      </c>
      <c r="D40" s="121" t="str">
        <f>IF($B40="","",SUMIF('Trust - Frontsheet'!$C$12:$C$211,$B40,'Trust - Frontsheet'!H$12:H$211))</f>
        <v/>
      </c>
      <c r="E40" s="121" t="str">
        <f>IF($B40="","",SUMIF('Trust - Frontsheet'!$C$12:$C$211,$B40,'Trust - Frontsheet'!I$12:I$211))</f>
        <v/>
      </c>
      <c r="F40" s="121" t="str">
        <f>IF($B40="","",SUMIF('Trust - Frontsheet'!$C$12:$C$211,$B40,'Trust - Frontsheet'!J$12:J$211))</f>
        <v/>
      </c>
      <c r="G40" s="121" t="str">
        <f>IF($B40="","",SUMIF('Trust - Frontsheet'!$C$12:$C$211,$B40,'Trust - Frontsheet'!K$12:K$211))</f>
        <v/>
      </c>
      <c r="H40" s="121" t="str">
        <f>IF($B40="","",SUMIF('Trust - Frontsheet'!$C$12:$C$211,$B40,'Trust - Frontsheet'!L$12:L$211))</f>
        <v/>
      </c>
      <c r="I40" s="121" t="str">
        <f>IF($B40="","",SUMIF('Trust - Frontsheet'!$C$12:$C$211,$B40,'Trust - Frontsheet'!M$12:M$211))</f>
        <v/>
      </c>
      <c r="J40" s="121" t="str">
        <f>IF($B40="","",SUMIF('Trust - Frontsheet'!$C$12:$C$211,$B40,'Trust - Frontsheet'!N$12:N$211))</f>
        <v/>
      </c>
      <c r="K40" s="121" t="str">
        <f>IF($B40="","",SUMIF('Trust - Frontsheet'!$C$12:$C$211,$B40,'Trust - Frontsheet'!O$12:O$211))</f>
        <v/>
      </c>
      <c r="L40" s="102" t="str">
        <f t="shared" si="0"/>
        <v/>
      </c>
      <c r="M40" s="103" t="str">
        <f t="shared" si="1"/>
        <v/>
      </c>
      <c r="N40" s="102" t="str">
        <f t="shared" si="2"/>
        <v/>
      </c>
      <c r="O40" s="104" t="str">
        <f t="shared" si="3"/>
        <v/>
      </c>
    </row>
    <row r="41" spans="2:15" x14ac:dyDescent="0.2">
      <c r="B41" s="120" t="str">
        <f t="array" ref="B41">IF(ISERROR(INDEX('Trust - Frontsheet'!AR$1:AR$6001,SMALL(IF('Trust - Frontsheet'!$AT$1:$AT$6001=$B$2,ROW('Trust - Frontsheet'!$AT$1:$AT$6001)),ROW(35:35)))),"",INDEX('Trust - Frontsheet'!AR$1:AR$6001,SMALL(IF('Trust - Frontsheet'!$AT$1:$AT$6001=$B$2,ROW('Trust - Frontsheet'!$AT$1:$AT$6001)),ROW(35:35))))</f>
        <v/>
      </c>
      <c r="C41" s="120" t="str">
        <f t="array" ref="C41">IF(ISERROR(INDEX('Trust - Frontsheet'!AS$1:AS$6001,SMALL(IF('Trust - Frontsheet'!$AT$1:$AT$6001=$B$2,ROW('Trust - Frontsheet'!$AT$1:$AT$6001)),ROW(35:35)))),"",INDEX('Trust - Frontsheet'!AS$1:AS$6001,SMALL(IF('Trust - Frontsheet'!$AT$1:$AT$6001=$B$2,ROW('Trust - Frontsheet'!$AT$1:$AT$6001)),ROW(35:35))))</f>
        <v/>
      </c>
      <c r="D41" s="121" t="str">
        <f>IF($B41="","",SUMIF('Trust - Frontsheet'!$C$12:$C$211,$B41,'Trust - Frontsheet'!H$12:H$211))</f>
        <v/>
      </c>
      <c r="E41" s="121" t="str">
        <f>IF($B41="","",SUMIF('Trust - Frontsheet'!$C$12:$C$211,$B41,'Trust - Frontsheet'!I$12:I$211))</f>
        <v/>
      </c>
      <c r="F41" s="121" t="str">
        <f>IF($B41="","",SUMIF('Trust - Frontsheet'!$C$12:$C$211,$B41,'Trust - Frontsheet'!J$12:J$211))</f>
        <v/>
      </c>
      <c r="G41" s="121" t="str">
        <f>IF($B41="","",SUMIF('Trust - Frontsheet'!$C$12:$C$211,$B41,'Trust - Frontsheet'!K$12:K$211))</f>
        <v/>
      </c>
      <c r="H41" s="121" t="str">
        <f>IF($B41="","",SUMIF('Trust - Frontsheet'!$C$12:$C$211,$B41,'Trust - Frontsheet'!L$12:L$211))</f>
        <v/>
      </c>
      <c r="I41" s="121" t="str">
        <f>IF($B41="","",SUMIF('Trust - Frontsheet'!$C$12:$C$211,$B41,'Trust - Frontsheet'!M$12:M$211))</f>
        <v/>
      </c>
      <c r="J41" s="121" t="str">
        <f>IF($B41="","",SUMIF('Trust - Frontsheet'!$C$12:$C$211,$B41,'Trust - Frontsheet'!N$12:N$211))</f>
        <v/>
      </c>
      <c r="K41" s="121" t="str">
        <f>IF($B41="","",SUMIF('Trust - Frontsheet'!$C$12:$C$211,$B41,'Trust - Frontsheet'!O$12:O$211))</f>
        <v/>
      </c>
      <c r="L41" s="102" t="str">
        <f t="shared" si="0"/>
        <v/>
      </c>
      <c r="M41" s="103" t="str">
        <f t="shared" si="1"/>
        <v/>
      </c>
      <c r="N41" s="102" t="str">
        <f t="shared" si="2"/>
        <v/>
      </c>
      <c r="O41" s="104" t="str">
        <f t="shared" si="3"/>
        <v/>
      </c>
    </row>
    <row r="42" spans="2:15" x14ac:dyDescent="0.2">
      <c r="B42" s="120" t="str">
        <f t="array" ref="B42">IF(ISERROR(INDEX('Trust - Frontsheet'!AR$1:AR$6001,SMALL(IF('Trust - Frontsheet'!$AT$1:$AT$6001=$B$2,ROW('Trust - Frontsheet'!$AT$1:$AT$6001)),ROW(36:36)))),"",INDEX('Trust - Frontsheet'!AR$1:AR$6001,SMALL(IF('Trust - Frontsheet'!$AT$1:$AT$6001=$B$2,ROW('Trust - Frontsheet'!$AT$1:$AT$6001)),ROW(36:36))))</f>
        <v/>
      </c>
      <c r="C42" s="120" t="str">
        <f t="array" ref="C42">IF(ISERROR(INDEX('Trust - Frontsheet'!AS$1:AS$6001,SMALL(IF('Trust - Frontsheet'!$AT$1:$AT$6001=$B$2,ROW('Trust - Frontsheet'!$AT$1:$AT$6001)),ROW(36:36)))),"",INDEX('Trust - Frontsheet'!AS$1:AS$6001,SMALL(IF('Trust - Frontsheet'!$AT$1:$AT$6001=$B$2,ROW('Trust - Frontsheet'!$AT$1:$AT$6001)),ROW(36:36))))</f>
        <v/>
      </c>
      <c r="D42" s="121" t="str">
        <f>IF($B42="","",SUMIF('Trust - Frontsheet'!$C$12:$C$211,$B42,'Trust - Frontsheet'!H$12:H$211))</f>
        <v/>
      </c>
      <c r="E42" s="121" t="str">
        <f>IF($B42="","",SUMIF('Trust - Frontsheet'!$C$12:$C$211,$B42,'Trust - Frontsheet'!I$12:I$211))</f>
        <v/>
      </c>
      <c r="F42" s="121" t="str">
        <f>IF($B42="","",SUMIF('Trust - Frontsheet'!$C$12:$C$211,$B42,'Trust - Frontsheet'!J$12:J$211))</f>
        <v/>
      </c>
      <c r="G42" s="121" t="str">
        <f>IF($B42="","",SUMIF('Trust - Frontsheet'!$C$12:$C$211,$B42,'Trust - Frontsheet'!K$12:K$211))</f>
        <v/>
      </c>
      <c r="H42" s="121" t="str">
        <f>IF($B42="","",SUMIF('Trust - Frontsheet'!$C$12:$C$211,$B42,'Trust - Frontsheet'!L$12:L$211))</f>
        <v/>
      </c>
      <c r="I42" s="121" t="str">
        <f>IF($B42="","",SUMIF('Trust - Frontsheet'!$C$12:$C$211,$B42,'Trust - Frontsheet'!M$12:M$211))</f>
        <v/>
      </c>
      <c r="J42" s="121" t="str">
        <f>IF($B42="","",SUMIF('Trust - Frontsheet'!$C$12:$C$211,$B42,'Trust - Frontsheet'!N$12:N$211))</f>
        <v/>
      </c>
      <c r="K42" s="121" t="str">
        <f>IF($B42="","",SUMIF('Trust - Frontsheet'!$C$12:$C$211,$B42,'Trust - Frontsheet'!O$12:O$211))</f>
        <v/>
      </c>
      <c r="L42" s="102" t="str">
        <f t="shared" si="0"/>
        <v/>
      </c>
      <c r="M42" s="103" t="str">
        <f t="shared" si="1"/>
        <v/>
      </c>
      <c r="N42" s="102" t="str">
        <f t="shared" si="2"/>
        <v/>
      </c>
      <c r="O42" s="104" t="str">
        <f t="shared" si="3"/>
        <v/>
      </c>
    </row>
    <row r="43" spans="2:15" x14ac:dyDescent="0.2">
      <c r="B43" s="120" t="str">
        <f t="array" ref="B43">IF(ISERROR(INDEX('Trust - Frontsheet'!AR$1:AR$6001,SMALL(IF('Trust - Frontsheet'!$AT$1:$AT$6001=$B$2,ROW('Trust - Frontsheet'!$AT$1:$AT$6001)),ROW(37:37)))),"",INDEX('Trust - Frontsheet'!AR$1:AR$6001,SMALL(IF('Trust - Frontsheet'!$AT$1:$AT$6001=$B$2,ROW('Trust - Frontsheet'!$AT$1:$AT$6001)),ROW(37:37))))</f>
        <v/>
      </c>
      <c r="C43" s="120" t="str">
        <f t="array" ref="C43">IF(ISERROR(INDEX('Trust - Frontsheet'!AS$1:AS$6001,SMALL(IF('Trust - Frontsheet'!$AT$1:$AT$6001=$B$2,ROW('Trust - Frontsheet'!$AT$1:$AT$6001)),ROW(37:37)))),"",INDEX('Trust - Frontsheet'!AS$1:AS$6001,SMALL(IF('Trust - Frontsheet'!$AT$1:$AT$6001=$B$2,ROW('Trust - Frontsheet'!$AT$1:$AT$6001)),ROW(37:37))))</f>
        <v/>
      </c>
      <c r="D43" s="121" t="str">
        <f>IF($B43="","",SUMIF('Trust - Frontsheet'!$C$12:$C$211,$B43,'Trust - Frontsheet'!H$12:H$211))</f>
        <v/>
      </c>
      <c r="E43" s="121" t="str">
        <f>IF($B43="","",SUMIF('Trust - Frontsheet'!$C$12:$C$211,$B43,'Trust - Frontsheet'!I$12:I$211))</f>
        <v/>
      </c>
      <c r="F43" s="121" t="str">
        <f>IF($B43="","",SUMIF('Trust - Frontsheet'!$C$12:$C$211,$B43,'Trust - Frontsheet'!J$12:J$211))</f>
        <v/>
      </c>
      <c r="G43" s="121" t="str">
        <f>IF($B43="","",SUMIF('Trust - Frontsheet'!$C$12:$C$211,$B43,'Trust - Frontsheet'!K$12:K$211))</f>
        <v/>
      </c>
      <c r="H43" s="121" t="str">
        <f>IF($B43="","",SUMIF('Trust - Frontsheet'!$C$12:$C$211,$B43,'Trust - Frontsheet'!L$12:L$211))</f>
        <v/>
      </c>
      <c r="I43" s="121" t="str">
        <f>IF($B43="","",SUMIF('Trust - Frontsheet'!$C$12:$C$211,$B43,'Trust - Frontsheet'!M$12:M$211))</f>
        <v/>
      </c>
      <c r="J43" s="121" t="str">
        <f>IF($B43="","",SUMIF('Trust - Frontsheet'!$C$12:$C$211,$B43,'Trust - Frontsheet'!N$12:N$211))</f>
        <v/>
      </c>
      <c r="K43" s="121" t="str">
        <f>IF($B43="","",SUMIF('Trust - Frontsheet'!$C$12:$C$211,$B43,'Trust - Frontsheet'!O$12:O$211))</f>
        <v/>
      </c>
      <c r="L43" s="102" t="str">
        <f t="shared" si="0"/>
        <v/>
      </c>
      <c r="M43" s="103" t="str">
        <f t="shared" si="1"/>
        <v/>
      </c>
      <c r="N43" s="102" t="str">
        <f t="shared" si="2"/>
        <v/>
      </c>
      <c r="O43" s="104" t="str">
        <f t="shared" si="3"/>
        <v/>
      </c>
    </row>
    <row r="44" spans="2:15" x14ac:dyDescent="0.2">
      <c r="B44" s="120" t="str">
        <f t="array" ref="B44">IF(ISERROR(INDEX('Trust - Frontsheet'!AR$1:AR$6001,SMALL(IF('Trust - Frontsheet'!$AT$1:$AT$6001=$B$2,ROW('Trust - Frontsheet'!$AT$1:$AT$6001)),ROW(38:38)))),"",INDEX('Trust - Frontsheet'!AR$1:AR$6001,SMALL(IF('Trust - Frontsheet'!$AT$1:$AT$6001=$B$2,ROW('Trust - Frontsheet'!$AT$1:$AT$6001)),ROW(38:38))))</f>
        <v/>
      </c>
      <c r="C44" s="120" t="str">
        <f t="array" ref="C44">IF(ISERROR(INDEX('Trust - Frontsheet'!AS$1:AS$6001,SMALL(IF('Trust - Frontsheet'!$AT$1:$AT$6001=$B$2,ROW('Trust - Frontsheet'!$AT$1:$AT$6001)),ROW(38:38)))),"",INDEX('Trust - Frontsheet'!AS$1:AS$6001,SMALL(IF('Trust - Frontsheet'!$AT$1:$AT$6001=$B$2,ROW('Trust - Frontsheet'!$AT$1:$AT$6001)),ROW(38:38))))</f>
        <v/>
      </c>
      <c r="D44" s="121" t="str">
        <f>IF($B44="","",SUMIF('Trust - Frontsheet'!$C$12:$C$211,$B44,'Trust - Frontsheet'!H$12:H$211))</f>
        <v/>
      </c>
      <c r="E44" s="121" t="str">
        <f>IF($B44="","",SUMIF('Trust - Frontsheet'!$C$12:$C$211,$B44,'Trust - Frontsheet'!I$12:I$211))</f>
        <v/>
      </c>
      <c r="F44" s="121" t="str">
        <f>IF($B44="","",SUMIF('Trust - Frontsheet'!$C$12:$C$211,$B44,'Trust - Frontsheet'!J$12:J$211))</f>
        <v/>
      </c>
      <c r="G44" s="121" t="str">
        <f>IF($B44="","",SUMIF('Trust - Frontsheet'!$C$12:$C$211,$B44,'Trust - Frontsheet'!K$12:K$211))</f>
        <v/>
      </c>
      <c r="H44" s="121" t="str">
        <f>IF($B44="","",SUMIF('Trust - Frontsheet'!$C$12:$C$211,$B44,'Trust - Frontsheet'!L$12:L$211))</f>
        <v/>
      </c>
      <c r="I44" s="121" t="str">
        <f>IF($B44="","",SUMIF('Trust - Frontsheet'!$C$12:$C$211,$B44,'Trust - Frontsheet'!M$12:M$211))</f>
        <v/>
      </c>
      <c r="J44" s="121" t="str">
        <f>IF($B44="","",SUMIF('Trust - Frontsheet'!$C$12:$C$211,$B44,'Trust - Frontsheet'!N$12:N$211))</f>
        <v/>
      </c>
      <c r="K44" s="121" t="str">
        <f>IF($B44="","",SUMIF('Trust - Frontsheet'!$C$12:$C$211,$B44,'Trust - Frontsheet'!O$12:O$211))</f>
        <v/>
      </c>
      <c r="L44" s="102" t="str">
        <f t="shared" si="0"/>
        <v/>
      </c>
      <c r="M44" s="103" t="str">
        <f t="shared" si="1"/>
        <v/>
      </c>
      <c r="N44" s="102" t="str">
        <f t="shared" si="2"/>
        <v/>
      </c>
      <c r="O44" s="104" t="str">
        <f t="shared" si="3"/>
        <v/>
      </c>
    </row>
    <row r="45" spans="2:15" x14ac:dyDescent="0.2">
      <c r="B45" s="120" t="str">
        <f t="array" ref="B45">IF(ISERROR(INDEX('Trust - Frontsheet'!AR$1:AR$6001,SMALL(IF('Trust - Frontsheet'!$AT$1:$AT$6001=$B$2,ROW('Trust - Frontsheet'!$AT$1:$AT$6001)),ROW(39:39)))),"",INDEX('Trust - Frontsheet'!AR$1:AR$6001,SMALL(IF('Trust - Frontsheet'!$AT$1:$AT$6001=$B$2,ROW('Trust - Frontsheet'!$AT$1:$AT$6001)),ROW(39:39))))</f>
        <v/>
      </c>
      <c r="C45" s="120" t="str">
        <f t="array" ref="C45">IF(ISERROR(INDEX('Trust - Frontsheet'!AS$1:AS$6001,SMALL(IF('Trust - Frontsheet'!$AT$1:$AT$6001=$B$2,ROW('Trust - Frontsheet'!$AT$1:$AT$6001)),ROW(39:39)))),"",INDEX('Trust - Frontsheet'!AS$1:AS$6001,SMALL(IF('Trust - Frontsheet'!$AT$1:$AT$6001=$B$2,ROW('Trust - Frontsheet'!$AT$1:$AT$6001)),ROW(39:39))))</f>
        <v/>
      </c>
      <c r="D45" s="121" t="str">
        <f>IF($B45="","",SUMIF('Trust - Frontsheet'!$C$12:$C$211,$B45,'Trust - Frontsheet'!H$12:H$211))</f>
        <v/>
      </c>
      <c r="E45" s="121" t="str">
        <f>IF($B45="","",SUMIF('Trust - Frontsheet'!$C$12:$C$211,$B45,'Trust - Frontsheet'!I$12:I$211))</f>
        <v/>
      </c>
      <c r="F45" s="121" t="str">
        <f>IF($B45="","",SUMIF('Trust - Frontsheet'!$C$12:$C$211,$B45,'Trust - Frontsheet'!J$12:J$211))</f>
        <v/>
      </c>
      <c r="G45" s="121" t="str">
        <f>IF($B45="","",SUMIF('Trust - Frontsheet'!$C$12:$C$211,$B45,'Trust - Frontsheet'!K$12:K$211))</f>
        <v/>
      </c>
      <c r="H45" s="121" t="str">
        <f>IF($B45="","",SUMIF('Trust - Frontsheet'!$C$12:$C$211,$B45,'Trust - Frontsheet'!L$12:L$211))</f>
        <v/>
      </c>
      <c r="I45" s="121" t="str">
        <f>IF($B45="","",SUMIF('Trust - Frontsheet'!$C$12:$C$211,$B45,'Trust - Frontsheet'!M$12:M$211))</f>
        <v/>
      </c>
      <c r="J45" s="121" t="str">
        <f>IF($B45="","",SUMIF('Trust - Frontsheet'!$C$12:$C$211,$B45,'Trust - Frontsheet'!N$12:N$211))</f>
        <v/>
      </c>
      <c r="K45" s="121" t="str">
        <f>IF($B45="","",SUMIF('Trust - Frontsheet'!$C$12:$C$211,$B45,'Trust - Frontsheet'!O$12:O$211))</f>
        <v/>
      </c>
      <c r="L45" s="102" t="str">
        <f t="shared" si="0"/>
        <v/>
      </c>
      <c r="M45" s="103" t="str">
        <f t="shared" si="1"/>
        <v/>
      </c>
      <c r="N45" s="102" t="str">
        <f t="shared" si="2"/>
        <v/>
      </c>
      <c r="O45" s="104" t="str">
        <f t="shared" si="3"/>
        <v/>
      </c>
    </row>
    <row r="46" spans="2:15" x14ac:dyDescent="0.2">
      <c r="B46" s="120" t="str">
        <f t="array" ref="B46">IF(ISERROR(INDEX('Trust - Frontsheet'!AR$1:AR$6001,SMALL(IF('Trust - Frontsheet'!$AT$1:$AT$6001=$B$2,ROW('Trust - Frontsheet'!$AT$1:$AT$6001)),ROW(40:40)))),"",INDEX('Trust - Frontsheet'!AR$1:AR$6001,SMALL(IF('Trust - Frontsheet'!$AT$1:$AT$6001=$B$2,ROW('Trust - Frontsheet'!$AT$1:$AT$6001)),ROW(40:40))))</f>
        <v/>
      </c>
      <c r="C46" s="120" t="str">
        <f t="array" ref="C46">IF(ISERROR(INDEX('Trust - Frontsheet'!AS$1:AS$6001,SMALL(IF('Trust - Frontsheet'!$AT$1:$AT$6001=$B$2,ROW('Trust - Frontsheet'!$AT$1:$AT$6001)),ROW(40:40)))),"",INDEX('Trust - Frontsheet'!AS$1:AS$6001,SMALL(IF('Trust - Frontsheet'!$AT$1:$AT$6001=$B$2,ROW('Trust - Frontsheet'!$AT$1:$AT$6001)),ROW(40:40))))</f>
        <v/>
      </c>
      <c r="D46" s="121" t="str">
        <f>IF($B46="","",SUMIF('Trust - Frontsheet'!$C$12:$C$211,$B46,'Trust - Frontsheet'!H$12:H$211))</f>
        <v/>
      </c>
      <c r="E46" s="121" t="str">
        <f>IF($B46="","",SUMIF('Trust - Frontsheet'!$C$12:$C$211,$B46,'Trust - Frontsheet'!I$12:I$211))</f>
        <v/>
      </c>
      <c r="F46" s="121" t="str">
        <f>IF($B46="","",SUMIF('Trust - Frontsheet'!$C$12:$C$211,$B46,'Trust - Frontsheet'!J$12:J$211))</f>
        <v/>
      </c>
      <c r="G46" s="121" t="str">
        <f>IF($B46="","",SUMIF('Trust - Frontsheet'!$C$12:$C$211,$B46,'Trust - Frontsheet'!K$12:K$211))</f>
        <v/>
      </c>
      <c r="H46" s="121" t="str">
        <f>IF($B46="","",SUMIF('Trust - Frontsheet'!$C$12:$C$211,$B46,'Trust - Frontsheet'!L$12:L$211))</f>
        <v/>
      </c>
      <c r="I46" s="121" t="str">
        <f>IF($B46="","",SUMIF('Trust - Frontsheet'!$C$12:$C$211,$B46,'Trust - Frontsheet'!M$12:M$211))</f>
        <v/>
      </c>
      <c r="J46" s="121" t="str">
        <f>IF($B46="","",SUMIF('Trust - Frontsheet'!$C$12:$C$211,$B46,'Trust - Frontsheet'!N$12:N$211))</f>
        <v/>
      </c>
      <c r="K46" s="121" t="str">
        <f>IF($B46="","",SUMIF('Trust - Frontsheet'!$C$12:$C$211,$B46,'Trust - Frontsheet'!O$12:O$211))</f>
        <v/>
      </c>
      <c r="L46" s="102" t="str">
        <f t="shared" si="0"/>
        <v/>
      </c>
      <c r="M46" s="103" t="str">
        <f t="shared" si="1"/>
        <v/>
      </c>
      <c r="N46" s="102" t="str">
        <f t="shared" si="2"/>
        <v/>
      </c>
      <c r="O46" s="104" t="str">
        <f t="shared" si="3"/>
        <v/>
      </c>
    </row>
    <row r="47" spans="2:15" x14ac:dyDescent="0.2">
      <c r="B47" s="120" t="str">
        <f t="array" ref="B47">IF(ISERROR(INDEX('Trust - Frontsheet'!AR$1:AR$6001,SMALL(IF('Trust - Frontsheet'!$AT$1:$AT$6001=$B$2,ROW('Trust - Frontsheet'!$AT$1:$AT$6001)),ROW(41:41)))),"",INDEX('Trust - Frontsheet'!AR$1:AR$6001,SMALL(IF('Trust - Frontsheet'!$AT$1:$AT$6001=$B$2,ROW('Trust - Frontsheet'!$AT$1:$AT$6001)),ROW(41:41))))</f>
        <v/>
      </c>
      <c r="C47" s="120" t="str">
        <f t="array" ref="C47">IF(ISERROR(INDEX('Trust - Frontsheet'!AS$1:AS$6001,SMALL(IF('Trust - Frontsheet'!$AT$1:$AT$6001=$B$2,ROW('Trust - Frontsheet'!$AT$1:$AT$6001)),ROW(41:41)))),"",INDEX('Trust - Frontsheet'!AS$1:AS$6001,SMALL(IF('Trust - Frontsheet'!$AT$1:$AT$6001=$B$2,ROW('Trust - Frontsheet'!$AT$1:$AT$6001)),ROW(41:41))))</f>
        <v/>
      </c>
      <c r="D47" s="121" t="str">
        <f>IF($B47="","",SUMIF('Trust - Frontsheet'!$C$12:$C$211,$B47,'Trust - Frontsheet'!H$12:H$211))</f>
        <v/>
      </c>
      <c r="E47" s="121" t="str">
        <f>IF($B47="","",SUMIF('Trust - Frontsheet'!$C$12:$C$211,$B47,'Trust - Frontsheet'!I$12:I$211))</f>
        <v/>
      </c>
      <c r="F47" s="121" t="str">
        <f>IF($B47="","",SUMIF('Trust - Frontsheet'!$C$12:$C$211,$B47,'Trust - Frontsheet'!J$12:J$211))</f>
        <v/>
      </c>
      <c r="G47" s="121" t="str">
        <f>IF($B47="","",SUMIF('Trust - Frontsheet'!$C$12:$C$211,$B47,'Trust - Frontsheet'!K$12:K$211))</f>
        <v/>
      </c>
      <c r="H47" s="121" t="str">
        <f>IF($B47="","",SUMIF('Trust - Frontsheet'!$C$12:$C$211,$B47,'Trust - Frontsheet'!L$12:L$211))</f>
        <v/>
      </c>
      <c r="I47" s="121" t="str">
        <f>IF($B47="","",SUMIF('Trust - Frontsheet'!$C$12:$C$211,$B47,'Trust - Frontsheet'!M$12:M$211))</f>
        <v/>
      </c>
      <c r="J47" s="121" t="str">
        <f>IF($B47="","",SUMIF('Trust - Frontsheet'!$C$12:$C$211,$B47,'Trust - Frontsheet'!N$12:N$211))</f>
        <v/>
      </c>
      <c r="K47" s="121" t="str">
        <f>IF($B47="","",SUMIF('Trust - Frontsheet'!$C$12:$C$211,$B47,'Trust - Frontsheet'!O$12:O$211))</f>
        <v/>
      </c>
      <c r="L47" s="102" t="str">
        <f t="shared" si="0"/>
        <v/>
      </c>
      <c r="M47" s="103" t="str">
        <f t="shared" si="1"/>
        <v/>
      </c>
      <c r="N47" s="102" t="str">
        <f t="shared" si="2"/>
        <v/>
      </c>
      <c r="O47" s="104" t="str">
        <f t="shared" si="3"/>
        <v/>
      </c>
    </row>
    <row r="48" spans="2:15" x14ac:dyDescent="0.2">
      <c r="B48" s="120" t="str">
        <f t="array" ref="B48">IF(ISERROR(INDEX('Trust - Frontsheet'!AR$1:AR$6001,SMALL(IF('Trust - Frontsheet'!$AT$1:$AT$6001=$B$2,ROW('Trust - Frontsheet'!$AT$1:$AT$6001)),ROW(42:42)))),"",INDEX('Trust - Frontsheet'!AR$1:AR$6001,SMALL(IF('Trust - Frontsheet'!$AT$1:$AT$6001=$B$2,ROW('Trust - Frontsheet'!$AT$1:$AT$6001)),ROW(42:42))))</f>
        <v/>
      </c>
      <c r="C48" s="120" t="str">
        <f t="array" ref="C48">IF(ISERROR(INDEX('Trust - Frontsheet'!AS$1:AS$6001,SMALL(IF('Trust - Frontsheet'!$AT$1:$AT$6001=$B$2,ROW('Trust - Frontsheet'!$AT$1:$AT$6001)),ROW(42:42)))),"",INDEX('Trust - Frontsheet'!AS$1:AS$6001,SMALL(IF('Trust - Frontsheet'!$AT$1:$AT$6001=$B$2,ROW('Trust - Frontsheet'!$AT$1:$AT$6001)),ROW(42:42))))</f>
        <v/>
      </c>
      <c r="D48" s="121" t="str">
        <f>IF($B48="","",SUMIF('Trust - Frontsheet'!$C$12:$C$211,$B48,'Trust - Frontsheet'!H$12:H$211))</f>
        <v/>
      </c>
      <c r="E48" s="121" t="str">
        <f>IF($B48="","",SUMIF('Trust - Frontsheet'!$C$12:$C$211,$B48,'Trust - Frontsheet'!I$12:I$211))</f>
        <v/>
      </c>
      <c r="F48" s="121" t="str">
        <f>IF($B48="","",SUMIF('Trust - Frontsheet'!$C$12:$C$211,$B48,'Trust - Frontsheet'!J$12:J$211))</f>
        <v/>
      </c>
      <c r="G48" s="121" t="str">
        <f>IF($B48="","",SUMIF('Trust - Frontsheet'!$C$12:$C$211,$B48,'Trust - Frontsheet'!K$12:K$211))</f>
        <v/>
      </c>
      <c r="H48" s="121" t="str">
        <f>IF($B48="","",SUMIF('Trust - Frontsheet'!$C$12:$C$211,$B48,'Trust - Frontsheet'!L$12:L$211))</f>
        <v/>
      </c>
      <c r="I48" s="121" t="str">
        <f>IF($B48="","",SUMIF('Trust - Frontsheet'!$C$12:$C$211,$B48,'Trust - Frontsheet'!M$12:M$211))</f>
        <v/>
      </c>
      <c r="J48" s="121" t="str">
        <f>IF($B48="","",SUMIF('Trust - Frontsheet'!$C$12:$C$211,$B48,'Trust - Frontsheet'!N$12:N$211))</f>
        <v/>
      </c>
      <c r="K48" s="121" t="str">
        <f>IF($B48="","",SUMIF('Trust - Frontsheet'!$C$12:$C$211,$B48,'Trust - Frontsheet'!O$12:O$211))</f>
        <v/>
      </c>
      <c r="L48" s="102" t="str">
        <f t="shared" si="0"/>
        <v/>
      </c>
      <c r="M48" s="103" t="str">
        <f t="shared" si="1"/>
        <v/>
      </c>
      <c r="N48" s="102" t="str">
        <f t="shared" si="2"/>
        <v/>
      </c>
      <c r="O48" s="104" t="str">
        <f t="shared" si="3"/>
        <v/>
      </c>
    </row>
    <row r="49" spans="2:15" x14ac:dyDescent="0.2">
      <c r="B49" s="120" t="str">
        <f t="array" ref="B49">IF(ISERROR(INDEX('Trust - Frontsheet'!AR$1:AR$6001,SMALL(IF('Trust - Frontsheet'!$AT$1:$AT$6001=$B$2,ROW('Trust - Frontsheet'!$AT$1:$AT$6001)),ROW(43:43)))),"",INDEX('Trust - Frontsheet'!AR$1:AR$6001,SMALL(IF('Trust - Frontsheet'!$AT$1:$AT$6001=$B$2,ROW('Trust - Frontsheet'!$AT$1:$AT$6001)),ROW(43:43))))</f>
        <v/>
      </c>
      <c r="C49" s="120" t="str">
        <f t="array" ref="C49">IF(ISERROR(INDEX('Trust - Frontsheet'!AS$1:AS$6001,SMALL(IF('Trust - Frontsheet'!$AT$1:$AT$6001=$B$2,ROW('Trust - Frontsheet'!$AT$1:$AT$6001)),ROW(43:43)))),"",INDEX('Trust - Frontsheet'!AS$1:AS$6001,SMALL(IF('Trust - Frontsheet'!$AT$1:$AT$6001=$B$2,ROW('Trust - Frontsheet'!$AT$1:$AT$6001)),ROW(43:43))))</f>
        <v/>
      </c>
      <c r="D49" s="121" t="str">
        <f>IF($B49="","",SUMIF('Trust - Frontsheet'!$C$12:$C$211,$B49,'Trust - Frontsheet'!H$12:H$211))</f>
        <v/>
      </c>
      <c r="E49" s="121" t="str">
        <f>IF($B49="","",SUMIF('Trust - Frontsheet'!$C$12:$C$211,$B49,'Trust - Frontsheet'!I$12:I$211))</f>
        <v/>
      </c>
      <c r="F49" s="121" t="str">
        <f>IF($B49="","",SUMIF('Trust - Frontsheet'!$C$12:$C$211,$B49,'Trust - Frontsheet'!J$12:J$211))</f>
        <v/>
      </c>
      <c r="G49" s="121" t="str">
        <f>IF($B49="","",SUMIF('Trust - Frontsheet'!$C$12:$C$211,$B49,'Trust - Frontsheet'!K$12:K$211))</f>
        <v/>
      </c>
      <c r="H49" s="121" t="str">
        <f>IF($B49="","",SUMIF('Trust - Frontsheet'!$C$12:$C$211,$B49,'Trust - Frontsheet'!L$12:L$211))</f>
        <v/>
      </c>
      <c r="I49" s="121" t="str">
        <f>IF($B49="","",SUMIF('Trust - Frontsheet'!$C$12:$C$211,$B49,'Trust - Frontsheet'!M$12:M$211))</f>
        <v/>
      </c>
      <c r="J49" s="121" t="str">
        <f>IF($B49="","",SUMIF('Trust - Frontsheet'!$C$12:$C$211,$B49,'Trust - Frontsheet'!N$12:N$211))</f>
        <v/>
      </c>
      <c r="K49" s="121" t="str">
        <f>IF($B49="","",SUMIF('Trust - Frontsheet'!$C$12:$C$211,$B49,'Trust - Frontsheet'!O$12:O$211))</f>
        <v/>
      </c>
      <c r="L49" s="102" t="str">
        <f t="shared" si="0"/>
        <v/>
      </c>
      <c r="M49" s="103" t="str">
        <f t="shared" si="1"/>
        <v/>
      </c>
      <c r="N49" s="102" t="str">
        <f t="shared" si="2"/>
        <v/>
      </c>
      <c r="O49" s="104" t="str">
        <f t="shared" si="3"/>
        <v/>
      </c>
    </row>
    <row r="50" spans="2:15" x14ac:dyDescent="0.2">
      <c r="B50" s="120" t="str">
        <f t="array" ref="B50">IF(ISERROR(INDEX('Trust - Frontsheet'!AR$1:AR$6001,SMALL(IF('Trust - Frontsheet'!$AT$1:$AT$6001=$B$2,ROW('Trust - Frontsheet'!$AT$1:$AT$6001)),ROW(44:44)))),"",INDEX('Trust - Frontsheet'!AR$1:AR$6001,SMALL(IF('Trust - Frontsheet'!$AT$1:$AT$6001=$B$2,ROW('Trust - Frontsheet'!$AT$1:$AT$6001)),ROW(44:44))))</f>
        <v/>
      </c>
      <c r="C50" s="120" t="str">
        <f t="array" ref="C50">IF(ISERROR(INDEX('Trust - Frontsheet'!AS$1:AS$6001,SMALL(IF('Trust - Frontsheet'!$AT$1:$AT$6001=$B$2,ROW('Trust - Frontsheet'!$AT$1:$AT$6001)),ROW(44:44)))),"",INDEX('Trust - Frontsheet'!AS$1:AS$6001,SMALL(IF('Trust - Frontsheet'!$AT$1:$AT$6001=$B$2,ROW('Trust - Frontsheet'!$AT$1:$AT$6001)),ROW(44:44))))</f>
        <v/>
      </c>
      <c r="D50" s="121" t="str">
        <f>IF($B50="","",SUMIF('Trust - Frontsheet'!$C$12:$C$211,$B50,'Trust - Frontsheet'!H$12:H$211))</f>
        <v/>
      </c>
      <c r="E50" s="121" t="str">
        <f>IF($B50="","",SUMIF('Trust - Frontsheet'!$C$12:$C$211,$B50,'Trust - Frontsheet'!I$12:I$211))</f>
        <v/>
      </c>
      <c r="F50" s="121" t="str">
        <f>IF($B50="","",SUMIF('Trust - Frontsheet'!$C$12:$C$211,$B50,'Trust - Frontsheet'!J$12:J$211))</f>
        <v/>
      </c>
      <c r="G50" s="121" t="str">
        <f>IF($B50="","",SUMIF('Trust - Frontsheet'!$C$12:$C$211,$B50,'Trust - Frontsheet'!K$12:K$211))</f>
        <v/>
      </c>
      <c r="H50" s="121" t="str">
        <f>IF($B50="","",SUMIF('Trust - Frontsheet'!$C$12:$C$211,$B50,'Trust - Frontsheet'!L$12:L$211))</f>
        <v/>
      </c>
      <c r="I50" s="121" t="str">
        <f>IF($B50="","",SUMIF('Trust - Frontsheet'!$C$12:$C$211,$B50,'Trust - Frontsheet'!M$12:M$211))</f>
        <v/>
      </c>
      <c r="J50" s="121" t="str">
        <f>IF($B50="","",SUMIF('Trust - Frontsheet'!$C$12:$C$211,$B50,'Trust - Frontsheet'!N$12:N$211))</f>
        <v/>
      </c>
      <c r="K50" s="121" t="str">
        <f>IF($B50="","",SUMIF('Trust - Frontsheet'!$C$12:$C$211,$B50,'Trust - Frontsheet'!O$12:O$211))</f>
        <v/>
      </c>
      <c r="L50" s="102" t="str">
        <f t="shared" si="0"/>
        <v/>
      </c>
      <c r="M50" s="103" t="str">
        <f t="shared" si="1"/>
        <v/>
      </c>
      <c r="N50" s="102" t="str">
        <f t="shared" si="2"/>
        <v/>
      </c>
      <c r="O50" s="104" t="str">
        <f t="shared" si="3"/>
        <v/>
      </c>
    </row>
    <row r="51" spans="2:15" x14ac:dyDescent="0.2">
      <c r="B51" s="120" t="str">
        <f t="array" ref="B51">IF(ISERROR(INDEX('Trust - Frontsheet'!AR$1:AR$6001,SMALL(IF('Trust - Frontsheet'!$AT$1:$AT$6001=$B$2,ROW('Trust - Frontsheet'!$AT$1:$AT$6001)),ROW(45:45)))),"",INDEX('Trust - Frontsheet'!AR$1:AR$6001,SMALL(IF('Trust - Frontsheet'!$AT$1:$AT$6001=$B$2,ROW('Trust - Frontsheet'!$AT$1:$AT$6001)),ROW(45:45))))</f>
        <v/>
      </c>
      <c r="C51" s="120" t="str">
        <f t="array" ref="C51">IF(ISERROR(INDEX('Trust - Frontsheet'!AS$1:AS$6001,SMALL(IF('Trust - Frontsheet'!$AT$1:$AT$6001=$B$2,ROW('Trust - Frontsheet'!$AT$1:$AT$6001)),ROW(45:45)))),"",INDEX('Trust - Frontsheet'!AS$1:AS$6001,SMALL(IF('Trust - Frontsheet'!$AT$1:$AT$6001=$B$2,ROW('Trust - Frontsheet'!$AT$1:$AT$6001)),ROW(45:45))))</f>
        <v/>
      </c>
      <c r="D51" s="121" t="str">
        <f>IF($B51="","",SUMIF('Trust - Frontsheet'!$C$12:$C$211,$B51,'Trust - Frontsheet'!H$12:H$211))</f>
        <v/>
      </c>
      <c r="E51" s="121" t="str">
        <f>IF($B51="","",SUMIF('Trust - Frontsheet'!$C$12:$C$211,$B51,'Trust - Frontsheet'!I$12:I$211))</f>
        <v/>
      </c>
      <c r="F51" s="121" t="str">
        <f>IF($B51="","",SUMIF('Trust - Frontsheet'!$C$12:$C$211,$B51,'Trust - Frontsheet'!J$12:J$211))</f>
        <v/>
      </c>
      <c r="G51" s="121" t="str">
        <f>IF($B51="","",SUMIF('Trust - Frontsheet'!$C$12:$C$211,$B51,'Trust - Frontsheet'!K$12:K$211))</f>
        <v/>
      </c>
      <c r="H51" s="121" t="str">
        <f>IF($B51="","",SUMIF('Trust - Frontsheet'!$C$12:$C$211,$B51,'Trust - Frontsheet'!L$12:L$211))</f>
        <v/>
      </c>
      <c r="I51" s="121" t="str">
        <f>IF($B51="","",SUMIF('Trust - Frontsheet'!$C$12:$C$211,$B51,'Trust - Frontsheet'!M$12:M$211))</f>
        <v/>
      </c>
      <c r="J51" s="121" t="str">
        <f>IF($B51="","",SUMIF('Trust - Frontsheet'!$C$12:$C$211,$B51,'Trust - Frontsheet'!N$12:N$211))</f>
        <v/>
      </c>
      <c r="K51" s="121" t="str">
        <f>IF($B51="","",SUMIF('Trust - Frontsheet'!$C$12:$C$211,$B51,'Trust - Frontsheet'!O$12:O$211))</f>
        <v/>
      </c>
      <c r="L51" s="102" t="str">
        <f t="shared" si="0"/>
        <v/>
      </c>
      <c r="M51" s="103" t="str">
        <f t="shared" si="1"/>
        <v/>
      </c>
      <c r="N51" s="102" t="str">
        <f t="shared" si="2"/>
        <v/>
      </c>
      <c r="O51" s="104" t="str">
        <f t="shared" si="3"/>
        <v/>
      </c>
    </row>
    <row r="52" spans="2:15" x14ac:dyDescent="0.2">
      <c r="B52" s="120" t="str">
        <f t="array" ref="B52">IF(ISERROR(INDEX('Trust - Frontsheet'!AR$1:AR$6001,SMALL(IF('Trust - Frontsheet'!$AT$1:$AT$6001=$B$2,ROW('Trust - Frontsheet'!$AT$1:$AT$6001)),ROW(46:46)))),"",INDEX('Trust - Frontsheet'!AR$1:AR$6001,SMALL(IF('Trust - Frontsheet'!$AT$1:$AT$6001=$B$2,ROW('Trust - Frontsheet'!$AT$1:$AT$6001)),ROW(46:46))))</f>
        <v/>
      </c>
      <c r="C52" s="120" t="str">
        <f t="array" ref="C52">IF(ISERROR(INDEX('Trust - Frontsheet'!AS$1:AS$6001,SMALL(IF('Trust - Frontsheet'!$AT$1:$AT$6001=$B$2,ROW('Trust - Frontsheet'!$AT$1:$AT$6001)),ROW(46:46)))),"",INDEX('Trust - Frontsheet'!AS$1:AS$6001,SMALL(IF('Trust - Frontsheet'!$AT$1:$AT$6001=$B$2,ROW('Trust - Frontsheet'!$AT$1:$AT$6001)),ROW(46:46))))</f>
        <v/>
      </c>
      <c r="D52" s="121" t="str">
        <f>IF($B52="","",SUMIF('Trust - Frontsheet'!$C$12:$C$211,$B52,'Trust - Frontsheet'!H$12:H$211))</f>
        <v/>
      </c>
      <c r="E52" s="121" t="str">
        <f>IF($B52="","",SUMIF('Trust - Frontsheet'!$C$12:$C$211,$B52,'Trust - Frontsheet'!I$12:I$211))</f>
        <v/>
      </c>
      <c r="F52" s="121" t="str">
        <f>IF($B52="","",SUMIF('Trust - Frontsheet'!$C$12:$C$211,$B52,'Trust - Frontsheet'!J$12:J$211))</f>
        <v/>
      </c>
      <c r="G52" s="121" t="str">
        <f>IF($B52="","",SUMIF('Trust - Frontsheet'!$C$12:$C$211,$B52,'Trust - Frontsheet'!K$12:K$211))</f>
        <v/>
      </c>
      <c r="H52" s="121" t="str">
        <f>IF($B52="","",SUMIF('Trust - Frontsheet'!$C$12:$C$211,$B52,'Trust - Frontsheet'!L$12:L$211))</f>
        <v/>
      </c>
      <c r="I52" s="121" t="str">
        <f>IF($B52="","",SUMIF('Trust - Frontsheet'!$C$12:$C$211,$B52,'Trust - Frontsheet'!M$12:M$211))</f>
        <v/>
      </c>
      <c r="J52" s="121" t="str">
        <f>IF($B52="","",SUMIF('Trust - Frontsheet'!$C$12:$C$211,$B52,'Trust - Frontsheet'!N$12:N$211))</f>
        <v/>
      </c>
      <c r="K52" s="121" t="str">
        <f>IF($B52="","",SUMIF('Trust - Frontsheet'!$C$12:$C$211,$B52,'Trust - Frontsheet'!O$12:O$211))</f>
        <v/>
      </c>
      <c r="L52" s="102" t="str">
        <f t="shared" si="0"/>
        <v/>
      </c>
      <c r="M52" s="103" t="str">
        <f t="shared" si="1"/>
        <v/>
      </c>
      <c r="N52" s="102" t="str">
        <f t="shared" si="2"/>
        <v/>
      </c>
      <c r="O52" s="104" t="str">
        <f t="shared" si="3"/>
        <v/>
      </c>
    </row>
    <row r="53" spans="2:15" x14ac:dyDescent="0.2">
      <c r="B53" s="120" t="str">
        <f t="array" ref="B53">IF(ISERROR(INDEX('Trust - Frontsheet'!AR$1:AR$6001,SMALL(IF('Trust - Frontsheet'!$AT$1:$AT$6001=$B$2,ROW('Trust - Frontsheet'!$AT$1:$AT$6001)),ROW(47:47)))),"",INDEX('Trust - Frontsheet'!AR$1:AR$6001,SMALL(IF('Trust - Frontsheet'!$AT$1:$AT$6001=$B$2,ROW('Trust - Frontsheet'!$AT$1:$AT$6001)),ROW(47:47))))</f>
        <v/>
      </c>
      <c r="C53" s="120" t="str">
        <f t="array" ref="C53">IF(ISERROR(INDEX('Trust - Frontsheet'!AS$1:AS$6001,SMALL(IF('Trust - Frontsheet'!$AT$1:$AT$6001=$B$2,ROW('Trust - Frontsheet'!$AT$1:$AT$6001)),ROW(47:47)))),"",INDEX('Trust - Frontsheet'!AS$1:AS$6001,SMALL(IF('Trust - Frontsheet'!$AT$1:$AT$6001=$B$2,ROW('Trust - Frontsheet'!$AT$1:$AT$6001)),ROW(47:47))))</f>
        <v/>
      </c>
      <c r="D53" s="121" t="str">
        <f>IF($B53="","",SUMIF('Trust - Frontsheet'!$C$12:$C$211,$B53,'Trust - Frontsheet'!H$12:H$211))</f>
        <v/>
      </c>
      <c r="E53" s="121" t="str">
        <f>IF($B53="","",SUMIF('Trust - Frontsheet'!$C$12:$C$211,$B53,'Trust - Frontsheet'!I$12:I$211))</f>
        <v/>
      </c>
      <c r="F53" s="121" t="str">
        <f>IF($B53="","",SUMIF('Trust - Frontsheet'!$C$12:$C$211,$B53,'Trust - Frontsheet'!J$12:J$211))</f>
        <v/>
      </c>
      <c r="G53" s="121" t="str">
        <f>IF($B53="","",SUMIF('Trust - Frontsheet'!$C$12:$C$211,$B53,'Trust - Frontsheet'!K$12:K$211))</f>
        <v/>
      </c>
      <c r="H53" s="121" t="str">
        <f>IF($B53="","",SUMIF('Trust - Frontsheet'!$C$12:$C$211,$B53,'Trust - Frontsheet'!L$12:L$211))</f>
        <v/>
      </c>
      <c r="I53" s="121" t="str">
        <f>IF($B53="","",SUMIF('Trust - Frontsheet'!$C$12:$C$211,$B53,'Trust - Frontsheet'!M$12:M$211))</f>
        <v/>
      </c>
      <c r="J53" s="121" t="str">
        <f>IF($B53="","",SUMIF('Trust - Frontsheet'!$C$12:$C$211,$B53,'Trust - Frontsheet'!N$12:N$211))</f>
        <v/>
      </c>
      <c r="K53" s="121" t="str">
        <f>IF($B53="","",SUMIF('Trust - Frontsheet'!$C$12:$C$211,$B53,'Trust - Frontsheet'!O$12:O$211))</f>
        <v/>
      </c>
      <c r="L53" s="102" t="str">
        <f t="shared" si="0"/>
        <v/>
      </c>
      <c r="M53" s="103" t="str">
        <f t="shared" si="1"/>
        <v/>
      </c>
      <c r="N53" s="102" t="str">
        <f t="shared" si="2"/>
        <v/>
      </c>
      <c r="O53" s="104" t="str">
        <f t="shared" si="3"/>
        <v/>
      </c>
    </row>
    <row r="54" spans="2:15" x14ac:dyDescent="0.2">
      <c r="B54" s="120" t="str">
        <f t="array" ref="B54">IF(ISERROR(INDEX('Trust - Frontsheet'!AR$1:AR$6001,SMALL(IF('Trust - Frontsheet'!$AT$1:$AT$6001=$B$2,ROW('Trust - Frontsheet'!$AT$1:$AT$6001)),ROW(48:48)))),"",INDEX('Trust - Frontsheet'!AR$1:AR$6001,SMALL(IF('Trust - Frontsheet'!$AT$1:$AT$6001=$B$2,ROW('Trust - Frontsheet'!$AT$1:$AT$6001)),ROW(48:48))))</f>
        <v/>
      </c>
      <c r="C54" s="120" t="str">
        <f t="array" ref="C54">IF(ISERROR(INDEX('Trust - Frontsheet'!AS$1:AS$6001,SMALL(IF('Trust - Frontsheet'!$AT$1:$AT$6001=$B$2,ROW('Trust - Frontsheet'!$AT$1:$AT$6001)),ROW(48:48)))),"",INDEX('Trust - Frontsheet'!AS$1:AS$6001,SMALL(IF('Trust - Frontsheet'!$AT$1:$AT$6001=$B$2,ROW('Trust - Frontsheet'!$AT$1:$AT$6001)),ROW(48:48))))</f>
        <v/>
      </c>
      <c r="D54" s="121" t="str">
        <f>IF($B54="","",SUMIF('Trust - Frontsheet'!$C$12:$C$211,$B54,'Trust - Frontsheet'!H$12:H$211))</f>
        <v/>
      </c>
      <c r="E54" s="121" t="str">
        <f>IF($B54="","",SUMIF('Trust - Frontsheet'!$C$12:$C$211,$B54,'Trust - Frontsheet'!I$12:I$211))</f>
        <v/>
      </c>
      <c r="F54" s="121" t="str">
        <f>IF($B54="","",SUMIF('Trust - Frontsheet'!$C$12:$C$211,$B54,'Trust - Frontsheet'!J$12:J$211))</f>
        <v/>
      </c>
      <c r="G54" s="121" t="str">
        <f>IF($B54="","",SUMIF('Trust - Frontsheet'!$C$12:$C$211,$B54,'Trust - Frontsheet'!K$12:K$211))</f>
        <v/>
      </c>
      <c r="H54" s="121" t="str">
        <f>IF($B54="","",SUMIF('Trust - Frontsheet'!$C$12:$C$211,$B54,'Trust - Frontsheet'!L$12:L$211))</f>
        <v/>
      </c>
      <c r="I54" s="121" t="str">
        <f>IF($B54="","",SUMIF('Trust - Frontsheet'!$C$12:$C$211,$B54,'Trust - Frontsheet'!M$12:M$211))</f>
        <v/>
      </c>
      <c r="J54" s="121" t="str">
        <f>IF($B54="","",SUMIF('Trust - Frontsheet'!$C$12:$C$211,$B54,'Trust - Frontsheet'!N$12:N$211))</f>
        <v/>
      </c>
      <c r="K54" s="121" t="str">
        <f>IF($B54="","",SUMIF('Trust - Frontsheet'!$C$12:$C$211,$B54,'Trust - Frontsheet'!O$12:O$211))</f>
        <v/>
      </c>
      <c r="L54" s="102" t="str">
        <f t="shared" si="0"/>
        <v/>
      </c>
      <c r="M54" s="103" t="str">
        <f t="shared" si="1"/>
        <v/>
      </c>
      <c r="N54" s="102" t="str">
        <f t="shared" si="2"/>
        <v/>
      </c>
      <c r="O54" s="104" t="str">
        <f t="shared" si="3"/>
        <v/>
      </c>
    </row>
    <row r="55" spans="2:15" x14ac:dyDescent="0.2">
      <c r="B55" s="120" t="str">
        <f t="array" ref="B55">IF(ISERROR(INDEX('Trust - Frontsheet'!AR$1:AR$6001,SMALL(IF('Trust - Frontsheet'!$AT$1:$AT$6001=$B$2,ROW('Trust - Frontsheet'!$AT$1:$AT$6001)),ROW(49:49)))),"",INDEX('Trust - Frontsheet'!AR$1:AR$6001,SMALL(IF('Trust - Frontsheet'!$AT$1:$AT$6001=$B$2,ROW('Trust - Frontsheet'!$AT$1:$AT$6001)),ROW(49:49))))</f>
        <v/>
      </c>
      <c r="C55" s="120" t="str">
        <f t="array" ref="C55">IF(ISERROR(INDEX('Trust - Frontsheet'!AS$1:AS$6001,SMALL(IF('Trust - Frontsheet'!$AT$1:$AT$6001=$B$2,ROW('Trust - Frontsheet'!$AT$1:$AT$6001)),ROW(49:49)))),"",INDEX('Trust - Frontsheet'!AS$1:AS$6001,SMALL(IF('Trust - Frontsheet'!$AT$1:$AT$6001=$B$2,ROW('Trust - Frontsheet'!$AT$1:$AT$6001)),ROW(49:49))))</f>
        <v/>
      </c>
      <c r="D55" s="121" t="str">
        <f>IF($B55="","",SUMIF('Trust - Frontsheet'!$C$12:$C$211,$B55,'Trust - Frontsheet'!H$12:H$211))</f>
        <v/>
      </c>
      <c r="E55" s="121" t="str">
        <f>IF($B55="","",SUMIF('Trust - Frontsheet'!$C$12:$C$211,$B55,'Trust - Frontsheet'!I$12:I$211))</f>
        <v/>
      </c>
      <c r="F55" s="121" t="str">
        <f>IF($B55="","",SUMIF('Trust - Frontsheet'!$C$12:$C$211,$B55,'Trust - Frontsheet'!J$12:J$211))</f>
        <v/>
      </c>
      <c r="G55" s="121" t="str">
        <f>IF($B55="","",SUMIF('Trust - Frontsheet'!$C$12:$C$211,$B55,'Trust - Frontsheet'!K$12:K$211))</f>
        <v/>
      </c>
      <c r="H55" s="121" t="str">
        <f>IF($B55="","",SUMIF('Trust - Frontsheet'!$C$12:$C$211,$B55,'Trust - Frontsheet'!L$12:L$211))</f>
        <v/>
      </c>
      <c r="I55" s="121" t="str">
        <f>IF($B55="","",SUMIF('Trust - Frontsheet'!$C$12:$C$211,$B55,'Trust - Frontsheet'!M$12:M$211))</f>
        <v/>
      </c>
      <c r="J55" s="121" t="str">
        <f>IF($B55="","",SUMIF('Trust - Frontsheet'!$C$12:$C$211,$B55,'Trust - Frontsheet'!N$12:N$211))</f>
        <v/>
      </c>
      <c r="K55" s="121" t="str">
        <f>IF($B55="","",SUMIF('Trust - Frontsheet'!$C$12:$C$211,$B55,'Trust - Frontsheet'!O$12:O$211))</f>
        <v/>
      </c>
      <c r="L55" s="102" t="str">
        <f t="shared" si="0"/>
        <v/>
      </c>
      <c r="M55" s="103" t="str">
        <f t="shared" si="1"/>
        <v/>
      </c>
      <c r="N55" s="102" t="str">
        <f t="shared" si="2"/>
        <v/>
      </c>
      <c r="O55" s="104" t="str">
        <f t="shared" si="3"/>
        <v/>
      </c>
    </row>
    <row r="56" spans="2:15" x14ac:dyDescent="0.2">
      <c r="B56" s="120" t="str">
        <f t="array" ref="B56">IF(ISERROR(INDEX('Trust - Frontsheet'!AR$1:AR$6001,SMALL(IF('Trust - Frontsheet'!$AT$1:$AT$6001=$B$2,ROW('Trust - Frontsheet'!$AT$1:$AT$6001)),ROW(50:50)))),"",INDEX('Trust - Frontsheet'!AR$1:AR$6001,SMALL(IF('Trust - Frontsheet'!$AT$1:$AT$6001=$B$2,ROW('Trust - Frontsheet'!$AT$1:$AT$6001)),ROW(50:50))))</f>
        <v/>
      </c>
      <c r="C56" s="120" t="str">
        <f t="array" ref="C56">IF(ISERROR(INDEX('Trust - Frontsheet'!AS$1:AS$6001,SMALL(IF('Trust - Frontsheet'!$AT$1:$AT$6001=$B$2,ROW('Trust - Frontsheet'!$AT$1:$AT$6001)),ROW(50:50)))),"",INDEX('Trust - Frontsheet'!AS$1:AS$6001,SMALL(IF('Trust - Frontsheet'!$AT$1:$AT$6001=$B$2,ROW('Trust - Frontsheet'!$AT$1:$AT$6001)),ROW(50:50))))</f>
        <v/>
      </c>
      <c r="D56" s="121" t="str">
        <f>IF($B56="","",SUMIF('Trust - Frontsheet'!$C$12:$C$211,$B56,'Trust - Frontsheet'!H$12:H$211))</f>
        <v/>
      </c>
      <c r="E56" s="121" t="str">
        <f>IF($B56="","",SUMIF('Trust - Frontsheet'!$C$12:$C$211,$B56,'Trust - Frontsheet'!I$12:I$211))</f>
        <v/>
      </c>
      <c r="F56" s="121" t="str">
        <f>IF($B56="","",SUMIF('Trust - Frontsheet'!$C$12:$C$211,$B56,'Trust - Frontsheet'!J$12:J$211))</f>
        <v/>
      </c>
      <c r="G56" s="121" t="str">
        <f>IF($B56="","",SUMIF('Trust - Frontsheet'!$C$12:$C$211,$B56,'Trust - Frontsheet'!K$12:K$211))</f>
        <v/>
      </c>
      <c r="H56" s="121" t="str">
        <f>IF($B56="","",SUMIF('Trust - Frontsheet'!$C$12:$C$211,$B56,'Trust - Frontsheet'!L$12:L$211))</f>
        <v/>
      </c>
      <c r="I56" s="121" t="str">
        <f>IF($B56="","",SUMIF('Trust - Frontsheet'!$C$12:$C$211,$B56,'Trust - Frontsheet'!M$12:M$211))</f>
        <v/>
      </c>
      <c r="J56" s="121" t="str">
        <f>IF($B56="","",SUMIF('Trust - Frontsheet'!$C$12:$C$211,$B56,'Trust - Frontsheet'!N$12:N$211))</f>
        <v/>
      </c>
      <c r="K56" s="121" t="str">
        <f>IF($B56="","",SUMIF('Trust - Frontsheet'!$C$12:$C$211,$B56,'Trust - Frontsheet'!O$12:O$211))</f>
        <v/>
      </c>
      <c r="L56" s="102" t="str">
        <f t="shared" si="0"/>
        <v/>
      </c>
      <c r="M56" s="103" t="str">
        <f t="shared" si="1"/>
        <v/>
      </c>
      <c r="N56" s="102" t="str">
        <f t="shared" si="2"/>
        <v/>
      </c>
      <c r="O56" s="104" t="str">
        <f t="shared" si="3"/>
        <v/>
      </c>
    </row>
    <row r="57" spans="2:15" x14ac:dyDescent="0.2">
      <c r="B57" s="120" t="str">
        <f t="array" ref="B57">IF(ISERROR(INDEX('Trust - Frontsheet'!AR$1:AR$6001,SMALL(IF('Trust - Frontsheet'!$AT$1:$AT$6001=$B$2,ROW('Trust - Frontsheet'!$AT$1:$AT$6001)),ROW(51:51)))),"",INDEX('Trust - Frontsheet'!AR$1:AR$6001,SMALL(IF('Trust - Frontsheet'!$AT$1:$AT$6001=$B$2,ROW('Trust - Frontsheet'!$AT$1:$AT$6001)),ROW(51:51))))</f>
        <v/>
      </c>
      <c r="C57" s="120" t="str">
        <f t="array" ref="C57">IF(ISERROR(INDEX('Trust - Frontsheet'!AS$1:AS$6001,SMALL(IF('Trust - Frontsheet'!$AT$1:$AT$6001=$B$2,ROW('Trust - Frontsheet'!$AT$1:$AT$6001)),ROW(51:51)))),"",INDEX('Trust - Frontsheet'!AS$1:AS$6001,SMALL(IF('Trust - Frontsheet'!$AT$1:$AT$6001=$B$2,ROW('Trust - Frontsheet'!$AT$1:$AT$6001)),ROW(51:51))))</f>
        <v/>
      </c>
      <c r="D57" s="121" t="str">
        <f>IF($B57="","",SUMIF('Trust - Frontsheet'!$C$12:$C$211,$B57,'Trust - Frontsheet'!H$12:H$211))</f>
        <v/>
      </c>
      <c r="E57" s="121" t="str">
        <f>IF($B57="","",SUMIF('Trust - Frontsheet'!$C$12:$C$211,$B57,'Trust - Frontsheet'!I$12:I$211))</f>
        <v/>
      </c>
      <c r="F57" s="121" t="str">
        <f>IF($B57="","",SUMIF('Trust - Frontsheet'!$C$12:$C$211,$B57,'Trust - Frontsheet'!J$12:J$211))</f>
        <v/>
      </c>
      <c r="G57" s="121" t="str">
        <f>IF($B57="","",SUMIF('Trust - Frontsheet'!$C$12:$C$211,$B57,'Trust - Frontsheet'!K$12:K$211))</f>
        <v/>
      </c>
      <c r="H57" s="121" t="str">
        <f>IF($B57="","",SUMIF('Trust - Frontsheet'!$C$12:$C$211,$B57,'Trust - Frontsheet'!L$12:L$211))</f>
        <v/>
      </c>
      <c r="I57" s="121" t="str">
        <f>IF($B57="","",SUMIF('Trust - Frontsheet'!$C$12:$C$211,$B57,'Trust - Frontsheet'!M$12:M$211))</f>
        <v/>
      </c>
      <c r="J57" s="121" t="str">
        <f>IF($B57="","",SUMIF('Trust - Frontsheet'!$C$12:$C$211,$B57,'Trust - Frontsheet'!N$12:N$211))</f>
        <v/>
      </c>
      <c r="K57" s="121" t="str">
        <f>IF($B57="","",SUMIF('Trust - Frontsheet'!$C$12:$C$211,$B57,'Trust - Frontsheet'!O$12:O$211))</f>
        <v/>
      </c>
      <c r="L57" s="102" t="str">
        <f t="shared" si="0"/>
        <v/>
      </c>
      <c r="M57" s="103" t="str">
        <f t="shared" si="1"/>
        <v/>
      </c>
      <c r="N57" s="102" t="str">
        <f t="shared" si="2"/>
        <v/>
      </c>
      <c r="O57" s="104" t="str">
        <f t="shared" si="3"/>
        <v/>
      </c>
    </row>
    <row r="58" spans="2:15" x14ac:dyDescent="0.2">
      <c r="B58" s="120" t="str">
        <f t="array" ref="B58">IF(ISERROR(INDEX('Trust - Frontsheet'!AR$1:AR$6001,SMALL(IF('Trust - Frontsheet'!$AT$1:$AT$6001=$B$2,ROW('Trust - Frontsheet'!$AT$1:$AT$6001)),ROW(52:52)))),"",INDEX('Trust - Frontsheet'!AR$1:AR$6001,SMALL(IF('Trust - Frontsheet'!$AT$1:$AT$6001=$B$2,ROW('Trust - Frontsheet'!$AT$1:$AT$6001)),ROW(52:52))))</f>
        <v/>
      </c>
      <c r="C58" s="120" t="str">
        <f t="array" ref="C58">IF(ISERROR(INDEX('Trust - Frontsheet'!AS$1:AS$6001,SMALL(IF('Trust - Frontsheet'!$AT$1:$AT$6001=$B$2,ROW('Trust - Frontsheet'!$AT$1:$AT$6001)),ROW(52:52)))),"",INDEX('Trust - Frontsheet'!AS$1:AS$6001,SMALL(IF('Trust - Frontsheet'!$AT$1:$AT$6001=$B$2,ROW('Trust - Frontsheet'!$AT$1:$AT$6001)),ROW(52:52))))</f>
        <v/>
      </c>
      <c r="D58" s="121" t="str">
        <f>IF($B58="","",SUMIF('Trust - Frontsheet'!$C$12:$C$211,$B58,'Trust - Frontsheet'!H$12:H$211))</f>
        <v/>
      </c>
      <c r="E58" s="121" t="str">
        <f>IF($B58="","",SUMIF('Trust - Frontsheet'!$C$12:$C$211,$B58,'Trust - Frontsheet'!I$12:I$211))</f>
        <v/>
      </c>
      <c r="F58" s="121" t="str">
        <f>IF($B58="","",SUMIF('Trust - Frontsheet'!$C$12:$C$211,$B58,'Trust - Frontsheet'!J$12:J$211))</f>
        <v/>
      </c>
      <c r="G58" s="121" t="str">
        <f>IF($B58="","",SUMIF('Trust - Frontsheet'!$C$12:$C$211,$B58,'Trust - Frontsheet'!K$12:K$211))</f>
        <v/>
      </c>
      <c r="H58" s="121" t="str">
        <f>IF($B58="","",SUMIF('Trust - Frontsheet'!$C$12:$C$211,$B58,'Trust - Frontsheet'!L$12:L$211))</f>
        <v/>
      </c>
      <c r="I58" s="121" t="str">
        <f>IF($B58="","",SUMIF('Trust - Frontsheet'!$C$12:$C$211,$B58,'Trust - Frontsheet'!M$12:M$211))</f>
        <v/>
      </c>
      <c r="J58" s="121" t="str">
        <f>IF($B58="","",SUMIF('Trust - Frontsheet'!$C$12:$C$211,$B58,'Trust - Frontsheet'!N$12:N$211))</f>
        <v/>
      </c>
      <c r="K58" s="121" t="str">
        <f>IF($B58="","",SUMIF('Trust - Frontsheet'!$C$12:$C$211,$B58,'Trust - Frontsheet'!O$12:O$211))</f>
        <v/>
      </c>
      <c r="L58" s="102" t="str">
        <f t="shared" si="0"/>
        <v/>
      </c>
      <c r="M58" s="103" t="str">
        <f t="shared" si="1"/>
        <v/>
      </c>
      <c r="N58" s="102" t="str">
        <f t="shared" si="2"/>
        <v/>
      </c>
      <c r="O58" s="104" t="str">
        <f t="shared" si="3"/>
        <v/>
      </c>
    </row>
    <row r="59" spans="2:15" x14ac:dyDescent="0.2">
      <c r="B59" s="120" t="str">
        <f t="array" ref="B59">IF(ISERROR(INDEX('Trust - Frontsheet'!AR$1:AR$6001,SMALL(IF('Trust - Frontsheet'!$AT$1:$AT$6001=$B$2,ROW('Trust - Frontsheet'!$AT$1:$AT$6001)),ROW(53:53)))),"",INDEX('Trust - Frontsheet'!AR$1:AR$6001,SMALL(IF('Trust - Frontsheet'!$AT$1:$AT$6001=$B$2,ROW('Trust - Frontsheet'!$AT$1:$AT$6001)),ROW(53:53))))</f>
        <v/>
      </c>
      <c r="C59" s="120" t="str">
        <f t="array" ref="C59">IF(ISERROR(INDEX('Trust - Frontsheet'!AS$1:AS$6001,SMALL(IF('Trust - Frontsheet'!$AT$1:$AT$6001=$B$2,ROW('Trust - Frontsheet'!$AT$1:$AT$6001)),ROW(53:53)))),"",INDEX('Trust - Frontsheet'!AS$1:AS$6001,SMALL(IF('Trust - Frontsheet'!$AT$1:$AT$6001=$B$2,ROW('Trust - Frontsheet'!$AT$1:$AT$6001)),ROW(53:53))))</f>
        <v/>
      </c>
      <c r="D59" s="121" t="str">
        <f>IF($B59="","",SUMIF('Trust - Frontsheet'!$C$12:$C$211,$B59,'Trust - Frontsheet'!H$12:H$211))</f>
        <v/>
      </c>
      <c r="E59" s="121" t="str">
        <f>IF($B59="","",SUMIF('Trust - Frontsheet'!$C$12:$C$211,$B59,'Trust - Frontsheet'!I$12:I$211))</f>
        <v/>
      </c>
      <c r="F59" s="121" t="str">
        <f>IF($B59="","",SUMIF('Trust - Frontsheet'!$C$12:$C$211,$B59,'Trust - Frontsheet'!J$12:J$211))</f>
        <v/>
      </c>
      <c r="G59" s="121" t="str">
        <f>IF($B59="","",SUMIF('Trust - Frontsheet'!$C$12:$C$211,$B59,'Trust - Frontsheet'!K$12:K$211))</f>
        <v/>
      </c>
      <c r="H59" s="121" t="str">
        <f>IF($B59="","",SUMIF('Trust - Frontsheet'!$C$12:$C$211,$B59,'Trust - Frontsheet'!L$12:L$211))</f>
        <v/>
      </c>
      <c r="I59" s="121" t="str">
        <f>IF($B59="","",SUMIF('Trust - Frontsheet'!$C$12:$C$211,$B59,'Trust - Frontsheet'!M$12:M$211))</f>
        <v/>
      </c>
      <c r="J59" s="121" t="str">
        <f>IF($B59="","",SUMIF('Trust - Frontsheet'!$C$12:$C$211,$B59,'Trust - Frontsheet'!N$12:N$211))</f>
        <v/>
      </c>
      <c r="K59" s="121" t="str">
        <f>IF($B59="","",SUMIF('Trust - Frontsheet'!$C$12:$C$211,$B59,'Trust - Frontsheet'!O$12:O$211))</f>
        <v/>
      </c>
      <c r="L59" s="102" t="str">
        <f t="shared" si="0"/>
        <v/>
      </c>
      <c r="M59" s="103" t="str">
        <f t="shared" si="1"/>
        <v/>
      </c>
      <c r="N59" s="102" t="str">
        <f t="shared" si="2"/>
        <v/>
      </c>
      <c r="O59" s="104" t="str">
        <f t="shared" si="3"/>
        <v/>
      </c>
    </row>
    <row r="60" spans="2:15" x14ac:dyDescent="0.2">
      <c r="B60" s="120" t="str">
        <f t="array" ref="B60">IF(ISERROR(INDEX('Trust - Frontsheet'!AR$1:AR$6001,SMALL(IF('Trust - Frontsheet'!$AT$1:$AT$6001=$B$2,ROW('Trust - Frontsheet'!$AT$1:$AT$6001)),ROW(54:54)))),"",INDEX('Trust - Frontsheet'!AR$1:AR$6001,SMALL(IF('Trust - Frontsheet'!$AT$1:$AT$6001=$B$2,ROW('Trust - Frontsheet'!$AT$1:$AT$6001)),ROW(54:54))))</f>
        <v/>
      </c>
      <c r="C60" s="120" t="str">
        <f t="array" ref="C60">IF(ISERROR(INDEX('Trust - Frontsheet'!AS$1:AS$6001,SMALL(IF('Trust - Frontsheet'!$AT$1:$AT$6001=$B$2,ROW('Trust - Frontsheet'!$AT$1:$AT$6001)),ROW(54:54)))),"",INDEX('Trust - Frontsheet'!AS$1:AS$6001,SMALL(IF('Trust - Frontsheet'!$AT$1:$AT$6001=$B$2,ROW('Trust - Frontsheet'!$AT$1:$AT$6001)),ROW(54:54))))</f>
        <v/>
      </c>
      <c r="D60" s="121" t="str">
        <f>IF($B60="","",SUMIF('Trust - Frontsheet'!$C$12:$C$211,$B60,'Trust - Frontsheet'!H$12:H$211))</f>
        <v/>
      </c>
      <c r="E60" s="121" t="str">
        <f>IF($B60="","",SUMIF('Trust - Frontsheet'!$C$12:$C$211,$B60,'Trust - Frontsheet'!I$12:I$211))</f>
        <v/>
      </c>
      <c r="F60" s="121" t="str">
        <f>IF($B60="","",SUMIF('Trust - Frontsheet'!$C$12:$C$211,$B60,'Trust - Frontsheet'!J$12:J$211))</f>
        <v/>
      </c>
      <c r="G60" s="121" t="str">
        <f>IF($B60="","",SUMIF('Trust - Frontsheet'!$C$12:$C$211,$B60,'Trust - Frontsheet'!K$12:K$211))</f>
        <v/>
      </c>
      <c r="H60" s="121" t="str">
        <f>IF($B60="","",SUMIF('Trust - Frontsheet'!$C$12:$C$211,$B60,'Trust - Frontsheet'!L$12:L$211))</f>
        <v/>
      </c>
      <c r="I60" s="121" t="str">
        <f>IF($B60="","",SUMIF('Trust - Frontsheet'!$C$12:$C$211,$B60,'Trust - Frontsheet'!M$12:M$211))</f>
        <v/>
      </c>
      <c r="J60" s="121" t="str">
        <f>IF($B60="","",SUMIF('Trust - Frontsheet'!$C$12:$C$211,$B60,'Trust - Frontsheet'!N$12:N$211))</f>
        <v/>
      </c>
      <c r="K60" s="121" t="str">
        <f>IF($B60="","",SUMIF('Trust - Frontsheet'!$C$12:$C$211,$B60,'Trust - Frontsheet'!O$12:O$211))</f>
        <v/>
      </c>
      <c r="L60" s="102" t="str">
        <f t="shared" si="0"/>
        <v/>
      </c>
      <c r="M60" s="103" t="str">
        <f t="shared" si="1"/>
        <v/>
      </c>
      <c r="N60" s="102" t="str">
        <f t="shared" si="2"/>
        <v/>
      </c>
      <c r="O60" s="104" t="str">
        <f t="shared" si="3"/>
        <v/>
      </c>
    </row>
    <row r="61" spans="2:15" x14ac:dyDescent="0.2">
      <c r="B61" s="120" t="str">
        <f t="array" ref="B61">IF(ISERROR(INDEX('Trust - Frontsheet'!AR$1:AR$6001,SMALL(IF('Trust - Frontsheet'!$AT$1:$AT$6001=$B$2,ROW('Trust - Frontsheet'!$AT$1:$AT$6001)),ROW(55:55)))),"",INDEX('Trust - Frontsheet'!AR$1:AR$6001,SMALL(IF('Trust - Frontsheet'!$AT$1:$AT$6001=$B$2,ROW('Trust - Frontsheet'!$AT$1:$AT$6001)),ROW(55:55))))</f>
        <v/>
      </c>
      <c r="C61" s="120" t="str">
        <f t="array" ref="C61">IF(ISERROR(INDEX('Trust - Frontsheet'!AS$1:AS$6001,SMALL(IF('Trust - Frontsheet'!$AT$1:$AT$6001=$B$2,ROW('Trust - Frontsheet'!$AT$1:$AT$6001)),ROW(55:55)))),"",INDEX('Trust - Frontsheet'!AS$1:AS$6001,SMALL(IF('Trust - Frontsheet'!$AT$1:$AT$6001=$B$2,ROW('Trust - Frontsheet'!$AT$1:$AT$6001)),ROW(55:55))))</f>
        <v/>
      </c>
      <c r="D61" s="121" t="str">
        <f>IF($B61="","",SUMIF('Trust - Frontsheet'!$C$12:$C$211,$B61,'Trust - Frontsheet'!H$12:H$211))</f>
        <v/>
      </c>
      <c r="E61" s="121" t="str">
        <f>IF($B61="","",SUMIF('Trust - Frontsheet'!$C$12:$C$211,$B61,'Trust - Frontsheet'!I$12:I$211))</f>
        <v/>
      </c>
      <c r="F61" s="121" t="str">
        <f>IF($B61="","",SUMIF('Trust - Frontsheet'!$C$12:$C$211,$B61,'Trust - Frontsheet'!J$12:J$211))</f>
        <v/>
      </c>
      <c r="G61" s="121" t="str">
        <f>IF($B61="","",SUMIF('Trust - Frontsheet'!$C$12:$C$211,$B61,'Trust - Frontsheet'!K$12:K$211))</f>
        <v/>
      </c>
      <c r="H61" s="121" t="str">
        <f>IF($B61="","",SUMIF('Trust - Frontsheet'!$C$12:$C$211,$B61,'Trust - Frontsheet'!L$12:L$211))</f>
        <v/>
      </c>
      <c r="I61" s="121" t="str">
        <f>IF($B61="","",SUMIF('Trust - Frontsheet'!$C$12:$C$211,$B61,'Trust - Frontsheet'!M$12:M$211))</f>
        <v/>
      </c>
      <c r="J61" s="121" t="str">
        <f>IF($B61="","",SUMIF('Trust - Frontsheet'!$C$12:$C$211,$B61,'Trust - Frontsheet'!N$12:N$211))</f>
        <v/>
      </c>
      <c r="K61" s="121" t="str">
        <f>IF($B61="","",SUMIF('Trust - Frontsheet'!$C$12:$C$211,$B61,'Trust - Frontsheet'!O$12:O$211))</f>
        <v/>
      </c>
      <c r="L61" s="102" t="str">
        <f t="shared" si="0"/>
        <v/>
      </c>
      <c r="M61" s="103" t="str">
        <f t="shared" si="1"/>
        <v/>
      </c>
      <c r="N61" s="102" t="str">
        <f t="shared" si="2"/>
        <v/>
      </c>
      <c r="O61" s="104" t="str">
        <f t="shared" si="3"/>
        <v/>
      </c>
    </row>
    <row r="62" spans="2:15" x14ac:dyDescent="0.2">
      <c r="B62" s="120" t="str">
        <f t="array" ref="B62">IF(ISERROR(INDEX('Trust - Frontsheet'!AR$1:AR$6001,SMALL(IF('Trust - Frontsheet'!$AT$1:$AT$6001=$B$2,ROW('Trust - Frontsheet'!$AT$1:$AT$6001)),ROW(56:56)))),"",INDEX('Trust - Frontsheet'!AR$1:AR$6001,SMALL(IF('Trust - Frontsheet'!$AT$1:$AT$6001=$B$2,ROW('Trust - Frontsheet'!$AT$1:$AT$6001)),ROW(56:56))))</f>
        <v/>
      </c>
      <c r="C62" s="120" t="str">
        <f t="array" ref="C62">IF(ISERROR(INDEX('Trust - Frontsheet'!AS$1:AS$6001,SMALL(IF('Trust - Frontsheet'!$AT$1:$AT$6001=$B$2,ROW('Trust - Frontsheet'!$AT$1:$AT$6001)),ROW(56:56)))),"",INDEX('Trust - Frontsheet'!AS$1:AS$6001,SMALL(IF('Trust - Frontsheet'!$AT$1:$AT$6001=$B$2,ROW('Trust - Frontsheet'!$AT$1:$AT$6001)),ROW(56:56))))</f>
        <v/>
      </c>
      <c r="D62" s="121" t="str">
        <f>IF($B62="","",SUMIF('Trust - Frontsheet'!$C$12:$C$211,$B62,'Trust - Frontsheet'!H$12:H$211))</f>
        <v/>
      </c>
      <c r="E62" s="121" t="str">
        <f>IF($B62="","",SUMIF('Trust - Frontsheet'!$C$12:$C$211,$B62,'Trust - Frontsheet'!I$12:I$211))</f>
        <v/>
      </c>
      <c r="F62" s="121" t="str">
        <f>IF($B62="","",SUMIF('Trust - Frontsheet'!$C$12:$C$211,$B62,'Trust - Frontsheet'!J$12:J$211))</f>
        <v/>
      </c>
      <c r="G62" s="121" t="str">
        <f>IF($B62="","",SUMIF('Trust - Frontsheet'!$C$12:$C$211,$B62,'Trust - Frontsheet'!K$12:K$211))</f>
        <v/>
      </c>
      <c r="H62" s="121" t="str">
        <f>IF($B62="","",SUMIF('Trust - Frontsheet'!$C$12:$C$211,$B62,'Trust - Frontsheet'!L$12:L$211))</f>
        <v/>
      </c>
      <c r="I62" s="121" t="str">
        <f>IF($B62="","",SUMIF('Trust - Frontsheet'!$C$12:$C$211,$B62,'Trust - Frontsheet'!M$12:M$211))</f>
        <v/>
      </c>
      <c r="J62" s="121" t="str">
        <f>IF($B62="","",SUMIF('Trust - Frontsheet'!$C$12:$C$211,$B62,'Trust - Frontsheet'!N$12:N$211))</f>
        <v/>
      </c>
      <c r="K62" s="121" t="str">
        <f>IF($B62="","",SUMIF('Trust - Frontsheet'!$C$12:$C$211,$B62,'Trust - Frontsheet'!O$12:O$211))</f>
        <v/>
      </c>
      <c r="L62" s="102" t="str">
        <f t="shared" si="0"/>
        <v/>
      </c>
      <c r="M62" s="103" t="str">
        <f t="shared" si="1"/>
        <v/>
      </c>
      <c r="N62" s="102" t="str">
        <f t="shared" si="2"/>
        <v/>
      </c>
      <c r="O62" s="104" t="str">
        <f t="shared" si="3"/>
        <v/>
      </c>
    </row>
    <row r="63" spans="2:15" x14ac:dyDescent="0.2">
      <c r="B63" s="120" t="str">
        <f t="array" ref="B63">IF(ISERROR(INDEX('Trust - Frontsheet'!AR$1:AR$6001,SMALL(IF('Trust - Frontsheet'!$AT$1:$AT$6001=$B$2,ROW('Trust - Frontsheet'!$AT$1:$AT$6001)),ROW(57:57)))),"",INDEX('Trust - Frontsheet'!AR$1:AR$6001,SMALL(IF('Trust - Frontsheet'!$AT$1:$AT$6001=$B$2,ROW('Trust - Frontsheet'!$AT$1:$AT$6001)),ROW(57:57))))</f>
        <v/>
      </c>
      <c r="C63" s="120" t="str">
        <f t="array" ref="C63">IF(ISERROR(INDEX('Trust - Frontsheet'!AS$1:AS$6001,SMALL(IF('Trust - Frontsheet'!$AT$1:$AT$6001=$B$2,ROW('Trust - Frontsheet'!$AT$1:$AT$6001)),ROW(57:57)))),"",INDEX('Trust - Frontsheet'!AS$1:AS$6001,SMALL(IF('Trust - Frontsheet'!$AT$1:$AT$6001=$B$2,ROW('Trust - Frontsheet'!$AT$1:$AT$6001)),ROW(57:57))))</f>
        <v/>
      </c>
      <c r="D63" s="121" t="str">
        <f>IF($B63="","",SUMIF('Trust - Frontsheet'!$C$12:$C$211,$B63,'Trust - Frontsheet'!H$12:H$211))</f>
        <v/>
      </c>
      <c r="E63" s="121" t="str">
        <f>IF($B63="","",SUMIF('Trust - Frontsheet'!$C$12:$C$211,$B63,'Trust - Frontsheet'!I$12:I$211))</f>
        <v/>
      </c>
      <c r="F63" s="121" t="str">
        <f>IF($B63="","",SUMIF('Trust - Frontsheet'!$C$12:$C$211,$B63,'Trust - Frontsheet'!J$12:J$211))</f>
        <v/>
      </c>
      <c r="G63" s="121" t="str">
        <f>IF($B63="","",SUMIF('Trust - Frontsheet'!$C$12:$C$211,$B63,'Trust - Frontsheet'!K$12:K$211))</f>
        <v/>
      </c>
      <c r="H63" s="121" t="str">
        <f>IF($B63="","",SUMIF('Trust - Frontsheet'!$C$12:$C$211,$B63,'Trust - Frontsheet'!L$12:L$211))</f>
        <v/>
      </c>
      <c r="I63" s="121" t="str">
        <f>IF($B63="","",SUMIF('Trust - Frontsheet'!$C$12:$C$211,$B63,'Trust - Frontsheet'!M$12:M$211))</f>
        <v/>
      </c>
      <c r="J63" s="121" t="str">
        <f>IF($B63="","",SUMIF('Trust - Frontsheet'!$C$12:$C$211,$B63,'Trust - Frontsheet'!N$12:N$211))</f>
        <v/>
      </c>
      <c r="K63" s="121" t="str">
        <f>IF($B63="","",SUMIF('Trust - Frontsheet'!$C$12:$C$211,$B63,'Trust - Frontsheet'!O$12:O$211))</f>
        <v/>
      </c>
      <c r="L63" s="102" t="str">
        <f t="shared" si="0"/>
        <v/>
      </c>
      <c r="M63" s="103" t="str">
        <f t="shared" si="1"/>
        <v/>
      </c>
      <c r="N63" s="102" t="str">
        <f t="shared" si="2"/>
        <v/>
      </c>
      <c r="O63" s="104" t="str">
        <f t="shared" si="3"/>
        <v/>
      </c>
    </row>
    <row r="64" spans="2:15" x14ac:dyDescent="0.2">
      <c r="B64" s="120" t="str">
        <f t="array" ref="B64">IF(ISERROR(INDEX('Trust - Frontsheet'!AR$1:AR$6001,SMALL(IF('Trust - Frontsheet'!$AT$1:$AT$6001=$B$2,ROW('Trust - Frontsheet'!$AT$1:$AT$6001)),ROW(58:58)))),"",INDEX('Trust - Frontsheet'!AR$1:AR$6001,SMALL(IF('Trust - Frontsheet'!$AT$1:$AT$6001=$B$2,ROW('Trust - Frontsheet'!$AT$1:$AT$6001)),ROW(58:58))))</f>
        <v/>
      </c>
      <c r="C64" s="120" t="str">
        <f t="array" ref="C64">IF(ISERROR(INDEX('Trust - Frontsheet'!AS$1:AS$6001,SMALL(IF('Trust - Frontsheet'!$AT$1:$AT$6001=$B$2,ROW('Trust - Frontsheet'!$AT$1:$AT$6001)),ROW(58:58)))),"",INDEX('Trust - Frontsheet'!AS$1:AS$6001,SMALL(IF('Trust - Frontsheet'!$AT$1:$AT$6001=$B$2,ROW('Trust - Frontsheet'!$AT$1:$AT$6001)),ROW(58:58))))</f>
        <v/>
      </c>
      <c r="D64" s="121" t="str">
        <f>IF($B64="","",SUMIF('Trust - Frontsheet'!$C$12:$C$211,$B64,'Trust - Frontsheet'!H$12:H$211))</f>
        <v/>
      </c>
      <c r="E64" s="121" t="str">
        <f>IF($B64="","",SUMIF('Trust - Frontsheet'!$C$12:$C$211,$B64,'Trust - Frontsheet'!I$12:I$211))</f>
        <v/>
      </c>
      <c r="F64" s="121" t="str">
        <f>IF($B64="","",SUMIF('Trust - Frontsheet'!$C$12:$C$211,$B64,'Trust - Frontsheet'!J$12:J$211))</f>
        <v/>
      </c>
      <c r="G64" s="121" t="str">
        <f>IF($B64="","",SUMIF('Trust - Frontsheet'!$C$12:$C$211,$B64,'Trust - Frontsheet'!K$12:K$211))</f>
        <v/>
      </c>
      <c r="H64" s="121" t="str">
        <f>IF($B64="","",SUMIF('Trust - Frontsheet'!$C$12:$C$211,$B64,'Trust - Frontsheet'!L$12:L$211))</f>
        <v/>
      </c>
      <c r="I64" s="121" t="str">
        <f>IF($B64="","",SUMIF('Trust - Frontsheet'!$C$12:$C$211,$B64,'Trust - Frontsheet'!M$12:M$211))</f>
        <v/>
      </c>
      <c r="J64" s="121" t="str">
        <f>IF($B64="","",SUMIF('Trust - Frontsheet'!$C$12:$C$211,$B64,'Trust - Frontsheet'!N$12:N$211))</f>
        <v/>
      </c>
      <c r="K64" s="121" t="str">
        <f>IF($B64="","",SUMIF('Trust - Frontsheet'!$C$12:$C$211,$B64,'Trust - Frontsheet'!O$12:O$211))</f>
        <v/>
      </c>
      <c r="L64" s="102" t="str">
        <f t="shared" si="0"/>
        <v/>
      </c>
      <c r="M64" s="103" t="str">
        <f t="shared" si="1"/>
        <v/>
      </c>
      <c r="N64" s="102" t="str">
        <f t="shared" si="2"/>
        <v/>
      </c>
      <c r="O64" s="104" t="str">
        <f t="shared" si="3"/>
        <v/>
      </c>
    </row>
    <row r="65" spans="2:15" x14ac:dyDescent="0.2">
      <c r="B65" s="120" t="str">
        <f t="array" ref="B65">IF(ISERROR(INDEX('Trust - Frontsheet'!AR$1:AR$6001,SMALL(IF('Trust - Frontsheet'!$AT$1:$AT$6001=$B$2,ROW('Trust - Frontsheet'!$AT$1:$AT$6001)),ROW(59:59)))),"",INDEX('Trust - Frontsheet'!AR$1:AR$6001,SMALL(IF('Trust - Frontsheet'!$AT$1:$AT$6001=$B$2,ROW('Trust - Frontsheet'!$AT$1:$AT$6001)),ROW(59:59))))</f>
        <v/>
      </c>
      <c r="C65" s="120" t="str">
        <f t="array" ref="C65">IF(ISERROR(INDEX('Trust - Frontsheet'!AS$1:AS$6001,SMALL(IF('Trust - Frontsheet'!$AT$1:$AT$6001=$B$2,ROW('Trust - Frontsheet'!$AT$1:$AT$6001)),ROW(59:59)))),"",INDEX('Trust - Frontsheet'!AS$1:AS$6001,SMALL(IF('Trust - Frontsheet'!$AT$1:$AT$6001=$B$2,ROW('Trust - Frontsheet'!$AT$1:$AT$6001)),ROW(59:59))))</f>
        <v/>
      </c>
      <c r="D65" s="121" t="str">
        <f>IF($B65="","",SUMIF('Trust - Frontsheet'!$C$12:$C$211,$B65,'Trust - Frontsheet'!H$12:H$211))</f>
        <v/>
      </c>
      <c r="E65" s="121" t="str">
        <f>IF($B65="","",SUMIF('Trust - Frontsheet'!$C$12:$C$211,$B65,'Trust - Frontsheet'!I$12:I$211))</f>
        <v/>
      </c>
      <c r="F65" s="121" t="str">
        <f>IF($B65="","",SUMIF('Trust - Frontsheet'!$C$12:$C$211,$B65,'Trust - Frontsheet'!J$12:J$211))</f>
        <v/>
      </c>
      <c r="G65" s="121" t="str">
        <f>IF($B65="","",SUMIF('Trust - Frontsheet'!$C$12:$C$211,$B65,'Trust - Frontsheet'!K$12:K$211))</f>
        <v/>
      </c>
      <c r="H65" s="121" t="str">
        <f>IF($B65="","",SUMIF('Trust - Frontsheet'!$C$12:$C$211,$B65,'Trust - Frontsheet'!L$12:L$211))</f>
        <v/>
      </c>
      <c r="I65" s="121" t="str">
        <f>IF($B65="","",SUMIF('Trust - Frontsheet'!$C$12:$C$211,$B65,'Trust - Frontsheet'!M$12:M$211))</f>
        <v/>
      </c>
      <c r="J65" s="121" t="str">
        <f>IF($B65="","",SUMIF('Trust - Frontsheet'!$C$12:$C$211,$B65,'Trust - Frontsheet'!N$12:N$211))</f>
        <v/>
      </c>
      <c r="K65" s="121" t="str">
        <f>IF($B65="","",SUMIF('Trust - Frontsheet'!$C$12:$C$211,$B65,'Trust - Frontsheet'!O$12:O$211))</f>
        <v/>
      </c>
      <c r="L65" s="102" t="str">
        <f t="shared" si="0"/>
        <v/>
      </c>
      <c r="M65" s="103" t="str">
        <f t="shared" si="1"/>
        <v/>
      </c>
      <c r="N65" s="102" t="str">
        <f t="shared" si="2"/>
        <v/>
      </c>
      <c r="O65" s="104" t="str">
        <f t="shared" si="3"/>
        <v/>
      </c>
    </row>
    <row r="66" spans="2:15" x14ac:dyDescent="0.2">
      <c r="B66" s="120" t="str">
        <f t="array" ref="B66">IF(ISERROR(INDEX('Trust - Frontsheet'!AR$1:AR$6001,SMALL(IF('Trust - Frontsheet'!$AT$1:$AT$6001=$B$2,ROW('Trust - Frontsheet'!$AT$1:$AT$6001)),ROW(60:60)))),"",INDEX('Trust - Frontsheet'!AR$1:AR$6001,SMALL(IF('Trust - Frontsheet'!$AT$1:$AT$6001=$B$2,ROW('Trust - Frontsheet'!$AT$1:$AT$6001)),ROW(60:60))))</f>
        <v/>
      </c>
      <c r="C66" s="120" t="str">
        <f t="array" ref="C66">IF(ISERROR(INDEX('Trust - Frontsheet'!AS$1:AS$6001,SMALL(IF('Trust - Frontsheet'!$AT$1:$AT$6001=$B$2,ROW('Trust - Frontsheet'!$AT$1:$AT$6001)),ROW(60:60)))),"",INDEX('Trust - Frontsheet'!AS$1:AS$6001,SMALL(IF('Trust - Frontsheet'!$AT$1:$AT$6001=$B$2,ROW('Trust - Frontsheet'!$AT$1:$AT$6001)),ROW(60:60))))</f>
        <v/>
      </c>
      <c r="D66" s="121" t="str">
        <f>IF($B66="","",SUMIF('Trust - Frontsheet'!$C$12:$C$211,$B66,'Trust - Frontsheet'!H$12:H$211))</f>
        <v/>
      </c>
      <c r="E66" s="121" t="str">
        <f>IF($B66="","",SUMIF('Trust - Frontsheet'!$C$12:$C$211,$B66,'Trust - Frontsheet'!I$12:I$211))</f>
        <v/>
      </c>
      <c r="F66" s="121" t="str">
        <f>IF($B66="","",SUMIF('Trust - Frontsheet'!$C$12:$C$211,$B66,'Trust - Frontsheet'!J$12:J$211))</f>
        <v/>
      </c>
      <c r="G66" s="121" t="str">
        <f>IF($B66="","",SUMIF('Trust - Frontsheet'!$C$12:$C$211,$B66,'Trust - Frontsheet'!K$12:K$211))</f>
        <v/>
      </c>
      <c r="H66" s="121" t="str">
        <f>IF($B66="","",SUMIF('Trust - Frontsheet'!$C$12:$C$211,$B66,'Trust - Frontsheet'!L$12:L$211))</f>
        <v/>
      </c>
      <c r="I66" s="121" t="str">
        <f>IF($B66="","",SUMIF('Trust - Frontsheet'!$C$12:$C$211,$B66,'Trust - Frontsheet'!M$12:M$211))</f>
        <v/>
      </c>
      <c r="J66" s="121" t="str">
        <f>IF($B66="","",SUMIF('Trust - Frontsheet'!$C$12:$C$211,$B66,'Trust - Frontsheet'!N$12:N$211))</f>
        <v/>
      </c>
      <c r="K66" s="121" t="str">
        <f>IF($B66="","",SUMIF('Trust - Frontsheet'!$C$12:$C$211,$B66,'Trust - Frontsheet'!O$12:O$211))</f>
        <v/>
      </c>
      <c r="L66" s="102" t="str">
        <f t="shared" si="0"/>
        <v/>
      </c>
      <c r="M66" s="103" t="str">
        <f t="shared" si="1"/>
        <v/>
      </c>
      <c r="N66" s="102" t="str">
        <f t="shared" si="2"/>
        <v/>
      </c>
      <c r="O66" s="104" t="str">
        <f t="shared" si="3"/>
        <v/>
      </c>
    </row>
    <row r="67" spans="2:15" x14ac:dyDescent="0.2">
      <c r="B67" s="120" t="str">
        <f t="array" ref="B67">IF(ISERROR(INDEX('Trust - Frontsheet'!AR$1:AR$6001,SMALL(IF('Trust - Frontsheet'!$AT$1:$AT$6001=$B$2,ROW('Trust - Frontsheet'!$AT$1:$AT$6001)),ROW(61:61)))),"",INDEX('Trust - Frontsheet'!AR$1:AR$6001,SMALL(IF('Trust - Frontsheet'!$AT$1:$AT$6001=$B$2,ROW('Trust - Frontsheet'!$AT$1:$AT$6001)),ROW(61:61))))</f>
        <v/>
      </c>
      <c r="C67" s="120" t="str">
        <f t="array" ref="C67">IF(ISERROR(INDEX('Trust - Frontsheet'!AS$1:AS$6001,SMALL(IF('Trust - Frontsheet'!$AT$1:$AT$6001=$B$2,ROW('Trust - Frontsheet'!$AT$1:$AT$6001)),ROW(61:61)))),"",INDEX('Trust - Frontsheet'!AS$1:AS$6001,SMALL(IF('Trust - Frontsheet'!$AT$1:$AT$6001=$B$2,ROW('Trust - Frontsheet'!$AT$1:$AT$6001)),ROW(61:61))))</f>
        <v/>
      </c>
      <c r="D67" s="121" t="str">
        <f>IF($B67="","",SUMIF('Trust - Frontsheet'!$C$12:$C$211,$B67,'Trust - Frontsheet'!H$12:H$211))</f>
        <v/>
      </c>
      <c r="E67" s="121" t="str">
        <f>IF($B67="","",SUMIF('Trust - Frontsheet'!$C$12:$C$211,$B67,'Trust - Frontsheet'!I$12:I$211))</f>
        <v/>
      </c>
      <c r="F67" s="121" t="str">
        <f>IF($B67="","",SUMIF('Trust - Frontsheet'!$C$12:$C$211,$B67,'Trust - Frontsheet'!J$12:J$211))</f>
        <v/>
      </c>
      <c r="G67" s="121" t="str">
        <f>IF($B67="","",SUMIF('Trust - Frontsheet'!$C$12:$C$211,$B67,'Trust - Frontsheet'!K$12:K$211))</f>
        <v/>
      </c>
      <c r="H67" s="121" t="str">
        <f>IF($B67="","",SUMIF('Trust - Frontsheet'!$C$12:$C$211,$B67,'Trust - Frontsheet'!L$12:L$211))</f>
        <v/>
      </c>
      <c r="I67" s="121" t="str">
        <f>IF($B67="","",SUMIF('Trust - Frontsheet'!$C$12:$C$211,$B67,'Trust - Frontsheet'!M$12:M$211))</f>
        <v/>
      </c>
      <c r="J67" s="121" t="str">
        <f>IF($B67="","",SUMIF('Trust - Frontsheet'!$C$12:$C$211,$B67,'Trust - Frontsheet'!N$12:N$211))</f>
        <v/>
      </c>
      <c r="K67" s="121" t="str">
        <f>IF($B67="","",SUMIF('Trust - Frontsheet'!$C$12:$C$211,$B67,'Trust - Frontsheet'!O$12:O$211))</f>
        <v/>
      </c>
      <c r="L67" s="102" t="str">
        <f t="shared" si="0"/>
        <v/>
      </c>
      <c r="M67" s="103" t="str">
        <f t="shared" si="1"/>
        <v/>
      </c>
      <c r="N67" s="102" t="str">
        <f t="shared" si="2"/>
        <v/>
      </c>
      <c r="O67" s="104" t="str">
        <f t="shared" si="3"/>
        <v/>
      </c>
    </row>
    <row r="68" spans="2:15" x14ac:dyDescent="0.2">
      <c r="B68" s="120" t="str">
        <f t="array" ref="B68">IF(ISERROR(INDEX('Trust - Frontsheet'!AR$1:AR$6001,SMALL(IF('Trust - Frontsheet'!$AT$1:$AT$6001=$B$2,ROW('Trust - Frontsheet'!$AT$1:$AT$6001)),ROW(62:62)))),"",INDEX('Trust - Frontsheet'!AR$1:AR$6001,SMALL(IF('Trust - Frontsheet'!$AT$1:$AT$6001=$B$2,ROW('Trust - Frontsheet'!$AT$1:$AT$6001)),ROW(62:62))))</f>
        <v/>
      </c>
      <c r="C68" s="120" t="str">
        <f t="array" ref="C68">IF(ISERROR(INDEX('Trust - Frontsheet'!AS$1:AS$6001,SMALL(IF('Trust - Frontsheet'!$AT$1:$AT$6001=$B$2,ROW('Trust - Frontsheet'!$AT$1:$AT$6001)),ROW(62:62)))),"",INDEX('Trust - Frontsheet'!AS$1:AS$6001,SMALL(IF('Trust - Frontsheet'!$AT$1:$AT$6001=$B$2,ROW('Trust - Frontsheet'!$AT$1:$AT$6001)),ROW(62:62))))</f>
        <v/>
      </c>
      <c r="D68" s="121" t="str">
        <f>IF($B68="","",SUMIF('Trust - Frontsheet'!$C$12:$C$211,$B68,'Trust - Frontsheet'!H$12:H$211))</f>
        <v/>
      </c>
      <c r="E68" s="121" t="str">
        <f>IF($B68="","",SUMIF('Trust - Frontsheet'!$C$12:$C$211,$B68,'Trust - Frontsheet'!I$12:I$211))</f>
        <v/>
      </c>
      <c r="F68" s="121" t="str">
        <f>IF($B68="","",SUMIF('Trust - Frontsheet'!$C$12:$C$211,$B68,'Trust - Frontsheet'!J$12:J$211))</f>
        <v/>
      </c>
      <c r="G68" s="121" t="str">
        <f>IF($B68="","",SUMIF('Trust - Frontsheet'!$C$12:$C$211,$B68,'Trust - Frontsheet'!K$12:K$211))</f>
        <v/>
      </c>
      <c r="H68" s="121" t="str">
        <f>IF($B68="","",SUMIF('Trust - Frontsheet'!$C$12:$C$211,$B68,'Trust - Frontsheet'!L$12:L$211))</f>
        <v/>
      </c>
      <c r="I68" s="121" t="str">
        <f>IF($B68="","",SUMIF('Trust - Frontsheet'!$C$12:$C$211,$B68,'Trust - Frontsheet'!M$12:M$211))</f>
        <v/>
      </c>
      <c r="J68" s="121" t="str">
        <f>IF($B68="","",SUMIF('Trust - Frontsheet'!$C$12:$C$211,$B68,'Trust - Frontsheet'!N$12:N$211))</f>
        <v/>
      </c>
      <c r="K68" s="121" t="str">
        <f>IF($B68="","",SUMIF('Trust - Frontsheet'!$C$12:$C$211,$B68,'Trust - Frontsheet'!O$12:O$211))</f>
        <v/>
      </c>
      <c r="L68" s="102" t="str">
        <f t="shared" si="0"/>
        <v/>
      </c>
      <c r="M68" s="103" t="str">
        <f t="shared" si="1"/>
        <v/>
      </c>
      <c r="N68" s="102" t="str">
        <f t="shared" si="2"/>
        <v/>
      </c>
      <c r="O68" s="104" t="str">
        <f t="shared" si="3"/>
        <v/>
      </c>
    </row>
    <row r="69" spans="2:15" x14ac:dyDescent="0.2">
      <c r="B69" s="120" t="str">
        <f t="array" ref="B69">IF(ISERROR(INDEX('Trust - Frontsheet'!AR$1:AR$6001,SMALL(IF('Trust - Frontsheet'!$AT$1:$AT$6001=$B$2,ROW('Trust - Frontsheet'!$AT$1:$AT$6001)),ROW(63:63)))),"",INDEX('Trust - Frontsheet'!AR$1:AR$6001,SMALL(IF('Trust - Frontsheet'!$AT$1:$AT$6001=$B$2,ROW('Trust - Frontsheet'!$AT$1:$AT$6001)),ROW(63:63))))</f>
        <v/>
      </c>
      <c r="C69" s="120" t="str">
        <f t="array" ref="C69">IF(ISERROR(INDEX('Trust - Frontsheet'!AS$1:AS$6001,SMALL(IF('Trust - Frontsheet'!$AT$1:$AT$6001=$B$2,ROW('Trust - Frontsheet'!$AT$1:$AT$6001)),ROW(63:63)))),"",INDEX('Trust - Frontsheet'!AS$1:AS$6001,SMALL(IF('Trust - Frontsheet'!$AT$1:$AT$6001=$B$2,ROW('Trust - Frontsheet'!$AT$1:$AT$6001)),ROW(63:63))))</f>
        <v/>
      </c>
      <c r="D69" s="121" t="str">
        <f>IF($B69="","",SUMIF('Trust - Frontsheet'!$C$12:$C$211,$B69,'Trust - Frontsheet'!H$12:H$211))</f>
        <v/>
      </c>
      <c r="E69" s="121" t="str">
        <f>IF($B69="","",SUMIF('Trust - Frontsheet'!$C$12:$C$211,$B69,'Trust - Frontsheet'!I$12:I$211))</f>
        <v/>
      </c>
      <c r="F69" s="121" t="str">
        <f>IF($B69="","",SUMIF('Trust - Frontsheet'!$C$12:$C$211,$B69,'Trust - Frontsheet'!J$12:J$211))</f>
        <v/>
      </c>
      <c r="G69" s="121" t="str">
        <f>IF($B69="","",SUMIF('Trust - Frontsheet'!$C$12:$C$211,$B69,'Trust - Frontsheet'!K$12:K$211))</f>
        <v/>
      </c>
      <c r="H69" s="121" t="str">
        <f>IF($B69="","",SUMIF('Trust - Frontsheet'!$C$12:$C$211,$B69,'Trust - Frontsheet'!L$12:L$211))</f>
        <v/>
      </c>
      <c r="I69" s="121" t="str">
        <f>IF($B69="","",SUMIF('Trust - Frontsheet'!$C$12:$C$211,$B69,'Trust - Frontsheet'!M$12:M$211))</f>
        <v/>
      </c>
      <c r="J69" s="121" t="str">
        <f>IF($B69="","",SUMIF('Trust - Frontsheet'!$C$12:$C$211,$B69,'Trust - Frontsheet'!N$12:N$211))</f>
        <v/>
      </c>
      <c r="K69" s="121" t="str">
        <f>IF($B69="","",SUMIF('Trust - Frontsheet'!$C$12:$C$211,$B69,'Trust - Frontsheet'!O$12:O$211))</f>
        <v/>
      </c>
      <c r="L69" s="102" t="str">
        <f t="shared" si="0"/>
        <v/>
      </c>
      <c r="M69" s="103" t="str">
        <f t="shared" si="1"/>
        <v/>
      </c>
      <c r="N69" s="102" t="str">
        <f t="shared" si="2"/>
        <v/>
      </c>
      <c r="O69" s="104" t="str">
        <f t="shared" si="3"/>
        <v/>
      </c>
    </row>
    <row r="70" spans="2:15" x14ac:dyDescent="0.2">
      <c r="B70" s="120" t="str">
        <f t="array" ref="B70">IF(ISERROR(INDEX('Trust - Frontsheet'!AR$1:AR$6001,SMALL(IF('Trust - Frontsheet'!$AT$1:$AT$6001=$B$2,ROW('Trust - Frontsheet'!$AT$1:$AT$6001)),ROW(64:64)))),"",INDEX('Trust - Frontsheet'!AR$1:AR$6001,SMALL(IF('Trust - Frontsheet'!$AT$1:$AT$6001=$B$2,ROW('Trust - Frontsheet'!$AT$1:$AT$6001)),ROW(64:64))))</f>
        <v/>
      </c>
      <c r="C70" s="120" t="str">
        <f t="array" ref="C70">IF(ISERROR(INDEX('Trust - Frontsheet'!AS$1:AS$6001,SMALL(IF('Trust - Frontsheet'!$AT$1:$AT$6001=$B$2,ROW('Trust - Frontsheet'!$AT$1:$AT$6001)),ROW(64:64)))),"",INDEX('Trust - Frontsheet'!AS$1:AS$6001,SMALL(IF('Trust - Frontsheet'!$AT$1:$AT$6001=$B$2,ROW('Trust - Frontsheet'!$AT$1:$AT$6001)),ROW(64:64))))</f>
        <v/>
      </c>
      <c r="D70" s="121" t="str">
        <f>IF($B70="","",SUMIF('Trust - Frontsheet'!$C$12:$C$211,$B70,'Trust - Frontsheet'!H$12:H$211))</f>
        <v/>
      </c>
      <c r="E70" s="121" t="str">
        <f>IF($B70="","",SUMIF('Trust - Frontsheet'!$C$12:$C$211,$B70,'Trust - Frontsheet'!I$12:I$211))</f>
        <v/>
      </c>
      <c r="F70" s="121" t="str">
        <f>IF($B70="","",SUMIF('Trust - Frontsheet'!$C$12:$C$211,$B70,'Trust - Frontsheet'!J$12:J$211))</f>
        <v/>
      </c>
      <c r="G70" s="121" t="str">
        <f>IF($B70="","",SUMIF('Trust - Frontsheet'!$C$12:$C$211,$B70,'Trust - Frontsheet'!K$12:K$211))</f>
        <v/>
      </c>
      <c r="H70" s="121" t="str">
        <f>IF($B70="","",SUMIF('Trust - Frontsheet'!$C$12:$C$211,$B70,'Trust - Frontsheet'!L$12:L$211))</f>
        <v/>
      </c>
      <c r="I70" s="121" t="str">
        <f>IF($B70="","",SUMIF('Trust - Frontsheet'!$C$12:$C$211,$B70,'Trust - Frontsheet'!M$12:M$211))</f>
        <v/>
      </c>
      <c r="J70" s="121" t="str">
        <f>IF($B70="","",SUMIF('Trust - Frontsheet'!$C$12:$C$211,$B70,'Trust - Frontsheet'!N$12:N$211))</f>
        <v/>
      </c>
      <c r="K70" s="121" t="str">
        <f>IF($B70="","",SUMIF('Trust - Frontsheet'!$C$12:$C$211,$B70,'Trust - Frontsheet'!O$12:O$211))</f>
        <v/>
      </c>
      <c r="L70" s="102" t="str">
        <f t="shared" si="0"/>
        <v/>
      </c>
      <c r="M70" s="103" t="str">
        <f t="shared" si="1"/>
        <v/>
      </c>
      <c r="N70" s="102" t="str">
        <f t="shared" si="2"/>
        <v/>
      </c>
      <c r="O70" s="104" t="str">
        <f t="shared" si="3"/>
        <v/>
      </c>
    </row>
    <row r="71" spans="2:15" x14ac:dyDescent="0.2">
      <c r="B71" s="120" t="str">
        <f t="array" ref="B71">IF(ISERROR(INDEX('Trust - Frontsheet'!AR$1:AR$6001,SMALL(IF('Trust - Frontsheet'!$AT$1:$AT$6001=$B$2,ROW('Trust - Frontsheet'!$AT$1:$AT$6001)),ROW(65:65)))),"",INDEX('Trust - Frontsheet'!AR$1:AR$6001,SMALL(IF('Trust - Frontsheet'!$AT$1:$AT$6001=$B$2,ROW('Trust - Frontsheet'!$AT$1:$AT$6001)),ROW(65:65))))</f>
        <v/>
      </c>
      <c r="C71" s="120" t="str">
        <f t="array" ref="C71">IF(ISERROR(INDEX('Trust - Frontsheet'!AS$1:AS$6001,SMALL(IF('Trust - Frontsheet'!$AT$1:$AT$6001=$B$2,ROW('Trust - Frontsheet'!$AT$1:$AT$6001)),ROW(65:65)))),"",INDEX('Trust - Frontsheet'!AS$1:AS$6001,SMALL(IF('Trust - Frontsheet'!$AT$1:$AT$6001=$B$2,ROW('Trust - Frontsheet'!$AT$1:$AT$6001)),ROW(65:65))))</f>
        <v/>
      </c>
      <c r="D71" s="121" t="str">
        <f>IF($B71="","",SUMIF('Trust - Frontsheet'!$C$12:$C$211,$B71,'Trust - Frontsheet'!H$12:H$211))</f>
        <v/>
      </c>
      <c r="E71" s="121" t="str">
        <f>IF($B71="","",SUMIF('Trust - Frontsheet'!$C$12:$C$211,$B71,'Trust - Frontsheet'!I$12:I$211))</f>
        <v/>
      </c>
      <c r="F71" s="121" t="str">
        <f>IF($B71="","",SUMIF('Trust - Frontsheet'!$C$12:$C$211,$B71,'Trust - Frontsheet'!J$12:J$211))</f>
        <v/>
      </c>
      <c r="G71" s="121" t="str">
        <f>IF($B71="","",SUMIF('Trust - Frontsheet'!$C$12:$C$211,$B71,'Trust - Frontsheet'!K$12:K$211))</f>
        <v/>
      </c>
      <c r="H71" s="121" t="str">
        <f>IF($B71="","",SUMIF('Trust - Frontsheet'!$C$12:$C$211,$B71,'Trust - Frontsheet'!L$12:L$211))</f>
        <v/>
      </c>
      <c r="I71" s="121" t="str">
        <f>IF($B71="","",SUMIF('Trust - Frontsheet'!$C$12:$C$211,$B71,'Trust - Frontsheet'!M$12:M$211))</f>
        <v/>
      </c>
      <c r="J71" s="121" t="str">
        <f>IF($B71="","",SUMIF('Trust - Frontsheet'!$C$12:$C$211,$B71,'Trust - Frontsheet'!N$12:N$211))</f>
        <v/>
      </c>
      <c r="K71" s="121" t="str">
        <f>IF($B71="","",SUMIF('Trust - Frontsheet'!$C$12:$C$211,$B71,'Trust - Frontsheet'!O$12:O$211))</f>
        <v/>
      </c>
      <c r="L71" s="102" t="str">
        <f t="shared" si="0"/>
        <v/>
      </c>
      <c r="M71" s="103" t="str">
        <f t="shared" si="1"/>
        <v/>
      </c>
      <c r="N71" s="102" t="str">
        <f t="shared" si="2"/>
        <v/>
      </c>
      <c r="O71" s="104" t="str">
        <f t="shared" si="3"/>
        <v/>
      </c>
    </row>
    <row r="72" spans="2:15" x14ac:dyDescent="0.2">
      <c r="B72" s="120" t="str">
        <f t="array" ref="B72">IF(ISERROR(INDEX('Trust - Frontsheet'!AR$1:AR$6001,SMALL(IF('Trust - Frontsheet'!$AT$1:$AT$6001=$B$2,ROW('Trust - Frontsheet'!$AT$1:$AT$6001)),ROW(66:66)))),"",INDEX('Trust - Frontsheet'!AR$1:AR$6001,SMALL(IF('Trust - Frontsheet'!$AT$1:$AT$6001=$B$2,ROW('Trust - Frontsheet'!$AT$1:$AT$6001)),ROW(66:66))))</f>
        <v/>
      </c>
      <c r="C72" s="120" t="str">
        <f t="array" ref="C72">IF(ISERROR(INDEX('Trust - Frontsheet'!AS$1:AS$6001,SMALL(IF('Trust - Frontsheet'!$AT$1:$AT$6001=$B$2,ROW('Trust - Frontsheet'!$AT$1:$AT$6001)),ROW(66:66)))),"",INDEX('Trust - Frontsheet'!AS$1:AS$6001,SMALL(IF('Trust - Frontsheet'!$AT$1:$AT$6001=$B$2,ROW('Trust - Frontsheet'!$AT$1:$AT$6001)),ROW(66:66))))</f>
        <v/>
      </c>
      <c r="D72" s="121" t="str">
        <f>IF($B72="","",SUMIF('Trust - Frontsheet'!$C$12:$C$211,$B72,'Trust - Frontsheet'!H$12:H$211))</f>
        <v/>
      </c>
      <c r="E72" s="121" t="str">
        <f>IF($B72="","",SUMIF('Trust - Frontsheet'!$C$12:$C$211,$B72,'Trust - Frontsheet'!I$12:I$211))</f>
        <v/>
      </c>
      <c r="F72" s="121" t="str">
        <f>IF($B72="","",SUMIF('Trust - Frontsheet'!$C$12:$C$211,$B72,'Trust - Frontsheet'!J$12:J$211))</f>
        <v/>
      </c>
      <c r="G72" s="121" t="str">
        <f>IF($B72="","",SUMIF('Trust - Frontsheet'!$C$12:$C$211,$B72,'Trust - Frontsheet'!K$12:K$211))</f>
        <v/>
      </c>
      <c r="H72" s="121" t="str">
        <f>IF($B72="","",SUMIF('Trust - Frontsheet'!$C$12:$C$211,$B72,'Trust - Frontsheet'!L$12:L$211))</f>
        <v/>
      </c>
      <c r="I72" s="121" t="str">
        <f>IF($B72="","",SUMIF('Trust - Frontsheet'!$C$12:$C$211,$B72,'Trust - Frontsheet'!M$12:M$211))</f>
        <v/>
      </c>
      <c r="J72" s="121" t="str">
        <f>IF($B72="","",SUMIF('Trust - Frontsheet'!$C$12:$C$211,$B72,'Trust - Frontsheet'!N$12:N$211))</f>
        <v/>
      </c>
      <c r="K72" s="121" t="str">
        <f>IF($B72="","",SUMIF('Trust - Frontsheet'!$C$12:$C$211,$B72,'Trust - Frontsheet'!O$12:O$211))</f>
        <v/>
      </c>
      <c r="L72" s="102" t="str">
        <f t="shared" ref="L72:L135" si="4">IF(D72="","",IF(D72=0,0,E72/D72))</f>
        <v/>
      </c>
      <c r="M72" s="103" t="str">
        <f t="shared" ref="M72:M135" si="5">IF(F72="","",IF(F72=0,0,G72/F72))</f>
        <v/>
      </c>
      <c r="N72" s="102" t="str">
        <f t="shared" ref="N72:N135" si="6">IF(H72="","",IF(H72=0,0,I72/H72))</f>
        <v/>
      </c>
      <c r="O72" s="104" t="str">
        <f t="shared" ref="O72:O135" si="7">IF(J72="","",IF(J72=0,0,K72/J72))</f>
        <v/>
      </c>
    </row>
    <row r="73" spans="2:15" x14ac:dyDescent="0.2">
      <c r="B73" s="120" t="str">
        <f t="array" ref="B73">IF(ISERROR(INDEX('Trust - Frontsheet'!AR$1:AR$6001,SMALL(IF('Trust - Frontsheet'!$AT$1:$AT$6001=$B$2,ROW('Trust - Frontsheet'!$AT$1:$AT$6001)),ROW(67:67)))),"",INDEX('Trust - Frontsheet'!AR$1:AR$6001,SMALL(IF('Trust - Frontsheet'!$AT$1:$AT$6001=$B$2,ROW('Trust - Frontsheet'!$AT$1:$AT$6001)),ROW(67:67))))</f>
        <v/>
      </c>
      <c r="C73" s="120" t="str">
        <f t="array" ref="C73">IF(ISERROR(INDEX('Trust - Frontsheet'!AS$1:AS$6001,SMALL(IF('Trust - Frontsheet'!$AT$1:$AT$6001=$B$2,ROW('Trust - Frontsheet'!$AT$1:$AT$6001)),ROW(67:67)))),"",INDEX('Trust - Frontsheet'!AS$1:AS$6001,SMALL(IF('Trust - Frontsheet'!$AT$1:$AT$6001=$B$2,ROW('Trust - Frontsheet'!$AT$1:$AT$6001)),ROW(67:67))))</f>
        <v/>
      </c>
      <c r="D73" s="121" t="str">
        <f>IF($B73="","",SUMIF('Trust - Frontsheet'!$C$12:$C$211,$B73,'Trust - Frontsheet'!H$12:H$211))</f>
        <v/>
      </c>
      <c r="E73" s="121" t="str">
        <f>IF($B73="","",SUMIF('Trust - Frontsheet'!$C$12:$C$211,$B73,'Trust - Frontsheet'!I$12:I$211))</f>
        <v/>
      </c>
      <c r="F73" s="121" t="str">
        <f>IF($B73="","",SUMIF('Trust - Frontsheet'!$C$12:$C$211,$B73,'Trust - Frontsheet'!J$12:J$211))</f>
        <v/>
      </c>
      <c r="G73" s="121" t="str">
        <f>IF($B73="","",SUMIF('Trust - Frontsheet'!$C$12:$C$211,$B73,'Trust - Frontsheet'!K$12:K$211))</f>
        <v/>
      </c>
      <c r="H73" s="121" t="str">
        <f>IF($B73="","",SUMIF('Trust - Frontsheet'!$C$12:$C$211,$B73,'Trust - Frontsheet'!L$12:L$211))</f>
        <v/>
      </c>
      <c r="I73" s="121" t="str">
        <f>IF($B73="","",SUMIF('Trust - Frontsheet'!$C$12:$C$211,$B73,'Trust - Frontsheet'!M$12:M$211))</f>
        <v/>
      </c>
      <c r="J73" s="121" t="str">
        <f>IF($B73="","",SUMIF('Trust - Frontsheet'!$C$12:$C$211,$B73,'Trust - Frontsheet'!N$12:N$211))</f>
        <v/>
      </c>
      <c r="K73" s="121" t="str">
        <f>IF($B73="","",SUMIF('Trust - Frontsheet'!$C$12:$C$211,$B73,'Trust - Frontsheet'!O$12:O$211))</f>
        <v/>
      </c>
      <c r="L73" s="102" t="str">
        <f t="shared" si="4"/>
        <v/>
      </c>
      <c r="M73" s="103" t="str">
        <f t="shared" si="5"/>
        <v/>
      </c>
      <c r="N73" s="102" t="str">
        <f t="shared" si="6"/>
        <v/>
      </c>
      <c r="O73" s="104" t="str">
        <f t="shared" si="7"/>
        <v/>
      </c>
    </row>
    <row r="74" spans="2:15" x14ac:dyDescent="0.2">
      <c r="B74" s="120" t="str">
        <f t="array" ref="B74">IF(ISERROR(INDEX('Trust - Frontsheet'!AR$1:AR$6001,SMALL(IF('Trust - Frontsheet'!$AT$1:$AT$6001=$B$2,ROW('Trust - Frontsheet'!$AT$1:$AT$6001)),ROW(68:68)))),"",INDEX('Trust - Frontsheet'!AR$1:AR$6001,SMALL(IF('Trust - Frontsheet'!$AT$1:$AT$6001=$B$2,ROW('Trust - Frontsheet'!$AT$1:$AT$6001)),ROW(68:68))))</f>
        <v/>
      </c>
      <c r="C74" s="120" t="str">
        <f t="array" ref="C74">IF(ISERROR(INDEX('Trust - Frontsheet'!AS$1:AS$6001,SMALL(IF('Trust - Frontsheet'!$AT$1:$AT$6001=$B$2,ROW('Trust - Frontsheet'!$AT$1:$AT$6001)),ROW(68:68)))),"",INDEX('Trust - Frontsheet'!AS$1:AS$6001,SMALL(IF('Trust - Frontsheet'!$AT$1:$AT$6001=$B$2,ROW('Trust - Frontsheet'!$AT$1:$AT$6001)),ROW(68:68))))</f>
        <v/>
      </c>
      <c r="D74" s="121" t="str">
        <f>IF($B74="","",SUMIF('Trust - Frontsheet'!$C$12:$C$211,$B74,'Trust - Frontsheet'!H$12:H$211))</f>
        <v/>
      </c>
      <c r="E74" s="121" t="str">
        <f>IF($B74="","",SUMIF('Trust - Frontsheet'!$C$12:$C$211,$B74,'Trust - Frontsheet'!I$12:I$211))</f>
        <v/>
      </c>
      <c r="F74" s="121" t="str">
        <f>IF($B74="","",SUMIF('Trust - Frontsheet'!$C$12:$C$211,$B74,'Trust - Frontsheet'!J$12:J$211))</f>
        <v/>
      </c>
      <c r="G74" s="121" t="str">
        <f>IF($B74="","",SUMIF('Trust - Frontsheet'!$C$12:$C$211,$B74,'Trust - Frontsheet'!K$12:K$211))</f>
        <v/>
      </c>
      <c r="H74" s="121" t="str">
        <f>IF($B74="","",SUMIF('Trust - Frontsheet'!$C$12:$C$211,$B74,'Trust - Frontsheet'!L$12:L$211))</f>
        <v/>
      </c>
      <c r="I74" s="121" t="str">
        <f>IF($B74="","",SUMIF('Trust - Frontsheet'!$C$12:$C$211,$B74,'Trust - Frontsheet'!M$12:M$211))</f>
        <v/>
      </c>
      <c r="J74" s="121" t="str">
        <f>IF($B74="","",SUMIF('Trust - Frontsheet'!$C$12:$C$211,$B74,'Trust - Frontsheet'!N$12:N$211))</f>
        <v/>
      </c>
      <c r="K74" s="121" t="str">
        <f>IF($B74="","",SUMIF('Trust - Frontsheet'!$C$12:$C$211,$B74,'Trust - Frontsheet'!O$12:O$211))</f>
        <v/>
      </c>
      <c r="L74" s="102" t="str">
        <f t="shared" si="4"/>
        <v/>
      </c>
      <c r="M74" s="103" t="str">
        <f t="shared" si="5"/>
        <v/>
      </c>
      <c r="N74" s="102" t="str">
        <f t="shared" si="6"/>
        <v/>
      </c>
      <c r="O74" s="104" t="str">
        <f t="shared" si="7"/>
        <v/>
      </c>
    </row>
    <row r="75" spans="2:15" x14ac:dyDescent="0.2">
      <c r="B75" s="120" t="str">
        <f t="array" ref="B75">IF(ISERROR(INDEX('Trust - Frontsheet'!AR$1:AR$6001,SMALL(IF('Trust - Frontsheet'!$AT$1:$AT$6001=$B$2,ROW('Trust - Frontsheet'!$AT$1:$AT$6001)),ROW(69:69)))),"",INDEX('Trust - Frontsheet'!AR$1:AR$6001,SMALL(IF('Trust - Frontsheet'!$AT$1:$AT$6001=$B$2,ROW('Trust - Frontsheet'!$AT$1:$AT$6001)),ROW(69:69))))</f>
        <v/>
      </c>
      <c r="C75" s="120" t="str">
        <f t="array" ref="C75">IF(ISERROR(INDEX('Trust - Frontsheet'!AS$1:AS$6001,SMALL(IF('Trust - Frontsheet'!$AT$1:$AT$6001=$B$2,ROW('Trust - Frontsheet'!$AT$1:$AT$6001)),ROW(69:69)))),"",INDEX('Trust - Frontsheet'!AS$1:AS$6001,SMALL(IF('Trust - Frontsheet'!$AT$1:$AT$6001=$B$2,ROW('Trust - Frontsheet'!$AT$1:$AT$6001)),ROW(69:69))))</f>
        <v/>
      </c>
      <c r="D75" s="121" t="str">
        <f>IF($B75="","",SUMIF('Trust - Frontsheet'!$C$12:$C$211,$B75,'Trust - Frontsheet'!H$12:H$211))</f>
        <v/>
      </c>
      <c r="E75" s="121" t="str">
        <f>IF($B75="","",SUMIF('Trust - Frontsheet'!$C$12:$C$211,$B75,'Trust - Frontsheet'!I$12:I$211))</f>
        <v/>
      </c>
      <c r="F75" s="121" t="str">
        <f>IF($B75="","",SUMIF('Trust - Frontsheet'!$C$12:$C$211,$B75,'Trust - Frontsheet'!J$12:J$211))</f>
        <v/>
      </c>
      <c r="G75" s="121" t="str">
        <f>IF($B75="","",SUMIF('Trust - Frontsheet'!$C$12:$C$211,$B75,'Trust - Frontsheet'!K$12:K$211))</f>
        <v/>
      </c>
      <c r="H75" s="121" t="str">
        <f>IF($B75="","",SUMIF('Trust - Frontsheet'!$C$12:$C$211,$B75,'Trust - Frontsheet'!L$12:L$211))</f>
        <v/>
      </c>
      <c r="I75" s="121" t="str">
        <f>IF($B75="","",SUMIF('Trust - Frontsheet'!$C$12:$C$211,$B75,'Trust - Frontsheet'!M$12:M$211))</f>
        <v/>
      </c>
      <c r="J75" s="121" t="str">
        <f>IF($B75="","",SUMIF('Trust - Frontsheet'!$C$12:$C$211,$B75,'Trust - Frontsheet'!N$12:N$211))</f>
        <v/>
      </c>
      <c r="K75" s="121" t="str">
        <f>IF($B75="","",SUMIF('Trust - Frontsheet'!$C$12:$C$211,$B75,'Trust - Frontsheet'!O$12:O$211))</f>
        <v/>
      </c>
      <c r="L75" s="102" t="str">
        <f t="shared" si="4"/>
        <v/>
      </c>
      <c r="M75" s="103" t="str">
        <f t="shared" si="5"/>
        <v/>
      </c>
      <c r="N75" s="102" t="str">
        <f t="shared" si="6"/>
        <v/>
      </c>
      <c r="O75" s="104" t="str">
        <f t="shared" si="7"/>
        <v/>
      </c>
    </row>
    <row r="76" spans="2:15" x14ac:dyDescent="0.2">
      <c r="B76" s="120" t="str">
        <f t="array" ref="B76">IF(ISERROR(INDEX('Trust - Frontsheet'!AR$1:AR$6001,SMALL(IF('Trust - Frontsheet'!$AT$1:$AT$6001=$B$2,ROW('Trust - Frontsheet'!$AT$1:$AT$6001)),ROW(70:70)))),"",INDEX('Trust - Frontsheet'!AR$1:AR$6001,SMALL(IF('Trust - Frontsheet'!$AT$1:$AT$6001=$B$2,ROW('Trust - Frontsheet'!$AT$1:$AT$6001)),ROW(70:70))))</f>
        <v/>
      </c>
      <c r="C76" s="120" t="str">
        <f t="array" ref="C76">IF(ISERROR(INDEX('Trust - Frontsheet'!AS$1:AS$6001,SMALL(IF('Trust - Frontsheet'!$AT$1:$AT$6001=$B$2,ROW('Trust - Frontsheet'!$AT$1:$AT$6001)),ROW(70:70)))),"",INDEX('Trust - Frontsheet'!AS$1:AS$6001,SMALL(IF('Trust - Frontsheet'!$AT$1:$AT$6001=$B$2,ROW('Trust - Frontsheet'!$AT$1:$AT$6001)),ROW(70:70))))</f>
        <v/>
      </c>
      <c r="D76" s="121" t="str">
        <f>IF($B76="","",SUMIF('Trust - Frontsheet'!$C$12:$C$211,$B76,'Trust - Frontsheet'!H$12:H$211))</f>
        <v/>
      </c>
      <c r="E76" s="121" t="str">
        <f>IF($B76="","",SUMIF('Trust - Frontsheet'!$C$12:$C$211,$B76,'Trust - Frontsheet'!I$12:I$211))</f>
        <v/>
      </c>
      <c r="F76" s="121" t="str">
        <f>IF($B76="","",SUMIF('Trust - Frontsheet'!$C$12:$C$211,$B76,'Trust - Frontsheet'!J$12:J$211))</f>
        <v/>
      </c>
      <c r="G76" s="121" t="str">
        <f>IF($B76="","",SUMIF('Trust - Frontsheet'!$C$12:$C$211,$B76,'Trust - Frontsheet'!K$12:K$211))</f>
        <v/>
      </c>
      <c r="H76" s="121" t="str">
        <f>IF($B76="","",SUMIF('Trust - Frontsheet'!$C$12:$C$211,$B76,'Trust - Frontsheet'!L$12:L$211))</f>
        <v/>
      </c>
      <c r="I76" s="121" t="str">
        <f>IF($B76="","",SUMIF('Trust - Frontsheet'!$C$12:$C$211,$B76,'Trust - Frontsheet'!M$12:M$211))</f>
        <v/>
      </c>
      <c r="J76" s="121" t="str">
        <f>IF($B76="","",SUMIF('Trust - Frontsheet'!$C$12:$C$211,$B76,'Trust - Frontsheet'!N$12:N$211))</f>
        <v/>
      </c>
      <c r="K76" s="121" t="str">
        <f>IF($B76="","",SUMIF('Trust - Frontsheet'!$C$12:$C$211,$B76,'Trust - Frontsheet'!O$12:O$211))</f>
        <v/>
      </c>
      <c r="L76" s="102" t="str">
        <f t="shared" si="4"/>
        <v/>
      </c>
      <c r="M76" s="103" t="str">
        <f t="shared" si="5"/>
        <v/>
      </c>
      <c r="N76" s="102" t="str">
        <f t="shared" si="6"/>
        <v/>
      </c>
      <c r="O76" s="104" t="str">
        <f t="shared" si="7"/>
        <v/>
      </c>
    </row>
    <row r="77" spans="2:15" x14ac:dyDescent="0.2">
      <c r="B77" s="120" t="str">
        <f t="array" ref="B77">IF(ISERROR(INDEX('Trust - Frontsheet'!AR$1:AR$6001,SMALL(IF('Trust - Frontsheet'!$AT$1:$AT$6001=$B$2,ROW('Trust - Frontsheet'!$AT$1:$AT$6001)),ROW(71:71)))),"",INDEX('Trust - Frontsheet'!AR$1:AR$6001,SMALL(IF('Trust - Frontsheet'!$AT$1:$AT$6001=$B$2,ROW('Trust - Frontsheet'!$AT$1:$AT$6001)),ROW(71:71))))</f>
        <v/>
      </c>
      <c r="C77" s="120" t="str">
        <f t="array" ref="C77">IF(ISERROR(INDEX('Trust - Frontsheet'!AS$1:AS$6001,SMALL(IF('Trust - Frontsheet'!$AT$1:$AT$6001=$B$2,ROW('Trust - Frontsheet'!$AT$1:$AT$6001)),ROW(71:71)))),"",INDEX('Trust - Frontsheet'!AS$1:AS$6001,SMALL(IF('Trust - Frontsheet'!$AT$1:$AT$6001=$B$2,ROW('Trust - Frontsheet'!$AT$1:$AT$6001)),ROW(71:71))))</f>
        <v/>
      </c>
      <c r="D77" s="121" t="str">
        <f>IF($B77="","",SUMIF('Trust - Frontsheet'!$C$12:$C$211,$B77,'Trust - Frontsheet'!H$12:H$211))</f>
        <v/>
      </c>
      <c r="E77" s="121" t="str">
        <f>IF($B77="","",SUMIF('Trust - Frontsheet'!$C$12:$C$211,$B77,'Trust - Frontsheet'!I$12:I$211))</f>
        <v/>
      </c>
      <c r="F77" s="121" t="str">
        <f>IF($B77="","",SUMIF('Trust - Frontsheet'!$C$12:$C$211,$B77,'Trust - Frontsheet'!J$12:J$211))</f>
        <v/>
      </c>
      <c r="G77" s="121" t="str">
        <f>IF($B77="","",SUMIF('Trust - Frontsheet'!$C$12:$C$211,$B77,'Trust - Frontsheet'!K$12:K$211))</f>
        <v/>
      </c>
      <c r="H77" s="121" t="str">
        <f>IF($B77="","",SUMIF('Trust - Frontsheet'!$C$12:$C$211,$B77,'Trust - Frontsheet'!L$12:L$211))</f>
        <v/>
      </c>
      <c r="I77" s="121" t="str">
        <f>IF($B77="","",SUMIF('Trust - Frontsheet'!$C$12:$C$211,$B77,'Trust - Frontsheet'!M$12:M$211))</f>
        <v/>
      </c>
      <c r="J77" s="121" t="str">
        <f>IF($B77="","",SUMIF('Trust - Frontsheet'!$C$12:$C$211,$B77,'Trust - Frontsheet'!N$12:N$211))</f>
        <v/>
      </c>
      <c r="K77" s="121" t="str">
        <f>IF($B77="","",SUMIF('Trust - Frontsheet'!$C$12:$C$211,$B77,'Trust - Frontsheet'!O$12:O$211))</f>
        <v/>
      </c>
      <c r="L77" s="102" t="str">
        <f t="shared" si="4"/>
        <v/>
      </c>
      <c r="M77" s="103" t="str">
        <f t="shared" si="5"/>
        <v/>
      </c>
      <c r="N77" s="102" t="str">
        <f t="shared" si="6"/>
        <v/>
      </c>
      <c r="O77" s="104" t="str">
        <f t="shared" si="7"/>
        <v/>
      </c>
    </row>
    <row r="78" spans="2:15" x14ac:dyDescent="0.2">
      <c r="B78" s="120" t="str">
        <f t="array" ref="B78">IF(ISERROR(INDEX('Trust - Frontsheet'!AR$1:AR$6001,SMALL(IF('Trust - Frontsheet'!$AT$1:$AT$6001=$B$2,ROW('Trust - Frontsheet'!$AT$1:$AT$6001)),ROW(72:72)))),"",INDEX('Trust - Frontsheet'!AR$1:AR$6001,SMALL(IF('Trust - Frontsheet'!$AT$1:$AT$6001=$B$2,ROW('Trust - Frontsheet'!$AT$1:$AT$6001)),ROW(72:72))))</f>
        <v/>
      </c>
      <c r="C78" s="120" t="str">
        <f t="array" ref="C78">IF(ISERROR(INDEX('Trust - Frontsheet'!AS$1:AS$6001,SMALL(IF('Trust - Frontsheet'!$AT$1:$AT$6001=$B$2,ROW('Trust - Frontsheet'!$AT$1:$AT$6001)),ROW(72:72)))),"",INDEX('Trust - Frontsheet'!AS$1:AS$6001,SMALL(IF('Trust - Frontsheet'!$AT$1:$AT$6001=$B$2,ROW('Trust - Frontsheet'!$AT$1:$AT$6001)),ROW(72:72))))</f>
        <v/>
      </c>
      <c r="D78" s="121" t="str">
        <f>IF($B78="","",SUMIF('Trust - Frontsheet'!$C$12:$C$211,$B78,'Trust - Frontsheet'!H$12:H$211))</f>
        <v/>
      </c>
      <c r="E78" s="121" t="str">
        <f>IF($B78="","",SUMIF('Trust - Frontsheet'!$C$12:$C$211,$B78,'Trust - Frontsheet'!I$12:I$211))</f>
        <v/>
      </c>
      <c r="F78" s="121" t="str">
        <f>IF($B78="","",SUMIF('Trust - Frontsheet'!$C$12:$C$211,$B78,'Trust - Frontsheet'!J$12:J$211))</f>
        <v/>
      </c>
      <c r="G78" s="121" t="str">
        <f>IF($B78="","",SUMIF('Trust - Frontsheet'!$C$12:$C$211,$B78,'Trust - Frontsheet'!K$12:K$211))</f>
        <v/>
      </c>
      <c r="H78" s="121" t="str">
        <f>IF($B78="","",SUMIF('Trust - Frontsheet'!$C$12:$C$211,$B78,'Trust - Frontsheet'!L$12:L$211))</f>
        <v/>
      </c>
      <c r="I78" s="121" t="str">
        <f>IF($B78="","",SUMIF('Trust - Frontsheet'!$C$12:$C$211,$B78,'Trust - Frontsheet'!M$12:M$211))</f>
        <v/>
      </c>
      <c r="J78" s="121" t="str">
        <f>IF($B78="","",SUMIF('Trust - Frontsheet'!$C$12:$C$211,$B78,'Trust - Frontsheet'!N$12:N$211))</f>
        <v/>
      </c>
      <c r="K78" s="121" t="str">
        <f>IF($B78="","",SUMIF('Trust - Frontsheet'!$C$12:$C$211,$B78,'Trust - Frontsheet'!O$12:O$211))</f>
        <v/>
      </c>
      <c r="L78" s="102" t="str">
        <f t="shared" si="4"/>
        <v/>
      </c>
      <c r="M78" s="103" t="str">
        <f t="shared" si="5"/>
        <v/>
      </c>
      <c r="N78" s="102" t="str">
        <f t="shared" si="6"/>
        <v/>
      </c>
      <c r="O78" s="104" t="str">
        <f t="shared" si="7"/>
        <v/>
      </c>
    </row>
    <row r="79" spans="2:15" x14ac:dyDescent="0.2">
      <c r="B79" s="120" t="str">
        <f t="array" ref="B79">IF(ISERROR(INDEX('Trust - Frontsheet'!AR$1:AR$6001,SMALL(IF('Trust - Frontsheet'!$AT$1:$AT$6001=$B$2,ROW('Trust - Frontsheet'!$AT$1:$AT$6001)),ROW(73:73)))),"",INDEX('Trust - Frontsheet'!AR$1:AR$6001,SMALL(IF('Trust - Frontsheet'!$AT$1:$AT$6001=$B$2,ROW('Trust - Frontsheet'!$AT$1:$AT$6001)),ROW(73:73))))</f>
        <v/>
      </c>
      <c r="C79" s="120" t="str">
        <f t="array" ref="C79">IF(ISERROR(INDEX('Trust - Frontsheet'!AS$1:AS$6001,SMALL(IF('Trust - Frontsheet'!$AT$1:$AT$6001=$B$2,ROW('Trust - Frontsheet'!$AT$1:$AT$6001)),ROW(73:73)))),"",INDEX('Trust - Frontsheet'!AS$1:AS$6001,SMALL(IF('Trust - Frontsheet'!$AT$1:$AT$6001=$B$2,ROW('Trust - Frontsheet'!$AT$1:$AT$6001)),ROW(73:73))))</f>
        <v/>
      </c>
      <c r="D79" s="121" t="str">
        <f>IF($B79="","",SUMIF('Trust - Frontsheet'!$C$12:$C$211,$B79,'Trust - Frontsheet'!H$12:H$211))</f>
        <v/>
      </c>
      <c r="E79" s="121" t="str">
        <f>IF($B79="","",SUMIF('Trust - Frontsheet'!$C$12:$C$211,$B79,'Trust - Frontsheet'!I$12:I$211))</f>
        <v/>
      </c>
      <c r="F79" s="121" t="str">
        <f>IF($B79="","",SUMIF('Trust - Frontsheet'!$C$12:$C$211,$B79,'Trust - Frontsheet'!J$12:J$211))</f>
        <v/>
      </c>
      <c r="G79" s="121" t="str">
        <f>IF($B79="","",SUMIF('Trust - Frontsheet'!$C$12:$C$211,$B79,'Trust - Frontsheet'!K$12:K$211))</f>
        <v/>
      </c>
      <c r="H79" s="121" t="str">
        <f>IF($B79="","",SUMIF('Trust - Frontsheet'!$C$12:$C$211,$B79,'Trust - Frontsheet'!L$12:L$211))</f>
        <v/>
      </c>
      <c r="I79" s="121" t="str">
        <f>IF($B79="","",SUMIF('Trust - Frontsheet'!$C$12:$C$211,$B79,'Trust - Frontsheet'!M$12:M$211))</f>
        <v/>
      </c>
      <c r="J79" s="121" t="str">
        <f>IF($B79="","",SUMIF('Trust - Frontsheet'!$C$12:$C$211,$B79,'Trust - Frontsheet'!N$12:N$211))</f>
        <v/>
      </c>
      <c r="K79" s="121" t="str">
        <f>IF($B79="","",SUMIF('Trust - Frontsheet'!$C$12:$C$211,$B79,'Trust - Frontsheet'!O$12:O$211))</f>
        <v/>
      </c>
      <c r="L79" s="102" t="str">
        <f t="shared" si="4"/>
        <v/>
      </c>
      <c r="M79" s="103" t="str">
        <f t="shared" si="5"/>
        <v/>
      </c>
      <c r="N79" s="102" t="str">
        <f t="shared" si="6"/>
        <v/>
      </c>
      <c r="O79" s="104" t="str">
        <f t="shared" si="7"/>
        <v/>
      </c>
    </row>
    <row r="80" spans="2:15" x14ac:dyDescent="0.2">
      <c r="B80" s="120" t="str">
        <f t="array" ref="B80">IF(ISERROR(INDEX('Trust - Frontsheet'!AR$1:AR$6001,SMALL(IF('Trust - Frontsheet'!$AT$1:$AT$6001=$B$2,ROW('Trust - Frontsheet'!$AT$1:$AT$6001)),ROW(74:74)))),"",INDEX('Trust - Frontsheet'!AR$1:AR$6001,SMALL(IF('Trust - Frontsheet'!$AT$1:$AT$6001=$B$2,ROW('Trust - Frontsheet'!$AT$1:$AT$6001)),ROW(74:74))))</f>
        <v/>
      </c>
      <c r="C80" s="120" t="str">
        <f t="array" ref="C80">IF(ISERROR(INDEX('Trust - Frontsheet'!AS$1:AS$6001,SMALL(IF('Trust - Frontsheet'!$AT$1:$AT$6001=$B$2,ROW('Trust - Frontsheet'!$AT$1:$AT$6001)),ROW(74:74)))),"",INDEX('Trust - Frontsheet'!AS$1:AS$6001,SMALL(IF('Trust - Frontsheet'!$AT$1:$AT$6001=$B$2,ROW('Trust - Frontsheet'!$AT$1:$AT$6001)),ROW(74:74))))</f>
        <v/>
      </c>
      <c r="D80" s="121" t="str">
        <f>IF($B80="","",SUMIF('Trust - Frontsheet'!$C$12:$C$211,$B80,'Trust - Frontsheet'!H$12:H$211))</f>
        <v/>
      </c>
      <c r="E80" s="121" t="str">
        <f>IF($B80="","",SUMIF('Trust - Frontsheet'!$C$12:$C$211,$B80,'Trust - Frontsheet'!I$12:I$211))</f>
        <v/>
      </c>
      <c r="F80" s="121" t="str">
        <f>IF($B80="","",SUMIF('Trust - Frontsheet'!$C$12:$C$211,$B80,'Trust - Frontsheet'!J$12:J$211))</f>
        <v/>
      </c>
      <c r="G80" s="121" t="str">
        <f>IF($B80="","",SUMIF('Trust - Frontsheet'!$C$12:$C$211,$B80,'Trust - Frontsheet'!K$12:K$211))</f>
        <v/>
      </c>
      <c r="H80" s="121" t="str">
        <f>IF($B80="","",SUMIF('Trust - Frontsheet'!$C$12:$C$211,$B80,'Trust - Frontsheet'!L$12:L$211))</f>
        <v/>
      </c>
      <c r="I80" s="121" t="str">
        <f>IF($B80="","",SUMIF('Trust - Frontsheet'!$C$12:$C$211,$B80,'Trust - Frontsheet'!M$12:M$211))</f>
        <v/>
      </c>
      <c r="J80" s="121" t="str">
        <f>IF($B80="","",SUMIF('Trust - Frontsheet'!$C$12:$C$211,$B80,'Trust - Frontsheet'!N$12:N$211))</f>
        <v/>
      </c>
      <c r="K80" s="121" t="str">
        <f>IF($B80="","",SUMIF('Trust - Frontsheet'!$C$12:$C$211,$B80,'Trust - Frontsheet'!O$12:O$211))</f>
        <v/>
      </c>
      <c r="L80" s="102" t="str">
        <f t="shared" si="4"/>
        <v/>
      </c>
      <c r="M80" s="103" t="str">
        <f t="shared" si="5"/>
        <v/>
      </c>
      <c r="N80" s="102" t="str">
        <f t="shared" si="6"/>
        <v/>
      </c>
      <c r="O80" s="104" t="str">
        <f t="shared" si="7"/>
        <v/>
      </c>
    </row>
    <row r="81" spans="2:15" x14ac:dyDescent="0.2">
      <c r="B81" s="120" t="str">
        <f t="array" ref="B81">IF(ISERROR(INDEX('Trust - Frontsheet'!AR$1:AR$6001,SMALL(IF('Trust - Frontsheet'!$AT$1:$AT$6001=$B$2,ROW('Trust - Frontsheet'!$AT$1:$AT$6001)),ROW(75:75)))),"",INDEX('Trust - Frontsheet'!AR$1:AR$6001,SMALL(IF('Trust - Frontsheet'!$AT$1:$AT$6001=$B$2,ROW('Trust - Frontsheet'!$AT$1:$AT$6001)),ROW(75:75))))</f>
        <v/>
      </c>
      <c r="C81" s="120" t="str">
        <f t="array" ref="C81">IF(ISERROR(INDEX('Trust - Frontsheet'!AS$1:AS$6001,SMALL(IF('Trust - Frontsheet'!$AT$1:$AT$6001=$B$2,ROW('Trust - Frontsheet'!$AT$1:$AT$6001)),ROW(75:75)))),"",INDEX('Trust - Frontsheet'!AS$1:AS$6001,SMALL(IF('Trust - Frontsheet'!$AT$1:$AT$6001=$B$2,ROW('Trust - Frontsheet'!$AT$1:$AT$6001)),ROW(75:75))))</f>
        <v/>
      </c>
      <c r="D81" s="121" t="str">
        <f>IF($B81="","",SUMIF('Trust - Frontsheet'!$C$12:$C$211,$B81,'Trust - Frontsheet'!H$12:H$211))</f>
        <v/>
      </c>
      <c r="E81" s="121" t="str">
        <f>IF($B81="","",SUMIF('Trust - Frontsheet'!$C$12:$C$211,$B81,'Trust - Frontsheet'!I$12:I$211))</f>
        <v/>
      </c>
      <c r="F81" s="121" t="str">
        <f>IF($B81="","",SUMIF('Trust - Frontsheet'!$C$12:$C$211,$B81,'Trust - Frontsheet'!J$12:J$211))</f>
        <v/>
      </c>
      <c r="G81" s="121" t="str">
        <f>IF($B81="","",SUMIF('Trust - Frontsheet'!$C$12:$C$211,$B81,'Trust - Frontsheet'!K$12:K$211))</f>
        <v/>
      </c>
      <c r="H81" s="121" t="str">
        <f>IF($B81="","",SUMIF('Trust - Frontsheet'!$C$12:$C$211,$B81,'Trust - Frontsheet'!L$12:L$211))</f>
        <v/>
      </c>
      <c r="I81" s="121" t="str">
        <f>IF($B81="","",SUMIF('Trust - Frontsheet'!$C$12:$C$211,$B81,'Trust - Frontsheet'!M$12:M$211))</f>
        <v/>
      </c>
      <c r="J81" s="121" t="str">
        <f>IF($B81="","",SUMIF('Trust - Frontsheet'!$C$12:$C$211,$B81,'Trust - Frontsheet'!N$12:N$211))</f>
        <v/>
      </c>
      <c r="K81" s="121" t="str">
        <f>IF($B81="","",SUMIF('Trust - Frontsheet'!$C$12:$C$211,$B81,'Trust - Frontsheet'!O$12:O$211))</f>
        <v/>
      </c>
      <c r="L81" s="102" t="str">
        <f t="shared" si="4"/>
        <v/>
      </c>
      <c r="M81" s="103" t="str">
        <f t="shared" si="5"/>
        <v/>
      </c>
      <c r="N81" s="102" t="str">
        <f t="shared" si="6"/>
        <v/>
      </c>
      <c r="O81" s="104" t="str">
        <f t="shared" si="7"/>
        <v/>
      </c>
    </row>
    <row r="82" spans="2:15" x14ac:dyDescent="0.2">
      <c r="B82" s="120" t="str">
        <f t="array" ref="B82">IF(ISERROR(INDEX('Trust - Frontsheet'!AR$1:AR$6001,SMALL(IF('Trust - Frontsheet'!$AT$1:$AT$6001=$B$2,ROW('Trust - Frontsheet'!$AT$1:$AT$6001)),ROW(76:76)))),"",INDEX('Trust - Frontsheet'!AR$1:AR$6001,SMALL(IF('Trust - Frontsheet'!$AT$1:$AT$6001=$B$2,ROW('Trust - Frontsheet'!$AT$1:$AT$6001)),ROW(76:76))))</f>
        <v/>
      </c>
      <c r="C82" s="120" t="str">
        <f t="array" ref="C82">IF(ISERROR(INDEX('Trust - Frontsheet'!AS$1:AS$6001,SMALL(IF('Trust - Frontsheet'!$AT$1:$AT$6001=$B$2,ROW('Trust - Frontsheet'!$AT$1:$AT$6001)),ROW(76:76)))),"",INDEX('Trust - Frontsheet'!AS$1:AS$6001,SMALL(IF('Trust - Frontsheet'!$AT$1:$AT$6001=$B$2,ROW('Trust - Frontsheet'!$AT$1:$AT$6001)),ROW(76:76))))</f>
        <v/>
      </c>
      <c r="D82" s="121" t="str">
        <f>IF($B82="","",SUMIF('Trust - Frontsheet'!$C$12:$C$211,$B82,'Trust - Frontsheet'!H$12:H$211))</f>
        <v/>
      </c>
      <c r="E82" s="121" t="str">
        <f>IF($B82="","",SUMIF('Trust - Frontsheet'!$C$12:$C$211,$B82,'Trust - Frontsheet'!I$12:I$211))</f>
        <v/>
      </c>
      <c r="F82" s="121" t="str">
        <f>IF($B82="","",SUMIF('Trust - Frontsheet'!$C$12:$C$211,$B82,'Trust - Frontsheet'!J$12:J$211))</f>
        <v/>
      </c>
      <c r="G82" s="121" t="str">
        <f>IF($B82="","",SUMIF('Trust - Frontsheet'!$C$12:$C$211,$B82,'Trust - Frontsheet'!K$12:K$211))</f>
        <v/>
      </c>
      <c r="H82" s="121" t="str">
        <f>IF($B82="","",SUMIF('Trust - Frontsheet'!$C$12:$C$211,$B82,'Trust - Frontsheet'!L$12:L$211))</f>
        <v/>
      </c>
      <c r="I82" s="121" t="str">
        <f>IF($B82="","",SUMIF('Trust - Frontsheet'!$C$12:$C$211,$B82,'Trust - Frontsheet'!M$12:M$211))</f>
        <v/>
      </c>
      <c r="J82" s="121" t="str">
        <f>IF($B82="","",SUMIF('Trust - Frontsheet'!$C$12:$C$211,$B82,'Trust - Frontsheet'!N$12:N$211))</f>
        <v/>
      </c>
      <c r="K82" s="121" t="str">
        <f>IF($B82="","",SUMIF('Trust - Frontsheet'!$C$12:$C$211,$B82,'Trust - Frontsheet'!O$12:O$211))</f>
        <v/>
      </c>
      <c r="L82" s="102" t="str">
        <f t="shared" si="4"/>
        <v/>
      </c>
      <c r="M82" s="103" t="str">
        <f t="shared" si="5"/>
        <v/>
      </c>
      <c r="N82" s="102" t="str">
        <f t="shared" si="6"/>
        <v/>
      </c>
      <c r="O82" s="104" t="str">
        <f t="shared" si="7"/>
        <v/>
      </c>
    </row>
    <row r="83" spans="2:15" x14ac:dyDescent="0.2">
      <c r="B83" s="120" t="str">
        <f t="array" ref="B83">IF(ISERROR(INDEX('Trust - Frontsheet'!AR$1:AR$6001,SMALL(IF('Trust - Frontsheet'!$AT$1:$AT$6001=$B$2,ROW('Trust - Frontsheet'!$AT$1:$AT$6001)),ROW(77:77)))),"",INDEX('Trust - Frontsheet'!AR$1:AR$6001,SMALL(IF('Trust - Frontsheet'!$AT$1:$AT$6001=$B$2,ROW('Trust - Frontsheet'!$AT$1:$AT$6001)),ROW(77:77))))</f>
        <v/>
      </c>
      <c r="C83" s="120" t="str">
        <f t="array" ref="C83">IF(ISERROR(INDEX('Trust - Frontsheet'!AS$1:AS$6001,SMALL(IF('Trust - Frontsheet'!$AT$1:$AT$6001=$B$2,ROW('Trust - Frontsheet'!$AT$1:$AT$6001)),ROW(77:77)))),"",INDEX('Trust - Frontsheet'!AS$1:AS$6001,SMALL(IF('Trust - Frontsheet'!$AT$1:$AT$6001=$B$2,ROW('Trust - Frontsheet'!$AT$1:$AT$6001)),ROW(77:77))))</f>
        <v/>
      </c>
      <c r="D83" s="121" t="str">
        <f>IF($B83="","",SUMIF('Trust - Frontsheet'!$C$12:$C$211,$B83,'Trust - Frontsheet'!H$12:H$211))</f>
        <v/>
      </c>
      <c r="E83" s="121" t="str">
        <f>IF($B83="","",SUMIF('Trust - Frontsheet'!$C$12:$C$211,$B83,'Trust - Frontsheet'!I$12:I$211))</f>
        <v/>
      </c>
      <c r="F83" s="121" t="str">
        <f>IF($B83="","",SUMIF('Trust - Frontsheet'!$C$12:$C$211,$B83,'Trust - Frontsheet'!J$12:J$211))</f>
        <v/>
      </c>
      <c r="G83" s="121" t="str">
        <f>IF($B83="","",SUMIF('Trust - Frontsheet'!$C$12:$C$211,$B83,'Trust - Frontsheet'!K$12:K$211))</f>
        <v/>
      </c>
      <c r="H83" s="121" t="str">
        <f>IF($B83="","",SUMIF('Trust - Frontsheet'!$C$12:$C$211,$B83,'Trust - Frontsheet'!L$12:L$211))</f>
        <v/>
      </c>
      <c r="I83" s="121" t="str">
        <f>IF($B83="","",SUMIF('Trust - Frontsheet'!$C$12:$C$211,$B83,'Trust - Frontsheet'!M$12:M$211))</f>
        <v/>
      </c>
      <c r="J83" s="121" t="str">
        <f>IF($B83="","",SUMIF('Trust - Frontsheet'!$C$12:$C$211,$B83,'Trust - Frontsheet'!N$12:N$211))</f>
        <v/>
      </c>
      <c r="K83" s="121" t="str">
        <f>IF($B83="","",SUMIF('Trust - Frontsheet'!$C$12:$C$211,$B83,'Trust - Frontsheet'!O$12:O$211))</f>
        <v/>
      </c>
      <c r="L83" s="102" t="str">
        <f t="shared" si="4"/>
        <v/>
      </c>
      <c r="M83" s="103" t="str">
        <f t="shared" si="5"/>
        <v/>
      </c>
      <c r="N83" s="102" t="str">
        <f t="shared" si="6"/>
        <v/>
      </c>
      <c r="O83" s="104" t="str">
        <f t="shared" si="7"/>
        <v/>
      </c>
    </row>
    <row r="84" spans="2:15" x14ac:dyDescent="0.2">
      <c r="B84" s="120" t="str">
        <f t="array" ref="B84">IF(ISERROR(INDEX('Trust - Frontsheet'!AR$1:AR$6001,SMALL(IF('Trust - Frontsheet'!$AT$1:$AT$6001=$B$2,ROW('Trust - Frontsheet'!$AT$1:$AT$6001)),ROW(78:78)))),"",INDEX('Trust - Frontsheet'!AR$1:AR$6001,SMALL(IF('Trust - Frontsheet'!$AT$1:$AT$6001=$B$2,ROW('Trust - Frontsheet'!$AT$1:$AT$6001)),ROW(78:78))))</f>
        <v/>
      </c>
      <c r="C84" s="120" t="str">
        <f t="array" ref="C84">IF(ISERROR(INDEX('Trust - Frontsheet'!AS$1:AS$6001,SMALL(IF('Trust - Frontsheet'!$AT$1:$AT$6001=$B$2,ROW('Trust - Frontsheet'!$AT$1:$AT$6001)),ROW(78:78)))),"",INDEX('Trust - Frontsheet'!AS$1:AS$6001,SMALL(IF('Trust - Frontsheet'!$AT$1:$AT$6001=$B$2,ROW('Trust - Frontsheet'!$AT$1:$AT$6001)),ROW(78:78))))</f>
        <v/>
      </c>
      <c r="D84" s="121" t="str">
        <f>IF($B84="","",SUMIF('Trust - Frontsheet'!$C$12:$C$211,$B84,'Trust - Frontsheet'!H$12:H$211))</f>
        <v/>
      </c>
      <c r="E84" s="121" t="str">
        <f>IF($B84="","",SUMIF('Trust - Frontsheet'!$C$12:$C$211,$B84,'Trust - Frontsheet'!I$12:I$211))</f>
        <v/>
      </c>
      <c r="F84" s="121" t="str">
        <f>IF($B84="","",SUMIF('Trust - Frontsheet'!$C$12:$C$211,$B84,'Trust - Frontsheet'!J$12:J$211))</f>
        <v/>
      </c>
      <c r="G84" s="121" t="str">
        <f>IF($B84="","",SUMIF('Trust - Frontsheet'!$C$12:$C$211,$B84,'Trust - Frontsheet'!K$12:K$211))</f>
        <v/>
      </c>
      <c r="H84" s="121" t="str">
        <f>IF($B84="","",SUMIF('Trust - Frontsheet'!$C$12:$C$211,$B84,'Trust - Frontsheet'!L$12:L$211))</f>
        <v/>
      </c>
      <c r="I84" s="121" t="str">
        <f>IF($B84="","",SUMIF('Trust - Frontsheet'!$C$12:$C$211,$B84,'Trust - Frontsheet'!M$12:M$211))</f>
        <v/>
      </c>
      <c r="J84" s="121" t="str">
        <f>IF($B84="","",SUMIF('Trust - Frontsheet'!$C$12:$C$211,$B84,'Trust - Frontsheet'!N$12:N$211))</f>
        <v/>
      </c>
      <c r="K84" s="121" t="str">
        <f>IF($B84="","",SUMIF('Trust - Frontsheet'!$C$12:$C$211,$B84,'Trust - Frontsheet'!O$12:O$211))</f>
        <v/>
      </c>
      <c r="L84" s="102" t="str">
        <f t="shared" si="4"/>
        <v/>
      </c>
      <c r="M84" s="103" t="str">
        <f t="shared" si="5"/>
        <v/>
      </c>
      <c r="N84" s="102" t="str">
        <f t="shared" si="6"/>
        <v/>
      </c>
      <c r="O84" s="104" t="str">
        <f t="shared" si="7"/>
        <v/>
      </c>
    </row>
    <row r="85" spans="2:15" x14ac:dyDescent="0.2">
      <c r="B85" s="120" t="str">
        <f t="array" ref="B85">IF(ISERROR(INDEX('Trust - Frontsheet'!AR$1:AR$6001,SMALL(IF('Trust - Frontsheet'!$AT$1:$AT$6001=$B$2,ROW('Trust - Frontsheet'!$AT$1:$AT$6001)),ROW(79:79)))),"",INDEX('Trust - Frontsheet'!AR$1:AR$6001,SMALL(IF('Trust - Frontsheet'!$AT$1:$AT$6001=$B$2,ROW('Trust - Frontsheet'!$AT$1:$AT$6001)),ROW(79:79))))</f>
        <v/>
      </c>
      <c r="C85" s="120" t="str">
        <f t="array" ref="C85">IF(ISERROR(INDEX('Trust - Frontsheet'!AS$1:AS$6001,SMALL(IF('Trust - Frontsheet'!$AT$1:$AT$6001=$B$2,ROW('Trust - Frontsheet'!$AT$1:$AT$6001)),ROW(79:79)))),"",INDEX('Trust - Frontsheet'!AS$1:AS$6001,SMALL(IF('Trust - Frontsheet'!$AT$1:$AT$6001=$B$2,ROW('Trust - Frontsheet'!$AT$1:$AT$6001)),ROW(79:79))))</f>
        <v/>
      </c>
      <c r="D85" s="121" t="str">
        <f>IF($B85="","",SUMIF('Trust - Frontsheet'!$C$12:$C$211,$B85,'Trust - Frontsheet'!H$12:H$211))</f>
        <v/>
      </c>
      <c r="E85" s="121" t="str">
        <f>IF($B85="","",SUMIF('Trust - Frontsheet'!$C$12:$C$211,$B85,'Trust - Frontsheet'!I$12:I$211))</f>
        <v/>
      </c>
      <c r="F85" s="121" t="str">
        <f>IF($B85="","",SUMIF('Trust - Frontsheet'!$C$12:$C$211,$B85,'Trust - Frontsheet'!J$12:J$211))</f>
        <v/>
      </c>
      <c r="G85" s="121" t="str">
        <f>IF($B85="","",SUMIF('Trust - Frontsheet'!$C$12:$C$211,$B85,'Trust - Frontsheet'!K$12:K$211))</f>
        <v/>
      </c>
      <c r="H85" s="121" t="str">
        <f>IF($B85="","",SUMIF('Trust - Frontsheet'!$C$12:$C$211,$B85,'Trust - Frontsheet'!L$12:L$211))</f>
        <v/>
      </c>
      <c r="I85" s="121" t="str">
        <f>IF($B85="","",SUMIF('Trust - Frontsheet'!$C$12:$C$211,$B85,'Trust - Frontsheet'!M$12:M$211))</f>
        <v/>
      </c>
      <c r="J85" s="121" t="str">
        <f>IF($B85="","",SUMIF('Trust - Frontsheet'!$C$12:$C$211,$B85,'Trust - Frontsheet'!N$12:N$211))</f>
        <v/>
      </c>
      <c r="K85" s="121" t="str">
        <f>IF($B85="","",SUMIF('Trust - Frontsheet'!$C$12:$C$211,$B85,'Trust - Frontsheet'!O$12:O$211))</f>
        <v/>
      </c>
      <c r="L85" s="102" t="str">
        <f t="shared" si="4"/>
        <v/>
      </c>
      <c r="M85" s="103" t="str">
        <f t="shared" si="5"/>
        <v/>
      </c>
      <c r="N85" s="102" t="str">
        <f t="shared" si="6"/>
        <v/>
      </c>
      <c r="O85" s="104" t="str">
        <f t="shared" si="7"/>
        <v/>
      </c>
    </row>
    <row r="86" spans="2:15" x14ac:dyDescent="0.2">
      <c r="B86" s="120" t="str">
        <f t="array" ref="B86">IF(ISERROR(INDEX('Trust - Frontsheet'!AR$1:AR$6001,SMALL(IF('Trust - Frontsheet'!$AT$1:$AT$6001=$B$2,ROW('Trust - Frontsheet'!$AT$1:$AT$6001)),ROW(80:80)))),"",INDEX('Trust - Frontsheet'!AR$1:AR$6001,SMALL(IF('Trust - Frontsheet'!$AT$1:$AT$6001=$B$2,ROW('Trust - Frontsheet'!$AT$1:$AT$6001)),ROW(80:80))))</f>
        <v/>
      </c>
      <c r="C86" s="120" t="str">
        <f t="array" ref="C86">IF(ISERROR(INDEX('Trust - Frontsheet'!AS$1:AS$6001,SMALL(IF('Trust - Frontsheet'!$AT$1:$AT$6001=$B$2,ROW('Trust - Frontsheet'!$AT$1:$AT$6001)),ROW(80:80)))),"",INDEX('Trust - Frontsheet'!AS$1:AS$6001,SMALL(IF('Trust - Frontsheet'!$AT$1:$AT$6001=$B$2,ROW('Trust - Frontsheet'!$AT$1:$AT$6001)),ROW(80:80))))</f>
        <v/>
      </c>
      <c r="D86" s="121" t="str">
        <f>IF($B86="","",SUMIF('Trust - Frontsheet'!$C$12:$C$211,$B86,'Trust - Frontsheet'!H$12:H$211))</f>
        <v/>
      </c>
      <c r="E86" s="121" t="str">
        <f>IF($B86="","",SUMIF('Trust - Frontsheet'!$C$12:$C$211,$B86,'Trust - Frontsheet'!I$12:I$211))</f>
        <v/>
      </c>
      <c r="F86" s="121" t="str">
        <f>IF($B86="","",SUMIF('Trust - Frontsheet'!$C$12:$C$211,$B86,'Trust - Frontsheet'!J$12:J$211))</f>
        <v/>
      </c>
      <c r="G86" s="121" t="str">
        <f>IF($B86="","",SUMIF('Trust - Frontsheet'!$C$12:$C$211,$B86,'Trust - Frontsheet'!K$12:K$211))</f>
        <v/>
      </c>
      <c r="H86" s="121" t="str">
        <f>IF($B86="","",SUMIF('Trust - Frontsheet'!$C$12:$C$211,$B86,'Trust - Frontsheet'!L$12:L$211))</f>
        <v/>
      </c>
      <c r="I86" s="121" t="str">
        <f>IF($B86="","",SUMIF('Trust - Frontsheet'!$C$12:$C$211,$B86,'Trust - Frontsheet'!M$12:M$211))</f>
        <v/>
      </c>
      <c r="J86" s="121" t="str">
        <f>IF($B86="","",SUMIF('Trust - Frontsheet'!$C$12:$C$211,$B86,'Trust - Frontsheet'!N$12:N$211))</f>
        <v/>
      </c>
      <c r="K86" s="121" t="str">
        <f>IF($B86="","",SUMIF('Trust - Frontsheet'!$C$12:$C$211,$B86,'Trust - Frontsheet'!O$12:O$211))</f>
        <v/>
      </c>
      <c r="L86" s="102" t="str">
        <f t="shared" si="4"/>
        <v/>
      </c>
      <c r="M86" s="103" t="str">
        <f t="shared" si="5"/>
        <v/>
      </c>
      <c r="N86" s="102" t="str">
        <f t="shared" si="6"/>
        <v/>
      </c>
      <c r="O86" s="104" t="str">
        <f t="shared" si="7"/>
        <v/>
      </c>
    </row>
    <row r="87" spans="2:15" x14ac:dyDescent="0.2">
      <c r="B87" s="120" t="str">
        <f t="array" ref="B87">IF(ISERROR(INDEX('Trust - Frontsheet'!AR$1:AR$6001,SMALL(IF('Trust - Frontsheet'!$AT$1:$AT$6001=$B$2,ROW('Trust - Frontsheet'!$AT$1:$AT$6001)),ROW(81:81)))),"",INDEX('Trust - Frontsheet'!AR$1:AR$6001,SMALL(IF('Trust - Frontsheet'!$AT$1:$AT$6001=$B$2,ROW('Trust - Frontsheet'!$AT$1:$AT$6001)),ROW(81:81))))</f>
        <v/>
      </c>
      <c r="C87" s="120" t="str">
        <f t="array" ref="C87">IF(ISERROR(INDEX('Trust - Frontsheet'!AS$1:AS$6001,SMALL(IF('Trust - Frontsheet'!$AT$1:$AT$6001=$B$2,ROW('Trust - Frontsheet'!$AT$1:$AT$6001)),ROW(81:81)))),"",INDEX('Trust - Frontsheet'!AS$1:AS$6001,SMALL(IF('Trust - Frontsheet'!$AT$1:$AT$6001=$B$2,ROW('Trust - Frontsheet'!$AT$1:$AT$6001)),ROW(81:81))))</f>
        <v/>
      </c>
      <c r="D87" s="121" t="str">
        <f>IF($B87="","",SUMIF('Trust - Frontsheet'!$C$12:$C$211,$B87,'Trust - Frontsheet'!H$12:H$211))</f>
        <v/>
      </c>
      <c r="E87" s="121" t="str">
        <f>IF($B87="","",SUMIF('Trust - Frontsheet'!$C$12:$C$211,$B87,'Trust - Frontsheet'!I$12:I$211))</f>
        <v/>
      </c>
      <c r="F87" s="121" t="str">
        <f>IF($B87="","",SUMIF('Trust - Frontsheet'!$C$12:$C$211,$B87,'Trust - Frontsheet'!J$12:J$211))</f>
        <v/>
      </c>
      <c r="G87" s="121" t="str">
        <f>IF($B87="","",SUMIF('Trust - Frontsheet'!$C$12:$C$211,$B87,'Trust - Frontsheet'!K$12:K$211))</f>
        <v/>
      </c>
      <c r="H87" s="121" t="str">
        <f>IF($B87="","",SUMIF('Trust - Frontsheet'!$C$12:$C$211,$B87,'Trust - Frontsheet'!L$12:L$211))</f>
        <v/>
      </c>
      <c r="I87" s="121" t="str">
        <f>IF($B87="","",SUMIF('Trust - Frontsheet'!$C$12:$C$211,$B87,'Trust - Frontsheet'!M$12:M$211))</f>
        <v/>
      </c>
      <c r="J87" s="121" t="str">
        <f>IF($B87="","",SUMIF('Trust - Frontsheet'!$C$12:$C$211,$B87,'Trust - Frontsheet'!N$12:N$211))</f>
        <v/>
      </c>
      <c r="K87" s="121" t="str">
        <f>IF($B87="","",SUMIF('Trust - Frontsheet'!$C$12:$C$211,$B87,'Trust - Frontsheet'!O$12:O$211))</f>
        <v/>
      </c>
      <c r="L87" s="102" t="str">
        <f t="shared" si="4"/>
        <v/>
      </c>
      <c r="M87" s="103" t="str">
        <f t="shared" si="5"/>
        <v/>
      </c>
      <c r="N87" s="102" t="str">
        <f t="shared" si="6"/>
        <v/>
      </c>
      <c r="O87" s="104" t="str">
        <f t="shared" si="7"/>
        <v/>
      </c>
    </row>
    <row r="88" spans="2:15" x14ac:dyDescent="0.2">
      <c r="B88" s="120" t="str">
        <f t="array" ref="B88">IF(ISERROR(INDEX('Trust - Frontsheet'!AR$1:AR$6001,SMALL(IF('Trust - Frontsheet'!$AT$1:$AT$6001=$B$2,ROW('Trust - Frontsheet'!$AT$1:$AT$6001)),ROW(82:82)))),"",INDEX('Trust - Frontsheet'!AR$1:AR$6001,SMALL(IF('Trust - Frontsheet'!$AT$1:$AT$6001=$B$2,ROW('Trust - Frontsheet'!$AT$1:$AT$6001)),ROW(82:82))))</f>
        <v/>
      </c>
      <c r="C88" s="120" t="str">
        <f t="array" ref="C88">IF(ISERROR(INDEX('Trust - Frontsheet'!AS$1:AS$6001,SMALL(IF('Trust - Frontsheet'!$AT$1:$AT$6001=$B$2,ROW('Trust - Frontsheet'!$AT$1:$AT$6001)),ROW(82:82)))),"",INDEX('Trust - Frontsheet'!AS$1:AS$6001,SMALL(IF('Trust - Frontsheet'!$AT$1:$AT$6001=$B$2,ROW('Trust - Frontsheet'!$AT$1:$AT$6001)),ROW(82:82))))</f>
        <v/>
      </c>
      <c r="D88" s="121" t="str">
        <f>IF($B88="","",SUMIF('Trust - Frontsheet'!$C$12:$C$211,$B88,'Trust - Frontsheet'!H$12:H$211))</f>
        <v/>
      </c>
      <c r="E88" s="121" t="str">
        <f>IF($B88="","",SUMIF('Trust - Frontsheet'!$C$12:$C$211,$B88,'Trust - Frontsheet'!I$12:I$211))</f>
        <v/>
      </c>
      <c r="F88" s="121" t="str">
        <f>IF($B88="","",SUMIF('Trust - Frontsheet'!$C$12:$C$211,$B88,'Trust - Frontsheet'!J$12:J$211))</f>
        <v/>
      </c>
      <c r="G88" s="121" t="str">
        <f>IF($B88="","",SUMIF('Trust - Frontsheet'!$C$12:$C$211,$B88,'Trust - Frontsheet'!K$12:K$211))</f>
        <v/>
      </c>
      <c r="H88" s="121" t="str">
        <f>IF($B88="","",SUMIF('Trust - Frontsheet'!$C$12:$C$211,$B88,'Trust - Frontsheet'!L$12:L$211))</f>
        <v/>
      </c>
      <c r="I88" s="121" t="str">
        <f>IF($B88="","",SUMIF('Trust - Frontsheet'!$C$12:$C$211,$B88,'Trust - Frontsheet'!M$12:M$211))</f>
        <v/>
      </c>
      <c r="J88" s="121" t="str">
        <f>IF($B88="","",SUMIF('Trust - Frontsheet'!$C$12:$C$211,$B88,'Trust - Frontsheet'!N$12:N$211))</f>
        <v/>
      </c>
      <c r="K88" s="121" t="str">
        <f>IF($B88="","",SUMIF('Trust - Frontsheet'!$C$12:$C$211,$B88,'Trust - Frontsheet'!O$12:O$211))</f>
        <v/>
      </c>
      <c r="L88" s="102" t="str">
        <f t="shared" si="4"/>
        <v/>
      </c>
      <c r="M88" s="103" t="str">
        <f t="shared" si="5"/>
        <v/>
      </c>
      <c r="N88" s="102" t="str">
        <f t="shared" si="6"/>
        <v/>
      </c>
      <c r="O88" s="104" t="str">
        <f t="shared" si="7"/>
        <v/>
      </c>
    </row>
    <row r="89" spans="2:15" x14ac:dyDescent="0.2">
      <c r="B89" s="120" t="str">
        <f t="array" ref="B89">IF(ISERROR(INDEX('Trust - Frontsheet'!AR$1:AR$6001,SMALL(IF('Trust - Frontsheet'!$AT$1:$AT$6001=$B$2,ROW('Trust - Frontsheet'!$AT$1:$AT$6001)),ROW(83:83)))),"",INDEX('Trust - Frontsheet'!AR$1:AR$6001,SMALL(IF('Trust - Frontsheet'!$AT$1:$AT$6001=$B$2,ROW('Trust - Frontsheet'!$AT$1:$AT$6001)),ROW(83:83))))</f>
        <v/>
      </c>
      <c r="C89" s="120" t="str">
        <f t="array" ref="C89">IF(ISERROR(INDEX('Trust - Frontsheet'!AS$1:AS$6001,SMALL(IF('Trust - Frontsheet'!$AT$1:$AT$6001=$B$2,ROW('Trust - Frontsheet'!$AT$1:$AT$6001)),ROW(83:83)))),"",INDEX('Trust - Frontsheet'!AS$1:AS$6001,SMALL(IF('Trust - Frontsheet'!$AT$1:$AT$6001=$B$2,ROW('Trust - Frontsheet'!$AT$1:$AT$6001)),ROW(83:83))))</f>
        <v/>
      </c>
      <c r="D89" s="121" t="str">
        <f>IF($B89="","",SUMIF('Trust - Frontsheet'!$C$12:$C$211,$B89,'Trust - Frontsheet'!H$12:H$211))</f>
        <v/>
      </c>
      <c r="E89" s="121" t="str">
        <f>IF($B89="","",SUMIF('Trust - Frontsheet'!$C$12:$C$211,$B89,'Trust - Frontsheet'!I$12:I$211))</f>
        <v/>
      </c>
      <c r="F89" s="121" t="str">
        <f>IF($B89="","",SUMIF('Trust - Frontsheet'!$C$12:$C$211,$B89,'Trust - Frontsheet'!J$12:J$211))</f>
        <v/>
      </c>
      <c r="G89" s="121" t="str">
        <f>IF($B89="","",SUMIF('Trust - Frontsheet'!$C$12:$C$211,$B89,'Trust - Frontsheet'!K$12:K$211))</f>
        <v/>
      </c>
      <c r="H89" s="121" t="str">
        <f>IF($B89="","",SUMIF('Trust - Frontsheet'!$C$12:$C$211,$B89,'Trust - Frontsheet'!L$12:L$211))</f>
        <v/>
      </c>
      <c r="I89" s="121" t="str">
        <f>IF($B89="","",SUMIF('Trust - Frontsheet'!$C$12:$C$211,$B89,'Trust - Frontsheet'!M$12:M$211))</f>
        <v/>
      </c>
      <c r="J89" s="121" t="str">
        <f>IF($B89="","",SUMIF('Trust - Frontsheet'!$C$12:$C$211,$B89,'Trust - Frontsheet'!N$12:N$211))</f>
        <v/>
      </c>
      <c r="K89" s="121" t="str">
        <f>IF($B89="","",SUMIF('Trust - Frontsheet'!$C$12:$C$211,$B89,'Trust - Frontsheet'!O$12:O$211))</f>
        <v/>
      </c>
      <c r="L89" s="102" t="str">
        <f t="shared" si="4"/>
        <v/>
      </c>
      <c r="M89" s="103" t="str">
        <f t="shared" si="5"/>
        <v/>
      </c>
      <c r="N89" s="102" t="str">
        <f t="shared" si="6"/>
        <v/>
      </c>
      <c r="O89" s="104" t="str">
        <f t="shared" si="7"/>
        <v/>
      </c>
    </row>
    <row r="90" spans="2:15" x14ac:dyDescent="0.2">
      <c r="B90" s="120" t="str">
        <f t="array" ref="B90">IF(ISERROR(INDEX('Trust - Frontsheet'!AR$1:AR$6001,SMALL(IF('Trust - Frontsheet'!$AT$1:$AT$6001=$B$2,ROW('Trust - Frontsheet'!$AT$1:$AT$6001)),ROW(84:84)))),"",INDEX('Trust - Frontsheet'!AR$1:AR$6001,SMALL(IF('Trust - Frontsheet'!$AT$1:$AT$6001=$B$2,ROW('Trust - Frontsheet'!$AT$1:$AT$6001)),ROW(84:84))))</f>
        <v/>
      </c>
      <c r="C90" s="120" t="str">
        <f t="array" ref="C90">IF(ISERROR(INDEX('Trust - Frontsheet'!AS$1:AS$6001,SMALL(IF('Trust - Frontsheet'!$AT$1:$AT$6001=$B$2,ROW('Trust - Frontsheet'!$AT$1:$AT$6001)),ROW(84:84)))),"",INDEX('Trust - Frontsheet'!AS$1:AS$6001,SMALL(IF('Trust - Frontsheet'!$AT$1:$AT$6001=$B$2,ROW('Trust - Frontsheet'!$AT$1:$AT$6001)),ROW(84:84))))</f>
        <v/>
      </c>
      <c r="D90" s="121" t="str">
        <f>IF($B90="","",SUMIF('Trust - Frontsheet'!$C$12:$C$211,$B90,'Trust - Frontsheet'!H$12:H$211))</f>
        <v/>
      </c>
      <c r="E90" s="121" t="str">
        <f>IF($B90="","",SUMIF('Trust - Frontsheet'!$C$12:$C$211,$B90,'Trust - Frontsheet'!I$12:I$211))</f>
        <v/>
      </c>
      <c r="F90" s="121" t="str">
        <f>IF($B90="","",SUMIF('Trust - Frontsheet'!$C$12:$C$211,$B90,'Trust - Frontsheet'!J$12:J$211))</f>
        <v/>
      </c>
      <c r="G90" s="121" t="str">
        <f>IF($B90="","",SUMIF('Trust - Frontsheet'!$C$12:$C$211,$B90,'Trust - Frontsheet'!K$12:K$211))</f>
        <v/>
      </c>
      <c r="H90" s="121" t="str">
        <f>IF($B90="","",SUMIF('Trust - Frontsheet'!$C$12:$C$211,$B90,'Trust - Frontsheet'!L$12:L$211))</f>
        <v/>
      </c>
      <c r="I90" s="121" t="str">
        <f>IF($B90="","",SUMIF('Trust - Frontsheet'!$C$12:$C$211,$B90,'Trust - Frontsheet'!M$12:M$211))</f>
        <v/>
      </c>
      <c r="J90" s="121" t="str">
        <f>IF($B90="","",SUMIF('Trust - Frontsheet'!$C$12:$C$211,$B90,'Trust - Frontsheet'!N$12:N$211))</f>
        <v/>
      </c>
      <c r="K90" s="121" t="str">
        <f>IF($B90="","",SUMIF('Trust - Frontsheet'!$C$12:$C$211,$B90,'Trust - Frontsheet'!O$12:O$211))</f>
        <v/>
      </c>
      <c r="L90" s="102" t="str">
        <f t="shared" si="4"/>
        <v/>
      </c>
      <c r="M90" s="103" t="str">
        <f t="shared" si="5"/>
        <v/>
      </c>
      <c r="N90" s="102" t="str">
        <f t="shared" si="6"/>
        <v/>
      </c>
      <c r="O90" s="104" t="str">
        <f t="shared" si="7"/>
        <v/>
      </c>
    </row>
    <row r="91" spans="2:15" x14ac:dyDescent="0.2">
      <c r="B91" s="120" t="str">
        <f t="array" ref="B91">IF(ISERROR(INDEX('Trust - Frontsheet'!AR$1:AR$6001,SMALL(IF('Trust - Frontsheet'!$AT$1:$AT$6001=$B$2,ROW('Trust - Frontsheet'!$AT$1:$AT$6001)),ROW(85:85)))),"",INDEX('Trust - Frontsheet'!AR$1:AR$6001,SMALL(IF('Trust - Frontsheet'!$AT$1:$AT$6001=$B$2,ROW('Trust - Frontsheet'!$AT$1:$AT$6001)),ROW(85:85))))</f>
        <v/>
      </c>
      <c r="C91" s="120" t="str">
        <f t="array" ref="C91">IF(ISERROR(INDEX('Trust - Frontsheet'!AS$1:AS$6001,SMALL(IF('Trust - Frontsheet'!$AT$1:$AT$6001=$B$2,ROW('Trust - Frontsheet'!$AT$1:$AT$6001)),ROW(85:85)))),"",INDEX('Trust - Frontsheet'!AS$1:AS$6001,SMALL(IF('Trust - Frontsheet'!$AT$1:$AT$6001=$B$2,ROW('Trust - Frontsheet'!$AT$1:$AT$6001)),ROW(85:85))))</f>
        <v/>
      </c>
      <c r="D91" s="121" t="str">
        <f>IF($B91="","",SUMIF('Trust - Frontsheet'!$C$12:$C$211,$B91,'Trust - Frontsheet'!H$12:H$211))</f>
        <v/>
      </c>
      <c r="E91" s="121" t="str">
        <f>IF($B91="","",SUMIF('Trust - Frontsheet'!$C$12:$C$211,$B91,'Trust - Frontsheet'!I$12:I$211))</f>
        <v/>
      </c>
      <c r="F91" s="121" t="str">
        <f>IF($B91="","",SUMIF('Trust - Frontsheet'!$C$12:$C$211,$B91,'Trust - Frontsheet'!J$12:J$211))</f>
        <v/>
      </c>
      <c r="G91" s="121" t="str">
        <f>IF($B91="","",SUMIF('Trust - Frontsheet'!$C$12:$C$211,$B91,'Trust - Frontsheet'!K$12:K$211))</f>
        <v/>
      </c>
      <c r="H91" s="121" t="str">
        <f>IF($B91="","",SUMIF('Trust - Frontsheet'!$C$12:$C$211,$B91,'Trust - Frontsheet'!L$12:L$211))</f>
        <v/>
      </c>
      <c r="I91" s="121" t="str">
        <f>IF($B91="","",SUMIF('Trust - Frontsheet'!$C$12:$C$211,$B91,'Trust - Frontsheet'!M$12:M$211))</f>
        <v/>
      </c>
      <c r="J91" s="121" t="str">
        <f>IF($B91="","",SUMIF('Trust - Frontsheet'!$C$12:$C$211,$B91,'Trust - Frontsheet'!N$12:N$211))</f>
        <v/>
      </c>
      <c r="K91" s="121" t="str">
        <f>IF($B91="","",SUMIF('Trust - Frontsheet'!$C$12:$C$211,$B91,'Trust - Frontsheet'!O$12:O$211))</f>
        <v/>
      </c>
      <c r="L91" s="102" t="str">
        <f t="shared" si="4"/>
        <v/>
      </c>
      <c r="M91" s="103" t="str">
        <f t="shared" si="5"/>
        <v/>
      </c>
      <c r="N91" s="102" t="str">
        <f t="shared" si="6"/>
        <v/>
      </c>
      <c r="O91" s="104" t="str">
        <f t="shared" si="7"/>
        <v/>
      </c>
    </row>
    <row r="92" spans="2:15" x14ac:dyDescent="0.2">
      <c r="B92" s="120" t="str">
        <f t="array" ref="B92">IF(ISERROR(INDEX('Trust - Frontsheet'!AR$1:AR$6001,SMALL(IF('Trust - Frontsheet'!$AT$1:$AT$6001=$B$2,ROW('Trust - Frontsheet'!$AT$1:$AT$6001)),ROW(86:86)))),"",INDEX('Trust - Frontsheet'!AR$1:AR$6001,SMALL(IF('Trust - Frontsheet'!$AT$1:$AT$6001=$B$2,ROW('Trust - Frontsheet'!$AT$1:$AT$6001)),ROW(86:86))))</f>
        <v/>
      </c>
      <c r="C92" s="120" t="str">
        <f t="array" ref="C92">IF(ISERROR(INDEX('Trust - Frontsheet'!AS$1:AS$6001,SMALL(IF('Trust - Frontsheet'!$AT$1:$AT$6001=$B$2,ROW('Trust - Frontsheet'!$AT$1:$AT$6001)),ROW(86:86)))),"",INDEX('Trust - Frontsheet'!AS$1:AS$6001,SMALL(IF('Trust - Frontsheet'!$AT$1:$AT$6001=$B$2,ROW('Trust - Frontsheet'!$AT$1:$AT$6001)),ROW(86:86))))</f>
        <v/>
      </c>
      <c r="D92" s="121" t="str">
        <f>IF($B92="","",SUMIF('Trust - Frontsheet'!$C$12:$C$211,$B92,'Trust - Frontsheet'!H$12:H$211))</f>
        <v/>
      </c>
      <c r="E92" s="121" t="str">
        <f>IF($B92="","",SUMIF('Trust - Frontsheet'!$C$12:$C$211,$B92,'Trust - Frontsheet'!I$12:I$211))</f>
        <v/>
      </c>
      <c r="F92" s="121" t="str">
        <f>IF($B92="","",SUMIF('Trust - Frontsheet'!$C$12:$C$211,$B92,'Trust - Frontsheet'!J$12:J$211))</f>
        <v/>
      </c>
      <c r="G92" s="121" t="str">
        <f>IF($B92="","",SUMIF('Trust - Frontsheet'!$C$12:$C$211,$B92,'Trust - Frontsheet'!K$12:K$211))</f>
        <v/>
      </c>
      <c r="H92" s="121" t="str">
        <f>IF($B92="","",SUMIF('Trust - Frontsheet'!$C$12:$C$211,$B92,'Trust - Frontsheet'!L$12:L$211))</f>
        <v/>
      </c>
      <c r="I92" s="121" t="str">
        <f>IF($B92="","",SUMIF('Trust - Frontsheet'!$C$12:$C$211,$B92,'Trust - Frontsheet'!M$12:M$211))</f>
        <v/>
      </c>
      <c r="J92" s="121" t="str">
        <f>IF($B92="","",SUMIF('Trust - Frontsheet'!$C$12:$C$211,$B92,'Trust - Frontsheet'!N$12:N$211))</f>
        <v/>
      </c>
      <c r="K92" s="121" t="str">
        <f>IF($B92="","",SUMIF('Trust - Frontsheet'!$C$12:$C$211,$B92,'Trust - Frontsheet'!O$12:O$211))</f>
        <v/>
      </c>
      <c r="L92" s="102" t="str">
        <f t="shared" si="4"/>
        <v/>
      </c>
      <c r="M92" s="103" t="str">
        <f t="shared" si="5"/>
        <v/>
      </c>
      <c r="N92" s="102" t="str">
        <f t="shared" si="6"/>
        <v/>
      </c>
      <c r="O92" s="104" t="str">
        <f t="shared" si="7"/>
        <v/>
      </c>
    </row>
    <row r="93" spans="2:15" x14ac:dyDescent="0.2">
      <c r="B93" s="120" t="str">
        <f t="array" ref="B93">IF(ISERROR(INDEX('Trust - Frontsheet'!AR$1:AR$6001,SMALL(IF('Trust - Frontsheet'!$AT$1:$AT$6001=$B$2,ROW('Trust - Frontsheet'!$AT$1:$AT$6001)),ROW(87:87)))),"",INDEX('Trust - Frontsheet'!AR$1:AR$6001,SMALL(IF('Trust - Frontsheet'!$AT$1:$AT$6001=$B$2,ROW('Trust - Frontsheet'!$AT$1:$AT$6001)),ROW(87:87))))</f>
        <v/>
      </c>
      <c r="C93" s="120" t="str">
        <f t="array" ref="C93">IF(ISERROR(INDEX('Trust - Frontsheet'!AS$1:AS$6001,SMALL(IF('Trust - Frontsheet'!$AT$1:$AT$6001=$B$2,ROW('Trust - Frontsheet'!$AT$1:$AT$6001)),ROW(87:87)))),"",INDEX('Trust - Frontsheet'!AS$1:AS$6001,SMALL(IF('Trust - Frontsheet'!$AT$1:$AT$6001=$B$2,ROW('Trust - Frontsheet'!$AT$1:$AT$6001)),ROW(87:87))))</f>
        <v/>
      </c>
      <c r="D93" s="121" t="str">
        <f>IF($B93="","",SUMIF('Trust - Frontsheet'!$C$12:$C$211,$B93,'Trust - Frontsheet'!H$12:H$211))</f>
        <v/>
      </c>
      <c r="E93" s="121" t="str">
        <f>IF($B93="","",SUMIF('Trust - Frontsheet'!$C$12:$C$211,$B93,'Trust - Frontsheet'!I$12:I$211))</f>
        <v/>
      </c>
      <c r="F93" s="121" t="str">
        <f>IF($B93="","",SUMIF('Trust - Frontsheet'!$C$12:$C$211,$B93,'Trust - Frontsheet'!J$12:J$211))</f>
        <v/>
      </c>
      <c r="G93" s="121" t="str">
        <f>IF($B93="","",SUMIF('Trust - Frontsheet'!$C$12:$C$211,$B93,'Trust - Frontsheet'!K$12:K$211))</f>
        <v/>
      </c>
      <c r="H93" s="121" t="str">
        <f>IF($B93="","",SUMIF('Trust - Frontsheet'!$C$12:$C$211,$B93,'Trust - Frontsheet'!L$12:L$211))</f>
        <v/>
      </c>
      <c r="I93" s="121" t="str">
        <f>IF($B93="","",SUMIF('Trust - Frontsheet'!$C$12:$C$211,$B93,'Trust - Frontsheet'!M$12:M$211))</f>
        <v/>
      </c>
      <c r="J93" s="121" t="str">
        <f>IF($B93="","",SUMIF('Trust - Frontsheet'!$C$12:$C$211,$B93,'Trust - Frontsheet'!N$12:N$211))</f>
        <v/>
      </c>
      <c r="K93" s="121" t="str">
        <f>IF($B93="","",SUMIF('Trust - Frontsheet'!$C$12:$C$211,$B93,'Trust - Frontsheet'!O$12:O$211))</f>
        <v/>
      </c>
      <c r="L93" s="102" t="str">
        <f t="shared" si="4"/>
        <v/>
      </c>
      <c r="M93" s="103" t="str">
        <f t="shared" si="5"/>
        <v/>
      </c>
      <c r="N93" s="102" t="str">
        <f t="shared" si="6"/>
        <v/>
      </c>
      <c r="O93" s="104" t="str">
        <f t="shared" si="7"/>
        <v/>
      </c>
    </row>
    <row r="94" spans="2:15" x14ac:dyDescent="0.2">
      <c r="B94" s="120" t="str">
        <f t="array" ref="B94">IF(ISERROR(INDEX('Trust - Frontsheet'!AR$1:AR$6001,SMALL(IF('Trust - Frontsheet'!$AT$1:$AT$6001=$B$2,ROW('Trust - Frontsheet'!$AT$1:$AT$6001)),ROW(88:88)))),"",INDEX('Trust - Frontsheet'!AR$1:AR$6001,SMALL(IF('Trust - Frontsheet'!$AT$1:$AT$6001=$B$2,ROW('Trust - Frontsheet'!$AT$1:$AT$6001)),ROW(88:88))))</f>
        <v/>
      </c>
      <c r="C94" s="120" t="str">
        <f t="array" ref="C94">IF(ISERROR(INDEX('Trust - Frontsheet'!AS$1:AS$6001,SMALL(IF('Trust - Frontsheet'!$AT$1:$AT$6001=$B$2,ROW('Trust - Frontsheet'!$AT$1:$AT$6001)),ROW(88:88)))),"",INDEX('Trust - Frontsheet'!AS$1:AS$6001,SMALL(IF('Trust - Frontsheet'!$AT$1:$AT$6001=$B$2,ROW('Trust - Frontsheet'!$AT$1:$AT$6001)),ROW(88:88))))</f>
        <v/>
      </c>
      <c r="D94" s="121" t="str">
        <f>IF($B94="","",SUMIF('Trust - Frontsheet'!$C$12:$C$211,$B94,'Trust - Frontsheet'!H$12:H$211))</f>
        <v/>
      </c>
      <c r="E94" s="121" t="str">
        <f>IF($B94="","",SUMIF('Trust - Frontsheet'!$C$12:$C$211,$B94,'Trust - Frontsheet'!I$12:I$211))</f>
        <v/>
      </c>
      <c r="F94" s="121" t="str">
        <f>IF($B94="","",SUMIF('Trust - Frontsheet'!$C$12:$C$211,$B94,'Trust - Frontsheet'!J$12:J$211))</f>
        <v/>
      </c>
      <c r="G94" s="121" t="str">
        <f>IF($B94="","",SUMIF('Trust - Frontsheet'!$C$12:$C$211,$B94,'Trust - Frontsheet'!K$12:K$211))</f>
        <v/>
      </c>
      <c r="H94" s="121" t="str">
        <f>IF($B94="","",SUMIF('Trust - Frontsheet'!$C$12:$C$211,$B94,'Trust - Frontsheet'!L$12:L$211))</f>
        <v/>
      </c>
      <c r="I94" s="121" t="str">
        <f>IF($B94="","",SUMIF('Trust - Frontsheet'!$C$12:$C$211,$B94,'Trust - Frontsheet'!M$12:M$211))</f>
        <v/>
      </c>
      <c r="J94" s="121" t="str">
        <f>IF($B94="","",SUMIF('Trust - Frontsheet'!$C$12:$C$211,$B94,'Trust - Frontsheet'!N$12:N$211))</f>
        <v/>
      </c>
      <c r="K94" s="121" t="str">
        <f>IF($B94="","",SUMIF('Trust - Frontsheet'!$C$12:$C$211,$B94,'Trust - Frontsheet'!O$12:O$211))</f>
        <v/>
      </c>
      <c r="L94" s="102" t="str">
        <f t="shared" si="4"/>
        <v/>
      </c>
      <c r="M94" s="103" t="str">
        <f t="shared" si="5"/>
        <v/>
      </c>
      <c r="N94" s="102" t="str">
        <f t="shared" si="6"/>
        <v/>
      </c>
      <c r="O94" s="104" t="str">
        <f t="shared" si="7"/>
        <v/>
      </c>
    </row>
    <row r="95" spans="2:15" x14ac:dyDescent="0.2">
      <c r="B95" s="120" t="str">
        <f t="array" ref="B95">IF(ISERROR(INDEX('Trust - Frontsheet'!AR$1:AR$6001,SMALL(IF('Trust - Frontsheet'!$AT$1:$AT$6001=$B$2,ROW('Trust - Frontsheet'!$AT$1:$AT$6001)),ROW(89:89)))),"",INDEX('Trust - Frontsheet'!AR$1:AR$6001,SMALL(IF('Trust - Frontsheet'!$AT$1:$AT$6001=$B$2,ROW('Trust - Frontsheet'!$AT$1:$AT$6001)),ROW(89:89))))</f>
        <v/>
      </c>
      <c r="C95" s="120" t="str">
        <f t="array" ref="C95">IF(ISERROR(INDEX('Trust - Frontsheet'!AS$1:AS$6001,SMALL(IF('Trust - Frontsheet'!$AT$1:$AT$6001=$B$2,ROW('Trust - Frontsheet'!$AT$1:$AT$6001)),ROW(89:89)))),"",INDEX('Trust - Frontsheet'!AS$1:AS$6001,SMALL(IF('Trust - Frontsheet'!$AT$1:$AT$6001=$B$2,ROW('Trust - Frontsheet'!$AT$1:$AT$6001)),ROW(89:89))))</f>
        <v/>
      </c>
      <c r="D95" s="121" t="str">
        <f>IF($B95="","",SUMIF('Trust - Frontsheet'!$C$12:$C$211,$B95,'Trust - Frontsheet'!H$12:H$211))</f>
        <v/>
      </c>
      <c r="E95" s="121" t="str">
        <f>IF($B95="","",SUMIF('Trust - Frontsheet'!$C$12:$C$211,$B95,'Trust - Frontsheet'!I$12:I$211))</f>
        <v/>
      </c>
      <c r="F95" s="121" t="str">
        <f>IF($B95="","",SUMIF('Trust - Frontsheet'!$C$12:$C$211,$B95,'Trust - Frontsheet'!J$12:J$211))</f>
        <v/>
      </c>
      <c r="G95" s="121" t="str">
        <f>IF($B95="","",SUMIF('Trust - Frontsheet'!$C$12:$C$211,$B95,'Trust - Frontsheet'!K$12:K$211))</f>
        <v/>
      </c>
      <c r="H95" s="121" t="str">
        <f>IF($B95="","",SUMIF('Trust - Frontsheet'!$C$12:$C$211,$B95,'Trust - Frontsheet'!L$12:L$211))</f>
        <v/>
      </c>
      <c r="I95" s="121" t="str">
        <f>IF($B95="","",SUMIF('Trust - Frontsheet'!$C$12:$C$211,$B95,'Trust - Frontsheet'!M$12:M$211))</f>
        <v/>
      </c>
      <c r="J95" s="121" t="str">
        <f>IF($B95="","",SUMIF('Trust - Frontsheet'!$C$12:$C$211,$B95,'Trust - Frontsheet'!N$12:N$211))</f>
        <v/>
      </c>
      <c r="K95" s="121" t="str">
        <f>IF($B95="","",SUMIF('Trust - Frontsheet'!$C$12:$C$211,$B95,'Trust - Frontsheet'!O$12:O$211))</f>
        <v/>
      </c>
      <c r="L95" s="102" t="str">
        <f t="shared" si="4"/>
        <v/>
      </c>
      <c r="M95" s="103" t="str">
        <f t="shared" si="5"/>
        <v/>
      </c>
      <c r="N95" s="102" t="str">
        <f t="shared" si="6"/>
        <v/>
      </c>
      <c r="O95" s="104" t="str">
        <f t="shared" si="7"/>
        <v/>
      </c>
    </row>
    <row r="96" spans="2:15" x14ac:dyDescent="0.2">
      <c r="B96" s="120" t="str">
        <f t="array" ref="B96">IF(ISERROR(INDEX('Trust - Frontsheet'!AR$1:AR$6001,SMALL(IF('Trust - Frontsheet'!$AT$1:$AT$6001=$B$2,ROW('Trust - Frontsheet'!$AT$1:$AT$6001)),ROW(90:90)))),"",INDEX('Trust - Frontsheet'!AR$1:AR$6001,SMALL(IF('Trust - Frontsheet'!$AT$1:$AT$6001=$B$2,ROW('Trust - Frontsheet'!$AT$1:$AT$6001)),ROW(90:90))))</f>
        <v/>
      </c>
      <c r="C96" s="120" t="str">
        <f t="array" ref="C96">IF(ISERROR(INDEX('Trust - Frontsheet'!AS$1:AS$6001,SMALL(IF('Trust - Frontsheet'!$AT$1:$AT$6001=$B$2,ROW('Trust - Frontsheet'!$AT$1:$AT$6001)),ROW(90:90)))),"",INDEX('Trust - Frontsheet'!AS$1:AS$6001,SMALL(IF('Trust - Frontsheet'!$AT$1:$AT$6001=$B$2,ROW('Trust - Frontsheet'!$AT$1:$AT$6001)),ROW(90:90))))</f>
        <v/>
      </c>
      <c r="D96" s="121" t="str">
        <f>IF($B96="","",SUMIF('Trust - Frontsheet'!$C$12:$C$211,$B96,'Trust - Frontsheet'!H$12:H$211))</f>
        <v/>
      </c>
      <c r="E96" s="121" t="str">
        <f>IF($B96="","",SUMIF('Trust - Frontsheet'!$C$12:$C$211,$B96,'Trust - Frontsheet'!I$12:I$211))</f>
        <v/>
      </c>
      <c r="F96" s="121" t="str">
        <f>IF($B96="","",SUMIF('Trust - Frontsheet'!$C$12:$C$211,$B96,'Trust - Frontsheet'!J$12:J$211))</f>
        <v/>
      </c>
      <c r="G96" s="121" t="str">
        <f>IF($B96="","",SUMIF('Trust - Frontsheet'!$C$12:$C$211,$B96,'Trust - Frontsheet'!K$12:K$211))</f>
        <v/>
      </c>
      <c r="H96" s="121" t="str">
        <f>IF($B96="","",SUMIF('Trust - Frontsheet'!$C$12:$C$211,$B96,'Trust - Frontsheet'!L$12:L$211))</f>
        <v/>
      </c>
      <c r="I96" s="121" t="str">
        <f>IF($B96="","",SUMIF('Trust - Frontsheet'!$C$12:$C$211,$B96,'Trust - Frontsheet'!M$12:M$211))</f>
        <v/>
      </c>
      <c r="J96" s="121" t="str">
        <f>IF($B96="","",SUMIF('Trust - Frontsheet'!$C$12:$C$211,$B96,'Trust - Frontsheet'!N$12:N$211))</f>
        <v/>
      </c>
      <c r="K96" s="121" t="str">
        <f>IF($B96="","",SUMIF('Trust - Frontsheet'!$C$12:$C$211,$B96,'Trust - Frontsheet'!O$12:O$211))</f>
        <v/>
      </c>
      <c r="L96" s="102" t="str">
        <f t="shared" si="4"/>
        <v/>
      </c>
      <c r="M96" s="103" t="str">
        <f t="shared" si="5"/>
        <v/>
      </c>
      <c r="N96" s="102" t="str">
        <f t="shared" si="6"/>
        <v/>
      </c>
      <c r="O96" s="104" t="str">
        <f t="shared" si="7"/>
        <v/>
      </c>
    </row>
    <row r="97" spans="2:15" x14ac:dyDescent="0.2">
      <c r="B97" s="120" t="str">
        <f t="array" ref="B97">IF(ISERROR(INDEX('Trust - Frontsheet'!AR$1:AR$6001,SMALL(IF('Trust - Frontsheet'!$AT$1:$AT$6001=$B$2,ROW('Trust - Frontsheet'!$AT$1:$AT$6001)),ROW(91:91)))),"",INDEX('Trust - Frontsheet'!AR$1:AR$6001,SMALL(IF('Trust - Frontsheet'!$AT$1:$AT$6001=$B$2,ROW('Trust - Frontsheet'!$AT$1:$AT$6001)),ROW(91:91))))</f>
        <v/>
      </c>
      <c r="C97" s="120" t="str">
        <f t="array" ref="C97">IF(ISERROR(INDEX('Trust - Frontsheet'!AS$1:AS$6001,SMALL(IF('Trust - Frontsheet'!$AT$1:$AT$6001=$B$2,ROW('Trust - Frontsheet'!$AT$1:$AT$6001)),ROW(91:91)))),"",INDEX('Trust - Frontsheet'!AS$1:AS$6001,SMALL(IF('Trust - Frontsheet'!$AT$1:$AT$6001=$B$2,ROW('Trust - Frontsheet'!$AT$1:$AT$6001)),ROW(91:91))))</f>
        <v/>
      </c>
      <c r="D97" s="121" t="str">
        <f>IF($B97="","",SUMIF('Trust - Frontsheet'!$C$12:$C$211,$B97,'Trust - Frontsheet'!H$12:H$211))</f>
        <v/>
      </c>
      <c r="E97" s="121" t="str">
        <f>IF($B97="","",SUMIF('Trust - Frontsheet'!$C$12:$C$211,$B97,'Trust - Frontsheet'!I$12:I$211))</f>
        <v/>
      </c>
      <c r="F97" s="121" t="str">
        <f>IF($B97="","",SUMIF('Trust - Frontsheet'!$C$12:$C$211,$B97,'Trust - Frontsheet'!J$12:J$211))</f>
        <v/>
      </c>
      <c r="G97" s="121" t="str">
        <f>IF($B97="","",SUMIF('Trust - Frontsheet'!$C$12:$C$211,$B97,'Trust - Frontsheet'!K$12:K$211))</f>
        <v/>
      </c>
      <c r="H97" s="121" t="str">
        <f>IF($B97="","",SUMIF('Trust - Frontsheet'!$C$12:$C$211,$B97,'Trust - Frontsheet'!L$12:L$211))</f>
        <v/>
      </c>
      <c r="I97" s="121" t="str">
        <f>IF($B97="","",SUMIF('Trust - Frontsheet'!$C$12:$C$211,$B97,'Trust - Frontsheet'!M$12:M$211))</f>
        <v/>
      </c>
      <c r="J97" s="121" t="str">
        <f>IF($B97="","",SUMIF('Trust - Frontsheet'!$C$12:$C$211,$B97,'Trust - Frontsheet'!N$12:N$211))</f>
        <v/>
      </c>
      <c r="K97" s="121" t="str">
        <f>IF($B97="","",SUMIF('Trust - Frontsheet'!$C$12:$C$211,$B97,'Trust - Frontsheet'!O$12:O$211))</f>
        <v/>
      </c>
      <c r="L97" s="102" t="str">
        <f t="shared" si="4"/>
        <v/>
      </c>
      <c r="M97" s="103" t="str">
        <f t="shared" si="5"/>
        <v/>
      </c>
      <c r="N97" s="102" t="str">
        <f t="shared" si="6"/>
        <v/>
      </c>
      <c r="O97" s="104" t="str">
        <f t="shared" si="7"/>
        <v/>
      </c>
    </row>
    <row r="98" spans="2:15" x14ac:dyDescent="0.2">
      <c r="B98" s="120" t="str">
        <f t="array" ref="B98">IF(ISERROR(INDEX('Trust - Frontsheet'!AR$1:AR$6001,SMALL(IF('Trust - Frontsheet'!$AT$1:$AT$6001=$B$2,ROW('Trust - Frontsheet'!$AT$1:$AT$6001)),ROW(92:92)))),"",INDEX('Trust - Frontsheet'!AR$1:AR$6001,SMALL(IF('Trust - Frontsheet'!$AT$1:$AT$6001=$B$2,ROW('Trust - Frontsheet'!$AT$1:$AT$6001)),ROW(92:92))))</f>
        <v/>
      </c>
      <c r="C98" s="120" t="str">
        <f t="array" ref="C98">IF(ISERROR(INDEX('Trust - Frontsheet'!AS$1:AS$6001,SMALL(IF('Trust - Frontsheet'!$AT$1:$AT$6001=$B$2,ROW('Trust - Frontsheet'!$AT$1:$AT$6001)),ROW(92:92)))),"",INDEX('Trust - Frontsheet'!AS$1:AS$6001,SMALL(IF('Trust - Frontsheet'!$AT$1:$AT$6001=$B$2,ROW('Trust - Frontsheet'!$AT$1:$AT$6001)),ROW(92:92))))</f>
        <v/>
      </c>
      <c r="D98" s="121" t="str">
        <f>IF($B98="","",SUMIF('Trust - Frontsheet'!$C$12:$C$211,$B98,'Trust - Frontsheet'!H$12:H$211))</f>
        <v/>
      </c>
      <c r="E98" s="121" t="str">
        <f>IF($B98="","",SUMIF('Trust - Frontsheet'!$C$12:$C$211,$B98,'Trust - Frontsheet'!I$12:I$211))</f>
        <v/>
      </c>
      <c r="F98" s="121" t="str">
        <f>IF($B98="","",SUMIF('Trust - Frontsheet'!$C$12:$C$211,$B98,'Trust - Frontsheet'!J$12:J$211))</f>
        <v/>
      </c>
      <c r="G98" s="121" t="str">
        <f>IF($B98="","",SUMIF('Trust - Frontsheet'!$C$12:$C$211,$B98,'Trust - Frontsheet'!K$12:K$211))</f>
        <v/>
      </c>
      <c r="H98" s="121" t="str">
        <f>IF($B98="","",SUMIF('Trust - Frontsheet'!$C$12:$C$211,$B98,'Trust - Frontsheet'!L$12:L$211))</f>
        <v/>
      </c>
      <c r="I98" s="121" t="str">
        <f>IF($B98="","",SUMIF('Trust - Frontsheet'!$C$12:$C$211,$B98,'Trust - Frontsheet'!M$12:M$211))</f>
        <v/>
      </c>
      <c r="J98" s="121" t="str">
        <f>IF($B98="","",SUMIF('Trust - Frontsheet'!$C$12:$C$211,$B98,'Trust - Frontsheet'!N$12:N$211))</f>
        <v/>
      </c>
      <c r="K98" s="121" t="str">
        <f>IF($B98="","",SUMIF('Trust - Frontsheet'!$C$12:$C$211,$B98,'Trust - Frontsheet'!O$12:O$211))</f>
        <v/>
      </c>
      <c r="L98" s="102" t="str">
        <f t="shared" si="4"/>
        <v/>
      </c>
      <c r="M98" s="103" t="str">
        <f t="shared" si="5"/>
        <v/>
      </c>
      <c r="N98" s="102" t="str">
        <f t="shared" si="6"/>
        <v/>
      </c>
      <c r="O98" s="104" t="str">
        <f t="shared" si="7"/>
        <v/>
      </c>
    </row>
    <row r="99" spans="2:15" x14ac:dyDescent="0.2">
      <c r="B99" s="120" t="str">
        <f t="array" ref="B99">IF(ISERROR(INDEX('Trust - Frontsheet'!AR$1:AR$6001,SMALL(IF('Trust - Frontsheet'!$AT$1:$AT$6001=$B$2,ROW('Trust - Frontsheet'!$AT$1:$AT$6001)),ROW(93:93)))),"",INDEX('Trust - Frontsheet'!AR$1:AR$6001,SMALL(IF('Trust - Frontsheet'!$AT$1:$AT$6001=$B$2,ROW('Trust - Frontsheet'!$AT$1:$AT$6001)),ROW(93:93))))</f>
        <v/>
      </c>
      <c r="C99" s="120" t="str">
        <f t="array" ref="C99">IF(ISERROR(INDEX('Trust - Frontsheet'!AS$1:AS$6001,SMALL(IF('Trust - Frontsheet'!$AT$1:$AT$6001=$B$2,ROW('Trust - Frontsheet'!$AT$1:$AT$6001)),ROW(93:93)))),"",INDEX('Trust - Frontsheet'!AS$1:AS$6001,SMALL(IF('Trust - Frontsheet'!$AT$1:$AT$6001=$B$2,ROW('Trust - Frontsheet'!$AT$1:$AT$6001)),ROW(93:93))))</f>
        <v/>
      </c>
      <c r="D99" s="121" t="str">
        <f>IF($B99="","",SUMIF('Trust - Frontsheet'!$C$12:$C$211,$B99,'Trust - Frontsheet'!H$12:H$211))</f>
        <v/>
      </c>
      <c r="E99" s="121" t="str">
        <f>IF($B99="","",SUMIF('Trust - Frontsheet'!$C$12:$C$211,$B99,'Trust - Frontsheet'!I$12:I$211))</f>
        <v/>
      </c>
      <c r="F99" s="121" t="str">
        <f>IF($B99="","",SUMIF('Trust - Frontsheet'!$C$12:$C$211,$B99,'Trust - Frontsheet'!J$12:J$211))</f>
        <v/>
      </c>
      <c r="G99" s="121" t="str">
        <f>IF($B99="","",SUMIF('Trust - Frontsheet'!$C$12:$C$211,$B99,'Trust - Frontsheet'!K$12:K$211))</f>
        <v/>
      </c>
      <c r="H99" s="121" t="str">
        <f>IF($B99="","",SUMIF('Trust - Frontsheet'!$C$12:$C$211,$B99,'Trust - Frontsheet'!L$12:L$211))</f>
        <v/>
      </c>
      <c r="I99" s="121" t="str">
        <f>IF($B99="","",SUMIF('Trust - Frontsheet'!$C$12:$C$211,$B99,'Trust - Frontsheet'!M$12:M$211))</f>
        <v/>
      </c>
      <c r="J99" s="121" t="str">
        <f>IF($B99="","",SUMIF('Trust - Frontsheet'!$C$12:$C$211,$B99,'Trust - Frontsheet'!N$12:N$211))</f>
        <v/>
      </c>
      <c r="K99" s="121" t="str">
        <f>IF($B99="","",SUMIF('Trust - Frontsheet'!$C$12:$C$211,$B99,'Trust - Frontsheet'!O$12:O$211))</f>
        <v/>
      </c>
      <c r="L99" s="102" t="str">
        <f t="shared" si="4"/>
        <v/>
      </c>
      <c r="M99" s="103" t="str">
        <f t="shared" si="5"/>
        <v/>
      </c>
      <c r="N99" s="102" t="str">
        <f t="shared" si="6"/>
        <v/>
      </c>
      <c r="O99" s="104" t="str">
        <f t="shared" si="7"/>
        <v/>
      </c>
    </row>
    <row r="100" spans="2:15" x14ac:dyDescent="0.2">
      <c r="B100" s="120" t="str">
        <f t="array" ref="B100">IF(ISERROR(INDEX('Trust - Frontsheet'!AR$1:AR$6001,SMALL(IF('Trust - Frontsheet'!$AT$1:$AT$6001=$B$2,ROW('Trust - Frontsheet'!$AT$1:$AT$6001)),ROW(94:94)))),"",INDEX('Trust - Frontsheet'!AR$1:AR$6001,SMALL(IF('Trust - Frontsheet'!$AT$1:$AT$6001=$B$2,ROW('Trust - Frontsheet'!$AT$1:$AT$6001)),ROW(94:94))))</f>
        <v/>
      </c>
      <c r="C100" s="120" t="str">
        <f t="array" ref="C100">IF(ISERROR(INDEX('Trust - Frontsheet'!AS$1:AS$6001,SMALL(IF('Trust - Frontsheet'!$AT$1:$AT$6001=$B$2,ROW('Trust - Frontsheet'!$AT$1:$AT$6001)),ROW(94:94)))),"",INDEX('Trust - Frontsheet'!AS$1:AS$6001,SMALL(IF('Trust - Frontsheet'!$AT$1:$AT$6001=$B$2,ROW('Trust - Frontsheet'!$AT$1:$AT$6001)),ROW(94:94))))</f>
        <v/>
      </c>
      <c r="D100" s="121" t="str">
        <f>IF($B100="","",SUMIF('Trust - Frontsheet'!$C$12:$C$211,$B100,'Trust - Frontsheet'!H$12:H$211))</f>
        <v/>
      </c>
      <c r="E100" s="121" t="str">
        <f>IF($B100="","",SUMIF('Trust - Frontsheet'!$C$12:$C$211,$B100,'Trust - Frontsheet'!I$12:I$211))</f>
        <v/>
      </c>
      <c r="F100" s="121" t="str">
        <f>IF($B100="","",SUMIF('Trust - Frontsheet'!$C$12:$C$211,$B100,'Trust - Frontsheet'!J$12:J$211))</f>
        <v/>
      </c>
      <c r="G100" s="121" t="str">
        <f>IF($B100="","",SUMIF('Trust - Frontsheet'!$C$12:$C$211,$B100,'Trust - Frontsheet'!K$12:K$211))</f>
        <v/>
      </c>
      <c r="H100" s="121" t="str">
        <f>IF($B100="","",SUMIF('Trust - Frontsheet'!$C$12:$C$211,$B100,'Trust - Frontsheet'!L$12:L$211))</f>
        <v/>
      </c>
      <c r="I100" s="121" t="str">
        <f>IF($B100="","",SUMIF('Trust - Frontsheet'!$C$12:$C$211,$B100,'Trust - Frontsheet'!M$12:M$211))</f>
        <v/>
      </c>
      <c r="J100" s="121" t="str">
        <f>IF($B100="","",SUMIF('Trust - Frontsheet'!$C$12:$C$211,$B100,'Trust - Frontsheet'!N$12:N$211))</f>
        <v/>
      </c>
      <c r="K100" s="121" t="str">
        <f>IF($B100="","",SUMIF('Trust - Frontsheet'!$C$12:$C$211,$B100,'Trust - Frontsheet'!O$12:O$211))</f>
        <v/>
      </c>
      <c r="L100" s="102" t="str">
        <f t="shared" si="4"/>
        <v/>
      </c>
      <c r="M100" s="103" t="str">
        <f t="shared" si="5"/>
        <v/>
      </c>
      <c r="N100" s="102" t="str">
        <f t="shared" si="6"/>
        <v/>
      </c>
      <c r="O100" s="104" t="str">
        <f t="shared" si="7"/>
        <v/>
      </c>
    </row>
    <row r="101" spans="2:15" x14ac:dyDescent="0.2">
      <c r="B101" s="120" t="str">
        <f t="array" ref="B101">IF(ISERROR(INDEX('Trust - Frontsheet'!AR$1:AR$6001,SMALL(IF('Trust - Frontsheet'!$AT$1:$AT$6001=$B$2,ROW('Trust - Frontsheet'!$AT$1:$AT$6001)),ROW(95:95)))),"",INDEX('Trust - Frontsheet'!AR$1:AR$6001,SMALL(IF('Trust - Frontsheet'!$AT$1:$AT$6001=$B$2,ROW('Trust - Frontsheet'!$AT$1:$AT$6001)),ROW(95:95))))</f>
        <v/>
      </c>
      <c r="C101" s="120" t="str">
        <f t="array" ref="C101">IF(ISERROR(INDEX('Trust - Frontsheet'!AS$1:AS$6001,SMALL(IF('Trust - Frontsheet'!$AT$1:$AT$6001=$B$2,ROW('Trust - Frontsheet'!$AT$1:$AT$6001)),ROW(95:95)))),"",INDEX('Trust - Frontsheet'!AS$1:AS$6001,SMALL(IF('Trust - Frontsheet'!$AT$1:$AT$6001=$B$2,ROW('Trust - Frontsheet'!$AT$1:$AT$6001)),ROW(95:95))))</f>
        <v/>
      </c>
      <c r="D101" s="121" t="str">
        <f>IF($B101="","",SUMIF('Trust - Frontsheet'!$C$12:$C$211,$B101,'Trust - Frontsheet'!H$12:H$211))</f>
        <v/>
      </c>
      <c r="E101" s="121" t="str">
        <f>IF($B101="","",SUMIF('Trust - Frontsheet'!$C$12:$C$211,$B101,'Trust - Frontsheet'!I$12:I$211))</f>
        <v/>
      </c>
      <c r="F101" s="121" t="str">
        <f>IF($B101="","",SUMIF('Trust - Frontsheet'!$C$12:$C$211,$B101,'Trust - Frontsheet'!J$12:J$211))</f>
        <v/>
      </c>
      <c r="G101" s="121" t="str">
        <f>IF($B101="","",SUMIF('Trust - Frontsheet'!$C$12:$C$211,$B101,'Trust - Frontsheet'!K$12:K$211))</f>
        <v/>
      </c>
      <c r="H101" s="121" t="str">
        <f>IF($B101="","",SUMIF('Trust - Frontsheet'!$C$12:$C$211,$B101,'Trust - Frontsheet'!L$12:L$211))</f>
        <v/>
      </c>
      <c r="I101" s="121" t="str">
        <f>IF($B101="","",SUMIF('Trust - Frontsheet'!$C$12:$C$211,$B101,'Trust - Frontsheet'!M$12:M$211))</f>
        <v/>
      </c>
      <c r="J101" s="121" t="str">
        <f>IF($B101="","",SUMIF('Trust - Frontsheet'!$C$12:$C$211,$B101,'Trust - Frontsheet'!N$12:N$211))</f>
        <v/>
      </c>
      <c r="K101" s="121" t="str">
        <f>IF($B101="","",SUMIF('Trust - Frontsheet'!$C$12:$C$211,$B101,'Trust - Frontsheet'!O$12:O$211))</f>
        <v/>
      </c>
      <c r="L101" s="102" t="str">
        <f t="shared" si="4"/>
        <v/>
      </c>
      <c r="M101" s="103" t="str">
        <f t="shared" si="5"/>
        <v/>
      </c>
      <c r="N101" s="102" t="str">
        <f t="shared" si="6"/>
        <v/>
      </c>
      <c r="O101" s="104" t="str">
        <f t="shared" si="7"/>
        <v/>
      </c>
    </row>
    <row r="102" spans="2:15" x14ac:dyDescent="0.2">
      <c r="B102" s="120" t="str">
        <f t="array" ref="B102">IF(ISERROR(INDEX('Trust - Frontsheet'!AR$1:AR$6001,SMALL(IF('Trust - Frontsheet'!$AT$1:$AT$6001=$B$2,ROW('Trust - Frontsheet'!$AT$1:$AT$6001)),ROW(96:96)))),"",INDEX('Trust - Frontsheet'!AR$1:AR$6001,SMALL(IF('Trust - Frontsheet'!$AT$1:$AT$6001=$B$2,ROW('Trust - Frontsheet'!$AT$1:$AT$6001)),ROW(96:96))))</f>
        <v/>
      </c>
      <c r="C102" s="120" t="str">
        <f t="array" ref="C102">IF(ISERROR(INDEX('Trust - Frontsheet'!AS$1:AS$6001,SMALL(IF('Trust - Frontsheet'!$AT$1:$AT$6001=$B$2,ROW('Trust - Frontsheet'!$AT$1:$AT$6001)),ROW(96:96)))),"",INDEX('Trust - Frontsheet'!AS$1:AS$6001,SMALL(IF('Trust - Frontsheet'!$AT$1:$AT$6001=$B$2,ROW('Trust - Frontsheet'!$AT$1:$AT$6001)),ROW(96:96))))</f>
        <v/>
      </c>
      <c r="D102" s="121" t="str">
        <f>IF($B102="","",SUMIF('Trust - Frontsheet'!$C$12:$C$211,$B102,'Trust - Frontsheet'!H$12:H$211))</f>
        <v/>
      </c>
      <c r="E102" s="121" t="str">
        <f>IF($B102="","",SUMIF('Trust - Frontsheet'!$C$12:$C$211,$B102,'Trust - Frontsheet'!I$12:I$211))</f>
        <v/>
      </c>
      <c r="F102" s="121" t="str">
        <f>IF($B102="","",SUMIF('Trust - Frontsheet'!$C$12:$C$211,$B102,'Trust - Frontsheet'!J$12:J$211))</f>
        <v/>
      </c>
      <c r="G102" s="121" t="str">
        <f>IF($B102="","",SUMIF('Trust - Frontsheet'!$C$12:$C$211,$B102,'Trust - Frontsheet'!K$12:K$211))</f>
        <v/>
      </c>
      <c r="H102" s="121" t="str">
        <f>IF($B102="","",SUMIF('Trust - Frontsheet'!$C$12:$C$211,$B102,'Trust - Frontsheet'!L$12:L$211))</f>
        <v/>
      </c>
      <c r="I102" s="121" t="str">
        <f>IF($B102="","",SUMIF('Trust - Frontsheet'!$C$12:$C$211,$B102,'Trust - Frontsheet'!M$12:M$211))</f>
        <v/>
      </c>
      <c r="J102" s="121" t="str">
        <f>IF($B102="","",SUMIF('Trust - Frontsheet'!$C$12:$C$211,$B102,'Trust - Frontsheet'!N$12:N$211))</f>
        <v/>
      </c>
      <c r="K102" s="121" t="str">
        <f>IF($B102="","",SUMIF('Trust - Frontsheet'!$C$12:$C$211,$B102,'Trust - Frontsheet'!O$12:O$211))</f>
        <v/>
      </c>
      <c r="L102" s="102" t="str">
        <f t="shared" si="4"/>
        <v/>
      </c>
      <c r="M102" s="103" t="str">
        <f t="shared" si="5"/>
        <v/>
      </c>
      <c r="N102" s="102" t="str">
        <f t="shared" si="6"/>
        <v/>
      </c>
      <c r="O102" s="104" t="str">
        <f t="shared" si="7"/>
        <v/>
      </c>
    </row>
    <row r="103" spans="2:15" x14ac:dyDescent="0.2">
      <c r="B103" s="120" t="str">
        <f t="array" ref="B103">IF(ISERROR(INDEX('Trust - Frontsheet'!AR$1:AR$6001,SMALL(IF('Trust - Frontsheet'!$AT$1:$AT$6001=$B$2,ROW('Trust - Frontsheet'!$AT$1:$AT$6001)),ROW(97:97)))),"",INDEX('Trust - Frontsheet'!AR$1:AR$6001,SMALL(IF('Trust - Frontsheet'!$AT$1:$AT$6001=$B$2,ROW('Trust - Frontsheet'!$AT$1:$AT$6001)),ROW(97:97))))</f>
        <v/>
      </c>
      <c r="C103" s="120" t="str">
        <f t="array" ref="C103">IF(ISERROR(INDEX('Trust - Frontsheet'!AS$1:AS$6001,SMALL(IF('Trust - Frontsheet'!$AT$1:$AT$6001=$B$2,ROW('Trust - Frontsheet'!$AT$1:$AT$6001)),ROW(97:97)))),"",INDEX('Trust - Frontsheet'!AS$1:AS$6001,SMALL(IF('Trust - Frontsheet'!$AT$1:$AT$6001=$B$2,ROW('Trust - Frontsheet'!$AT$1:$AT$6001)),ROW(97:97))))</f>
        <v/>
      </c>
      <c r="D103" s="121" t="str">
        <f>IF($B103="","",SUMIF('Trust - Frontsheet'!$C$12:$C$211,$B103,'Trust - Frontsheet'!H$12:H$211))</f>
        <v/>
      </c>
      <c r="E103" s="121" t="str">
        <f>IF($B103="","",SUMIF('Trust - Frontsheet'!$C$12:$C$211,$B103,'Trust - Frontsheet'!I$12:I$211))</f>
        <v/>
      </c>
      <c r="F103" s="121" t="str">
        <f>IF($B103="","",SUMIF('Trust - Frontsheet'!$C$12:$C$211,$B103,'Trust - Frontsheet'!J$12:J$211))</f>
        <v/>
      </c>
      <c r="G103" s="121" t="str">
        <f>IF($B103="","",SUMIF('Trust - Frontsheet'!$C$12:$C$211,$B103,'Trust - Frontsheet'!K$12:K$211))</f>
        <v/>
      </c>
      <c r="H103" s="121" t="str">
        <f>IF($B103="","",SUMIF('Trust - Frontsheet'!$C$12:$C$211,$B103,'Trust - Frontsheet'!L$12:L$211))</f>
        <v/>
      </c>
      <c r="I103" s="121" t="str">
        <f>IF($B103="","",SUMIF('Trust - Frontsheet'!$C$12:$C$211,$B103,'Trust - Frontsheet'!M$12:M$211))</f>
        <v/>
      </c>
      <c r="J103" s="121" t="str">
        <f>IF($B103="","",SUMIF('Trust - Frontsheet'!$C$12:$C$211,$B103,'Trust - Frontsheet'!N$12:N$211))</f>
        <v/>
      </c>
      <c r="K103" s="121" t="str">
        <f>IF($B103="","",SUMIF('Trust - Frontsheet'!$C$12:$C$211,$B103,'Trust - Frontsheet'!O$12:O$211))</f>
        <v/>
      </c>
      <c r="L103" s="102" t="str">
        <f t="shared" si="4"/>
        <v/>
      </c>
      <c r="M103" s="103" t="str">
        <f t="shared" si="5"/>
        <v/>
      </c>
      <c r="N103" s="102" t="str">
        <f t="shared" si="6"/>
        <v/>
      </c>
      <c r="O103" s="104" t="str">
        <f t="shared" si="7"/>
        <v/>
      </c>
    </row>
    <row r="104" spans="2:15" x14ac:dyDescent="0.2">
      <c r="B104" s="120" t="str">
        <f t="array" ref="B104">IF(ISERROR(INDEX('Trust - Frontsheet'!AR$1:AR$6001,SMALL(IF('Trust - Frontsheet'!$AT$1:$AT$6001=$B$2,ROW('Trust - Frontsheet'!$AT$1:$AT$6001)),ROW(98:98)))),"",INDEX('Trust - Frontsheet'!AR$1:AR$6001,SMALL(IF('Trust - Frontsheet'!$AT$1:$AT$6001=$B$2,ROW('Trust - Frontsheet'!$AT$1:$AT$6001)),ROW(98:98))))</f>
        <v/>
      </c>
      <c r="C104" s="120" t="str">
        <f t="array" ref="C104">IF(ISERROR(INDEX('Trust - Frontsheet'!AS$1:AS$6001,SMALL(IF('Trust - Frontsheet'!$AT$1:$AT$6001=$B$2,ROW('Trust - Frontsheet'!$AT$1:$AT$6001)),ROW(98:98)))),"",INDEX('Trust - Frontsheet'!AS$1:AS$6001,SMALL(IF('Trust - Frontsheet'!$AT$1:$AT$6001=$B$2,ROW('Trust - Frontsheet'!$AT$1:$AT$6001)),ROW(98:98))))</f>
        <v/>
      </c>
      <c r="D104" s="121" t="str">
        <f>IF($B104="","",SUMIF('Trust - Frontsheet'!$C$12:$C$211,$B104,'Trust - Frontsheet'!H$12:H$211))</f>
        <v/>
      </c>
      <c r="E104" s="121" t="str">
        <f>IF($B104="","",SUMIF('Trust - Frontsheet'!$C$12:$C$211,$B104,'Trust - Frontsheet'!I$12:I$211))</f>
        <v/>
      </c>
      <c r="F104" s="121" t="str">
        <f>IF($B104="","",SUMIF('Trust - Frontsheet'!$C$12:$C$211,$B104,'Trust - Frontsheet'!J$12:J$211))</f>
        <v/>
      </c>
      <c r="G104" s="121" t="str">
        <f>IF($B104="","",SUMIF('Trust - Frontsheet'!$C$12:$C$211,$B104,'Trust - Frontsheet'!K$12:K$211))</f>
        <v/>
      </c>
      <c r="H104" s="121" t="str">
        <f>IF($B104="","",SUMIF('Trust - Frontsheet'!$C$12:$C$211,$B104,'Trust - Frontsheet'!L$12:L$211))</f>
        <v/>
      </c>
      <c r="I104" s="121" t="str">
        <f>IF($B104="","",SUMIF('Trust - Frontsheet'!$C$12:$C$211,$B104,'Trust - Frontsheet'!M$12:M$211))</f>
        <v/>
      </c>
      <c r="J104" s="121" t="str">
        <f>IF($B104="","",SUMIF('Trust - Frontsheet'!$C$12:$C$211,$B104,'Trust - Frontsheet'!N$12:N$211))</f>
        <v/>
      </c>
      <c r="K104" s="121" t="str">
        <f>IF($B104="","",SUMIF('Trust - Frontsheet'!$C$12:$C$211,$B104,'Trust - Frontsheet'!O$12:O$211))</f>
        <v/>
      </c>
      <c r="L104" s="102" t="str">
        <f t="shared" si="4"/>
        <v/>
      </c>
      <c r="M104" s="103" t="str">
        <f t="shared" si="5"/>
        <v/>
      </c>
      <c r="N104" s="102" t="str">
        <f t="shared" si="6"/>
        <v/>
      </c>
      <c r="O104" s="104" t="str">
        <f t="shared" si="7"/>
        <v/>
      </c>
    </row>
    <row r="105" spans="2:15" x14ac:dyDescent="0.2">
      <c r="B105" s="120" t="str">
        <f t="array" ref="B105">IF(ISERROR(INDEX('Trust - Frontsheet'!AR$1:AR$6001,SMALL(IF('Trust - Frontsheet'!$AT$1:$AT$6001=$B$2,ROW('Trust - Frontsheet'!$AT$1:$AT$6001)),ROW(99:99)))),"",INDEX('Trust - Frontsheet'!AR$1:AR$6001,SMALL(IF('Trust - Frontsheet'!$AT$1:$AT$6001=$B$2,ROW('Trust - Frontsheet'!$AT$1:$AT$6001)),ROW(99:99))))</f>
        <v/>
      </c>
      <c r="C105" s="120" t="str">
        <f t="array" ref="C105">IF(ISERROR(INDEX('Trust - Frontsheet'!AS$1:AS$6001,SMALL(IF('Trust - Frontsheet'!$AT$1:$AT$6001=$B$2,ROW('Trust - Frontsheet'!$AT$1:$AT$6001)),ROW(99:99)))),"",INDEX('Trust - Frontsheet'!AS$1:AS$6001,SMALL(IF('Trust - Frontsheet'!$AT$1:$AT$6001=$B$2,ROW('Trust - Frontsheet'!$AT$1:$AT$6001)),ROW(99:99))))</f>
        <v/>
      </c>
      <c r="D105" s="121" t="str">
        <f>IF($B105="","",SUMIF('Trust - Frontsheet'!$C$12:$C$211,$B105,'Trust - Frontsheet'!H$12:H$211))</f>
        <v/>
      </c>
      <c r="E105" s="121" t="str">
        <f>IF($B105="","",SUMIF('Trust - Frontsheet'!$C$12:$C$211,$B105,'Trust - Frontsheet'!I$12:I$211))</f>
        <v/>
      </c>
      <c r="F105" s="121" t="str">
        <f>IF($B105="","",SUMIF('Trust - Frontsheet'!$C$12:$C$211,$B105,'Trust - Frontsheet'!J$12:J$211))</f>
        <v/>
      </c>
      <c r="G105" s="121" t="str">
        <f>IF($B105="","",SUMIF('Trust - Frontsheet'!$C$12:$C$211,$B105,'Trust - Frontsheet'!K$12:K$211))</f>
        <v/>
      </c>
      <c r="H105" s="121" t="str">
        <f>IF($B105="","",SUMIF('Trust - Frontsheet'!$C$12:$C$211,$B105,'Trust - Frontsheet'!L$12:L$211))</f>
        <v/>
      </c>
      <c r="I105" s="121" t="str">
        <f>IF($B105="","",SUMIF('Trust - Frontsheet'!$C$12:$C$211,$B105,'Trust - Frontsheet'!M$12:M$211))</f>
        <v/>
      </c>
      <c r="J105" s="121" t="str">
        <f>IF($B105="","",SUMIF('Trust - Frontsheet'!$C$12:$C$211,$B105,'Trust - Frontsheet'!N$12:N$211))</f>
        <v/>
      </c>
      <c r="K105" s="121" t="str">
        <f>IF($B105="","",SUMIF('Trust - Frontsheet'!$C$12:$C$211,$B105,'Trust - Frontsheet'!O$12:O$211))</f>
        <v/>
      </c>
      <c r="L105" s="102" t="str">
        <f t="shared" si="4"/>
        <v/>
      </c>
      <c r="M105" s="103" t="str">
        <f t="shared" si="5"/>
        <v/>
      </c>
      <c r="N105" s="102" t="str">
        <f t="shared" si="6"/>
        <v/>
      </c>
      <c r="O105" s="104" t="str">
        <f t="shared" si="7"/>
        <v/>
      </c>
    </row>
    <row r="106" spans="2:15" x14ac:dyDescent="0.2">
      <c r="B106" s="120" t="str">
        <f t="array" ref="B106">IF(ISERROR(INDEX('Trust - Frontsheet'!AR$1:AR$6001,SMALL(IF('Trust - Frontsheet'!$AT$1:$AT$6001=$B$2,ROW('Trust - Frontsheet'!$AT$1:$AT$6001)),ROW(100:100)))),"",INDEX('Trust - Frontsheet'!AR$1:AR$6001,SMALL(IF('Trust - Frontsheet'!$AT$1:$AT$6001=$B$2,ROW('Trust - Frontsheet'!$AT$1:$AT$6001)),ROW(100:100))))</f>
        <v/>
      </c>
      <c r="C106" s="120" t="str">
        <f t="array" ref="C106">IF(ISERROR(INDEX('Trust - Frontsheet'!AS$1:AS$6001,SMALL(IF('Trust - Frontsheet'!$AT$1:$AT$6001=$B$2,ROW('Trust - Frontsheet'!$AT$1:$AT$6001)),ROW(100:100)))),"",INDEX('Trust - Frontsheet'!AS$1:AS$6001,SMALL(IF('Trust - Frontsheet'!$AT$1:$AT$6001=$B$2,ROW('Trust - Frontsheet'!$AT$1:$AT$6001)),ROW(100:100))))</f>
        <v/>
      </c>
      <c r="D106" s="121" t="str">
        <f>IF($B106="","",SUMIF('Trust - Frontsheet'!$C$12:$C$211,$B106,'Trust - Frontsheet'!H$12:H$211))</f>
        <v/>
      </c>
      <c r="E106" s="121" t="str">
        <f>IF($B106="","",SUMIF('Trust - Frontsheet'!$C$12:$C$211,$B106,'Trust - Frontsheet'!I$12:I$211))</f>
        <v/>
      </c>
      <c r="F106" s="121" t="str">
        <f>IF($B106="","",SUMIF('Trust - Frontsheet'!$C$12:$C$211,$B106,'Trust - Frontsheet'!J$12:J$211))</f>
        <v/>
      </c>
      <c r="G106" s="121" t="str">
        <f>IF($B106="","",SUMIF('Trust - Frontsheet'!$C$12:$C$211,$B106,'Trust - Frontsheet'!K$12:K$211))</f>
        <v/>
      </c>
      <c r="H106" s="121" t="str">
        <f>IF($B106="","",SUMIF('Trust - Frontsheet'!$C$12:$C$211,$B106,'Trust - Frontsheet'!L$12:L$211))</f>
        <v/>
      </c>
      <c r="I106" s="121" t="str">
        <f>IF($B106="","",SUMIF('Trust - Frontsheet'!$C$12:$C$211,$B106,'Trust - Frontsheet'!M$12:M$211))</f>
        <v/>
      </c>
      <c r="J106" s="121" t="str">
        <f>IF($B106="","",SUMIF('Trust - Frontsheet'!$C$12:$C$211,$B106,'Trust - Frontsheet'!N$12:N$211))</f>
        <v/>
      </c>
      <c r="K106" s="121" t="str">
        <f>IF($B106="","",SUMIF('Trust - Frontsheet'!$C$12:$C$211,$B106,'Trust - Frontsheet'!O$12:O$211))</f>
        <v/>
      </c>
      <c r="L106" s="102" t="str">
        <f t="shared" si="4"/>
        <v/>
      </c>
      <c r="M106" s="103" t="str">
        <f t="shared" si="5"/>
        <v/>
      </c>
      <c r="N106" s="102" t="str">
        <f t="shared" si="6"/>
        <v/>
      </c>
      <c r="O106" s="104" t="str">
        <f t="shared" si="7"/>
        <v/>
      </c>
    </row>
    <row r="107" spans="2:15" x14ac:dyDescent="0.2">
      <c r="B107" s="120" t="str">
        <f t="array" ref="B107">IF(ISERROR(INDEX('Trust - Frontsheet'!AR$1:AR$6001,SMALL(IF('Trust - Frontsheet'!$AT$1:$AT$6001=$B$2,ROW('Trust - Frontsheet'!$AT$1:$AT$6001)),ROW(101:101)))),"",INDEX('Trust - Frontsheet'!AR$1:AR$6001,SMALL(IF('Trust - Frontsheet'!$AT$1:$AT$6001=$B$2,ROW('Trust - Frontsheet'!$AT$1:$AT$6001)),ROW(101:101))))</f>
        <v/>
      </c>
      <c r="C107" s="120" t="str">
        <f t="array" ref="C107">IF(ISERROR(INDEX('Trust - Frontsheet'!AS$1:AS$6001,SMALL(IF('Trust - Frontsheet'!$AT$1:$AT$6001=$B$2,ROW('Trust - Frontsheet'!$AT$1:$AT$6001)),ROW(101:101)))),"",INDEX('Trust - Frontsheet'!AS$1:AS$6001,SMALL(IF('Trust - Frontsheet'!$AT$1:$AT$6001=$B$2,ROW('Trust - Frontsheet'!$AT$1:$AT$6001)),ROW(101:101))))</f>
        <v/>
      </c>
      <c r="D107" s="121" t="str">
        <f>IF($B107="","",SUMIF('Trust - Frontsheet'!$C$12:$C$211,$B107,'Trust - Frontsheet'!H$12:H$211))</f>
        <v/>
      </c>
      <c r="E107" s="121" t="str">
        <f>IF($B107="","",SUMIF('Trust - Frontsheet'!$C$12:$C$211,$B107,'Trust - Frontsheet'!I$12:I$211))</f>
        <v/>
      </c>
      <c r="F107" s="121" t="str">
        <f>IF($B107="","",SUMIF('Trust - Frontsheet'!$C$12:$C$211,$B107,'Trust - Frontsheet'!J$12:J$211))</f>
        <v/>
      </c>
      <c r="G107" s="121" t="str">
        <f>IF($B107="","",SUMIF('Trust - Frontsheet'!$C$12:$C$211,$B107,'Trust - Frontsheet'!K$12:K$211))</f>
        <v/>
      </c>
      <c r="H107" s="121" t="str">
        <f>IF($B107="","",SUMIF('Trust - Frontsheet'!$C$12:$C$211,$B107,'Trust - Frontsheet'!L$12:L$211))</f>
        <v/>
      </c>
      <c r="I107" s="121" t="str">
        <f>IF($B107="","",SUMIF('Trust - Frontsheet'!$C$12:$C$211,$B107,'Trust - Frontsheet'!M$12:M$211))</f>
        <v/>
      </c>
      <c r="J107" s="121" t="str">
        <f>IF($B107="","",SUMIF('Trust - Frontsheet'!$C$12:$C$211,$B107,'Trust - Frontsheet'!N$12:N$211))</f>
        <v/>
      </c>
      <c r="K107" s="121" t="str">
        <f>IF($B107="","",SUMIF('Trust - Frontsheet'!$C$12:$C$211,$B107,'Trust - Frontsheet'!O$12:O$211))</f>
        <v/>
      </c>
      <c r="L107" s="102" t="str">
        <f t="shared" si="4"/>
        <v/>
      </c>
      <c r="M107" s="103" t="str">
        <f t="shared" si="5"/>
        <v/>
      </c>
      <c r="N107" s="102" t="str">
        <f t="shared" si="6"/>
        <v/>
      </c>
      <c r="O107" s="104" t="str">
        <f t="shared" si="7"/>
        <v/>
      </c>
    </row>
    <row r="108" spans="2:15" x14ac:dyDescent="0.2">
      <c r="B108" s="120" t="str">
        <f t="array" ref="B108">IF(ISERROR(INDEX('Trust - Frontsheet'!AR$1:AR$6001,SMALL(IF('Trust - Frontsheet'!$AT$1:$AT$6001=$B$2,ROW('Trust - Frontsheet'!$AT$1:$AT$6001)),ROW(102:102)))),"",INDEX('Trust - Frontsheet'!AR$1:AR$6001,SMALL(IF('Trust - Frontsheet'!$AT$1:$AT$6001=$B$2,ROW('Trust - Frontsheet'!$AT$1:$AT$6001)),ROW(102:102))))</f>
        <v/>
      </c>
      <c r="C108" s="120" t="str">
        <f t="array" ref="C108">IF(ISERROR(INDEX('Trust - Frontsheet'!AS$1:AS$6001,SMALL(IF('Trust - Frontsheet'!$AT$1:$AT$6001=$B$2,ROW('Trust - Frontsheet'!$AT$1:$AT$6001)),ROW(102:102)))),"",INDEX('Trust - Frontsheet'!AS$1:AS$6001,SMALL(IF('Trust - Frontsheet'!$AT$1:$AT$6001=$B$2,ROW('Trust - Frontsheet'!$AT$1:$AT$6001)),ROW(102:102))))</f>
        <v/>
      </c>
      <c r="D108" s="121" t="str">
        <f>IF($B108="","",SUMIF('Trust - Frontsheet'!$C$12:$C$211,$B108,'Trust - Frontsheet'!H$12:H$211))</f>
        <v/>
      </c>
      <c r="E108" s="121" t="str">
        <f>IF($B108="","",SUMIF('Trust - Frontsheet'!$C$12:$C$211,$B108,'Trust - Frontsheet'!I$12:I$211))</f>
        <v/>
      </c>
      <c r="F108" s="121" t="str">
        <f>IF($B108="","",SUMIF('Trust - Frontsheet'!$C$12:$C$211,$B108,'Trust - Frontsheet'!J$12:J$211))</f>
        <v/>
      </c>
      <c r="G108" s="121" t="str">
        <f>IF($B108="","",SUMIF('Trust - Frontsheet'!$C$12:$C$211,$B108,'Trust - Frontsheet'!K$12:K$211))</f>
        <v/>
      </c>
      <c r="H108" s="121" t="str">
        <f>IF($B108="","",SUMIF('Trust - Frontsheet'!$C$12:$C$211,$B108,'Trust - Frontsheet'!L$12:L$211))</f>
        <v/>
      </c>
      <c r="I108" s="121" t="str">
        <f>IF($B108="","",SUMIF('Trust - Frontsheet'!$C$12:$C$211,$B108,'Trust - Frontsheet'!M$12:M$211))</f>
        <v/>
      </c>
      <c r="J108" s="121" t="str">
        <f>IF($B108="","",SUMIF('Trust - Frontsheet'!$C$12:$C$211,$B108,'Trust - Frontsheet'!N$12:N$211))</f>
        <v/>
      </c>
      <c r="K108" s="121" t="str">
        <f>IF($B108="","",SUMIF('Trust - Frontsheet'!$C$12:$C$211,$B108,'Trust - Frontsheet'!O$12:O$211))</f>
        <v/>
      </c>
      <c r="L108" s="102" t="str">
        <f t="shared" si="4"/>
        <v/>
      </c>
      <c r="M108" s="103" t="str">
        <f t="shared" si="5"/>
        <v/>
      </c>
      <c r="N108" s="102" t="str">
        <f t="shared" si="6"/>
        <v/>
      </c>
      <c r="O108" s="104" t="str">
        <f t="shared" si="7"/>
        <v/>
      </c>
    </row>
    <row r="109" spans="2:15" x14ac:dyDescent="0.2">
      <c r="B109" s="120" t="str">
        <f t="array" ref="B109">IF(ISERROR(INDEX('Trust - Frontsheet'!AR$1:AR$6001,SMALL(IF('Trust - Frontsheet'!$AT$1:$AT$6001=$B$2,ROW('Trust - Frontsheet'!$AT$1:$AT$6001)),ROW(103:103)))),"",INDEX('Trust - Frontsheet'!AR$1:AR$6001,SMALL(IF('Trust - Frontsheet'!$AT$1:$AT$6001=$B$2,ROW('Trust - Frontsheet'!$AT$1:$AT$6001)),ROW(103:103))))</f>
        <v/>
      </c>
      <c r="C109" s="120" t="str">
        <f t="array" ref="C109">IF(ISERROR(INDEX('Trust - Frontsheet'!AS$1:AS$6001,SMALL(IF('Trust - Frontsheet'!$AT$1:$AT$6001=$B$2,ROW('Trust - Frontsheet'!$AT$1:$AT$6001)),ROW(103:103)))),"",INDEX('Trust - Frontsheet'!AS$1:AS$6001,SMALL(IF('Trust - Frontsheet'!$AT$1:$AT$6001=$B$2,ROW('Trust - Frontsheet'!$AT$1:$AT$6001)),ROW(103:103))))</f>
        <v/>
      </c>
      <c r="D109" s="121" t="str">
        <f>IF($B109="","",SUMIF('Trust - Frontsheet'!$C$12:$C$211,$B109,'Trust - Frontsheet'!H$12:H$211))</f>
        <v/>
      </c>
      <c r="E109" s="121" t="str">
        <f>IF($B109="","",SUMIF('Trust - Frontsheet'!$C$12:$C$211,$B109,'Trust - Frontsheet'!I$12:I$211))</f>
        <v/>
      </c>
      <c r="F109" s="121" t="str">
        <f>IF($B109="","",SUMIF('Trust - Frontsheet'!$C$12:$C$211,$B109,'Trust - Frontsheet'!J$12:J$211))</f>
        <v/>
      </c>
      <c r="G109" s="121" t="str">
        <f>IF($B109="","",SUMIF('Trust - Frontsheet'!$C$12:$C$211,$B109,'Trust - Frontsheet'!K$12:K$211))</f>
        <v/>
      </c>
      <c r="H109" s="121" t="str">
        <f>IF($B109="","",SUMIF('Trust - Frontsheet'!$C$12:$C$211,$B109,'Trust - Frontsheet'!L$12:L$211))</f>
        <v/>
      </c>
      <c r="I109" s="121" t="str">
        <f>IF($B109="","",SUMIF('Trust - Frontsheet'!$C$12:$C$211,$B109,'Trust - Frontsheet'!M$12:M$211))</f>
        <v/>
      </c>
      <c r="J109" s="121" t="str">
        <f>IF($B109="","",SUMIF('Trust - Frontsheet'!$C$12:$C$211,$B109,'Trust - Frontsheet'!N$12:N$211))</f>
        <v/>
      </c>
      <c r="K109" s="121" t="str">
        <f>IF($B109="","",SUMIF('Trust - Frontsheet'!$C$12:$C$211,$B109,'Trust - Frontsheet'!O$12:O$211))</f>
        <v/>
      </c>
      <c r="L109" s="102" t="str">
        <f t="shared" si="4"/>
        <v/>
      </c>
      <c r="M109" s="103" t="str">
        <f t="shared" si="5"/>
        <v/>
      </c>
      <c r="N109" s="102" t="str">
        <f t="shared" si="6"/>
        <v/>
      </c>
      <c r="O109" s="104" t="str">
        <f t="shared" si="7"/>
        <v/>
      </c>
    </row>
    <row r="110" spans="2:15" x14ac:dyDescent="0.2">
      <c r="B110" s="120" t="str">
        <f t="array" ref="B110">IF(ISERROR(INDEX('Trust - Frontsheet'!AR$1:AR$6001,SMALL(IF('Trust - Frontsheet'!$AT$1:$AT$6001=$B$2,ROW('Trust - Frontsheet'!$AT$1:$AT$6001)),ROW(104:104)))),"",INDEX('Trust - Frontsheet'!AR$1:AR$6001,SMALL(IF('Trust - Frontsheet'!$AT$1:$AT$6001=$B$2,ROW('Trust - Frontsheet'!$AT$1:$AT$6001)),ROW(104:104))))</f>
        <v/>
      </c>
      <c r="C110" s="120" t="str">
        <f t="array" ref="C110">IF(ISERROR(INDEX('Trust - Frontsheet'!AS$1:AS$6001,SMALL(IF('Trust - Frontsheet'!$AT$1:$AT$6001=$B$2,ROW('Trust - Frontsheet'!$AT$1:$AT$6001)),ROW(104:104)))),"",INDEX('Trust - Frontsheet'!AS$1:AS$6001,SMALL(IF('Trust - Frontsheet'!$AT$1:$AT$6001=$B$2,ROW('Trust - Frontsheet'!$AT$1:$AT$6001)),ROW(104:104))))</f>
        <v/>
      </c>
      <c r="D110" s="121" t="str">
        <f>IF($B110="","",SUMIF('Trust - Frontsheet'!$C$12:$C$211,$B110,'Trust - Frontsheet'!H$12:H$211))</f>
        <v/>
      </c>
      <c r="E110" s="121" t="str">
        <f>IF($B110="","",SUMIF('Trust - Frontsheet'!$C$12:$C$211,$B110,'Trust - Frontsheet'!I$12:I$211))</f>
        <v/>
      </c>
      <c r="F110" s="121" t="str">
        <f>IF($B110="","",SUMIF('Trust - Frontsheet'!$C$12:$C$211,$B110,'Trust - Frontsheet'!J$12:J$211))</f>
        <v/>
      </c>
      <c r="G110" s="121" t="str">
        <f>IF($B110="","",SUMIF('Trust - Frontsheet'!$C$12:$C$211,$B110,'Trust - Frontsheet'!K$12:K$211))</f>
        <v/>
      </c>
      <c r="H110" s="121" t="str">
        <f>IF($B110="","",SUMIF('Trust - Frontsheet'!$C$12:$C$211,$B110,'Trust - Frontsheet'!L$12:L$211))</f>
        <v/>
      </c>
      <c r="I110" s="121" t="str">
        <f>IF($B110="","",SUMIF('Trust - Frontsheet'!$C$12:$C$211,$B110,'Trust - Frontsheet'!M$12:M$211))</f>
        <v/>
      </c>
      <c r="J110" s="121" t="str">
        <f>IF($B110="","",SUMIF('Trust - Frontsheet'!$C$12:$C$211,$B110,'Trust - Frontsheet'!N$12:N$211))</f>
        <v/>
      </c>
      <c r="K110" s="121" t="str">
        <f>IF($B110="","",SUMIF('Trust - Frontsheet'!$C$12:$C$211,$B110,'Trust - Frontsheet'!O$12:O$211))</f>
        <v/>
      </c>
      <c r="L110" s="102" t="str">
        <f t="shared" si="4"/>
        <v/>
      </c>
      <c r="M110" s="103" t="str">
        <f t="shared" si="5"/>
        <v/>
      </c>
      <c r="N110" s="102" t="str">
        <f t="shared" si="6"/>
        <v/>
      </c>
      <c r="O110" s="104" t="str">
        <f t="shared" si="7"/>
        <v/>
      </c>
    </row>
    <row r="111" spans="2:15" x14ac:dyDescent="0.2">
      <c r="B111" s="120" t="str">
        <f t="array" ref="B111">IF(ISERROR(INDEX('Trust - Frontsheet'!AR$1:AR$6001,SMALL(IF('Trust - Frontsheet'!$AT$1:$AT$6001=$B$2,ROW('Trust - Frontsheet'!$AT$1:$AT$6001)),ROW(105:105)))),"",INDEX('Trust - Frontsheet'!AR$1:AR$6001,SMALL(IF('Trust - Frontsheet'!$AT$1:$AT$6001=$B$2,ROW('Trust - Frontsheet'!$AT$1:$AT$6001)),ROW(105:105))))</f>
        <v/>
      </c>
      <c r="C111" s="120" t="str">
        <f t="array" ref="C111">IF(ISERROR(INDEX('Trust - Frontsheet'!AS$1:AS$6001,SMALL(IF('Trust - Frontsheet'!$AT$1:$AT$6001=$B$2,ROW('Trust - Frontsheet'!$AT$1:$AT$6001)),ROW(105:105)))),"",INDEX('Trust - Frontsheet'!AS$1:AS$6001,SMALL(IF('Trust - Frontsheet'!$AT$1:$AT$6001=$B$2,ROW('Trust - Frontsheet'!$AT$1:$AT$6001)),ROW(105:105))))</f>
        <v/>
      </c>
      <c r="D111" s="121" t="str">
        <f>IF($B111="","",SUMIF('Trust - Frontsheet'!$C$12:$C$211,$B111,'Trust - Frontsheet'!H$12:H$211))</f>
        <v/>
      </c>
      <c r="E111" s="121" t="str">
        <f>IF($B111="","",SUMIF('Trust - Frontsheet'!$C$12:$C$211,$B111,'Trust - Frontsheet'!I$12:I$211))</f>
        <v/>
      </c>
      <c r="F111" s="121" t="str">
        <f>IF($B111="","",SUMIF('Trust - Frontsheet'!$C$12:$C$211,$B111,'Trust - Frontsheet'!J$12:J$211))</f>
        <v/>
      </c>
      <c r="G111" s="121" t="str">
        <f>IF($B111="","",SUMIF('Trust - Frontsheet'!$C$12:$C$211,$B111,'Trust - Frontsheet'!K$12:K$211))</f>
        <v/>
      </c>
      <c r="H111" s="121" t="str">
        <f>IF($B111="","",SUMIF('Trust - Frontsheet'!$C$12:$C$211,$B111,'Trust - Frontsheet'!L$12:L$211))</f>
        <v/>
      </c>
      <c r="I111" s="121" t="str">
        <f>IF($B111="","",SUMIF('Trust - Frontsheet'!$C$12:$C$211,$B111,'Trust - Frontsheet'!M$12:M$211))</f>
        <v/>
      </c>
      <c r="J111" s="121" t="str">
        <f>IF($B111="","",SUMIF('Trust - Frontsheet'!$C$12:$C$211,$B111,'Trust - Frontsheet'!N$12:N$211))</f>
        <v/>
      </c>
      <c r="K111" s="121" t="str">
        <f>IF($B111="","",SUMIF('Trust - Frontsheet'!$C$12:$C$211,$B111,'Trust - Frontsheet'!O$12:O$211))</f>
        <v/>
      </c>
      <c r="L111" s="102" t="str">
        <f t="shared" si="4"/>
        <v/>
      </c>
      <c r="M111" s="103" t="str">
        <f t="shared" si="5"/>
        <v/>
      </c>
      <c r="N111" s="102" t="str">
        <f t="shared" si="6"/>
        <v/>
      </c>
      <c r="O111" s="104" t="str">
        <f t="shared" si="7"/>
        <v/>
      </c>
    </row>
    <row r="112" spans="2:15" x14ac:dyDescent="0.2">
      <c r="B112" s="120" t="str">
        <f t="array" ref="B112">IF(ISERROR(INDEX('Trust - Frontsheet'!AR$1:AR$6001,SMALL(IF('Trust - Frontsheet'!$AT$1:$AT$6001=$B$2,ROW('Trust - Frontsheet'!$AT$1:$AT$6001)),ROW(106:106)))),"",INDEX('Trust - Frontsheet'!AR$1:AR$6001,SMALL(IF('Trust - Frontsheet'!$AT$1:$AT$6001=$B$2,ROW('Trust - Frontsheet'!$AT$1:$AT$6001)),ROW(106:106))))</f>
        <v/>
      </c>
      <c r="C112" s="120" t="str">
        <f t="array" ref="C112">IF(ISERROR(INDEX('Trust - Frontsheet'!AS$1:AS$6001,SMALL(IF('Trust - Frontsheet'!$AT$1:$AT$6001=$B$2,ROW('Trust - Frontsheet'!$AT$1:$AT$6001)),ROW(106:106)))),"",INDEX('Trust - Frontsheet'!AS$1:AS$6001,SMALL(IF('Trust - Frontsheet'!$AT$1:$AT$6001=$B$2,ROW('Trust - Frontsheet'!$AT$1:$AT$6001)),ROW(106:106))))</f>
        <v/>
      </c>
      <c r="D112" s="121" t="str">
        <f>IF($B112="","",SUMIF('Trust - Frontsheet'!$C$12:$C$211,$B112,'Trust - Frontsheet'!H$12:H$211))</f>
        <v/>
      </c>
      <c r="E112" s="121" t="str">
        <f>IF($B112="","",SUMIF('Trust - Frontsheet'!$C$12:$C$211,$B112,'Trust - Frontsheet'!I$12:I$211))</f>
        <v/>
      </c>
      <c r="F112" s="121" t="str">
        <f>IF($B112="","",SUMIF('Trust - Frontsheet'!$C$12:$C$211,$B112,'Trust - Frontsheet'!J$12:J$211))</f>
        <v/>
      </c>
      <c r="G112" s="121" t="str">
        <f>IF($B112="","",SUMIF('Trust - Frontsheet'!$C$12:$C$211,$B112,'Trust - Frontsheet'!K$12:K$211))</f>
        <v/>
      </c>
      <c r="H112" s="121" t="str">
        <f>IF($B112="","",SUMIF('Trust - Frontsheet'!$C$12:$C$211,$B112,'Trust - Frontsheet'!L$12:L$211))</f>
        <v/>
      </c>
      <c r="I112" s="121" t="str">
        <f>IF($B112="","",SUMIF('Trust - Frontsheet'!$C$12:$C$211,$B112,'Trust - Frontsheet'!M$12:M$211))</f>
        <v/>
      </c>
      <c r="J112" s="121" t="str">
        <f>IF($B112="","",SUMIF('Trust - Frontsheet'!$C$12:$C$211,$B112,'Trust - Frontsheet'!N$12:N$211))</f>
        <v/>
      </c>
      <c r="K112" s="121" t="str">
        <f>IF($B112="","",SUMIF('Trust - Frontsheet'!$C$12:$C$211,$B112,'Trust - Frontsheet'!O$12:O$211))</f>
        <v/>
      </c>
      <c r="L112" s="102" t="str">
        <f t="shared" si="4"/>
        <v/>
      </c>
      <c r="M112" s="103" t="str">
        <f t="shared" si="5"/>
        <v/>
      </c>
      <c r="N112" s="102" t="str">
        <f t="shared" si="6"/>
        <v/>
      </c>
      <c r="O112" s="104" t="str">
        <f t="shared" si="7"/>
        <v/>
      </c>
    </row>
    <row r="113" spans="2:15" x14ac:dyDescent="0.2">
      <c r="B113" s="120" t="str">
        <f t="array" ref="B113">IF(ISERROR(INDEX('Trust - Frontsheet'!AR$1:AR$6001,SMALL(IF('Trust - Frontsheet'!$AT$1:$AT$6001=$B$2,ROW('Trust - Frontsheet'!$AT$1:$AT$6001)),ROW(107:107)))),"",INDEX('Trust - Frontsheet'!AR$1:AR$6001,SMALL(IF('Trust - Frontsheet'!$AT$1:$AT$6001=$B$2,ROW('Trust - Frontsheet'!$AT$1:$AT$6001)),ROW(107:107))))</f>
        <v/>
      </c>
      <c r="C113" s="120" t="str">
        <f t="array" ref="C113">IF(ISERROR(INDEX('Trust - Frontsheet'!AS$1:AS$6001,SMALL(IF('Trust - Frontsheet'!$AT$1:$AT$6001=$B$2,ROW('Trust - Frontsheet'!$AT$1:$AT$6001)),ROW(107:107)))),"",INDEX('Trust - Frontsheet'!AS$1:AS$6001,SMALL(IF('Trust - Frontsheet'!$AT$1:$AT$6001=$B$2,ROW('Trust - Frontsheet'!$AT$1:$AT$6001)),ROW(107:107))))</f>
        <v/>
      </c>
      <c r="D113" s="121" t="str">
        <f>IF($B113="","",SUMIF('Trust - Frontsheet'!$C$12:$C$211,$B113,'Trust - Frontsheet'!H$12:H$211))</f>
        <v/>
      </c>
      <c r="E113" s="121" t="str">
        <f>IF($B113="","",SUMIF('Trust - Frontsheet'!$C$12:$C$211,$B113,'Trust - Frontsheet'!I$12:I$211))</f>
        <v/>
      </c>
      <c r="F113" s="121" t="str">
        <f>IF($B113="","",SUMIF('Trust - Frontsheet'!$C$12:$C$211,$B113,'Trust - Frontsheet'!J$12:J$211))</f>
        <v/>
      </c>
      <c r="G113" s="121" t="str">
        <f>IF($B113="","",SUMIF('Trust - Frontsheet'!$C$12:$C$211,$B113,'Trust - Frontsheet'!K$12:K$211))</f>
        <v/>
      </c>
      <c r="H113" s="121" t="str">
        <f>IF($B113="","",SUMIF('Trust - Frontsheet'!$C$12:$C$211,$B113,'Trust - Frontsheet'!L$12:L$211))</f>
        <v/>
      </c>
      <c r="I113" s="121" t="str">
        <f>IF($B113="","",SUMIF('Trust - Frontsheet'!$C$12:$C$211,$B113,'Trust - Frontsheet'!M$12:M$211))</f>
        <v/>
      </c>
      <c r="J113" s="121" t="str">
        <f>IF($B113="","",SUMIF('Trust - Frontsheet'!$C$12:$C$211,$B113,'Trust - Frontsheet'!N$12:N$211))</f>
        <v/>
      </c>
      <c r="K113" s="121" t="str">
        <f>IF($B113="","",SUMIF('Trust - Frontsheet'!$C$12:$C$211,$B113,'Trust - Frontsheet'!O$12:O$211))</f>
        <v/>
      </c>
      <c r="L113" s="102" t="str">
        <f t="shared" si="4"/>
        <v/>
      </c>
      <c r="M113" s="103" t="str">
        <f t="shared" si="5"/>
        <v/>
      </c>
      <c r="N113" s="102" t="str">
        <f t="shared" si="6"/>
        <v/>
      </c>
      <c r="O113" s="104" t="str">
        <f t="shared" si="7"/>
        <v/>
      </c>
    </row>
    <row r="114" spans="2:15" x14ac:dyDescent="0.2">
      <c r="B114" s="120" t="str">
        <f t="array" ref="B114">IF(ISERROR(INDEX('Trust - Frontsheet'!AR$1:AR$6001,SMALL(IF('Trust - Frontsheet'!$AT$1:$AT$6001=$B$2,ROW('Trust - Frontsheet'!$AT$1:$AT$6001)),ROW(108:108)))),"",INDEX('Trust - Frontsheet'!AR$1:AR$6001,SMALL(IF('Trust - Frontsheet'!$AT$1:$AT$6001=$B$2,ROW('Trust - Frontsheet'!$AT$1:$AT$6001)),ROW(108:108))))</f>
        <v/>
      </c>
      <c r="C114" s="120" t="str">
        <f t="array" ref="C114">IF(ISERROR(INDEX('Trust - Frontsheet'!AS$1:AS$6001,SMALL(IF('Trust - Frontsheet'!$AT$1:$AT$6001=$B$2,ROW('Trust - Frontsheet'!$AT$1:$AT$6001)),ROW(108:108)))),"",INDEX('Trust - Frontsheet'!AS$1:AS$6001,SMALL(IF('Trust - Frontsheet'!$AT$1:$AT$6001=$B$2,ROW('Trust - Frontsheet'!$AT$1:$AT$6001)),ROW(108:108))))</f>
        <v/>
      </c>
      <c r="D114" s="121" t="str">
        <f>IF($B114="","",SUMIF('Trust - Frontsheet'!$C$12:$C$211,$B114,'Trust - Frontsheet'!H$12:H$211))</f>
        <v/>
      </c>
      <c r="E114" s="121" t="str">
        <f>IF($B114="","",SUMIF('Trust - Frontsheet'!$C$12:$C$211,$B114,'Trust - Frontsheet'!I$12:I$211))</f>
        <v/>
      </c>
      <c r="F114" s="121" t="str">
        <f>IF($B114="","",SUMIF('Trust - Frontsheet'!$C$12:$C$211,$B114,'Trust - Frontsheet'!J$12:J$211))</f>
        <v/>
      </c>
      <c r="G114" s="121" t="str">
        <f>IF($B114="","",SUMIF('Trust - Frontsheet'!$C$12:$C$211,$B114,'Trust - Frontsheet'!K$12:K$211))</f>
        <v/>
      </c>
      <c r="H114" s="121" t="str">
        <f>IF($B114="","",SUMIF('Trust - Frontsheet'!$C$12:$C$211,$B114,'Trust - Frontsheet'!L$12:L$211))</f>
        <v/>
      </c>
      <c r="I114" s="121" t="str">
        <f>IF($B114="","",SUMIF('Trust - Frontsheet'!$C$12:$C$211,$B114,'Trust - Frontsheet'!M$12:M$211))</f>
        <v/>
      </c>
      <c r="J114" s="121" t="str">
        <f>IF($B114="","",SUMIF('Trust - Frontsheet'!$C$12:$C$211,$B114,'Trust - Frontsheet'!N$12:N$211))</f>
        <v/>
      </c>
      <c r="K114" s="121" t="str">
        <f>IF($B114="","",SUMIF('Trust - Frontsheet'!$C$12:$C$211,$B114,'Trust - Frontsheet'!O$12:O$211))</f>
        <v/>
      </c>
      <c r="L114" s="102" t="str">
        <f t="shared" si="4"/>
        <v/>
      </c>
      <c r="M114" s="103" t="str">
        <f t="shared" si="5"/>
        <v/>
      </c>
      <c r="N114" s="102" t="str">
        <f t="shared" si="6"/>
        <v/>
      </c>
      <c r="O114" s="104" t="str">
        <f t="shared" si="7"/>
        <v/>
      </c>
    </row>
    <row r="115" spans="2:15" x14ac:dyDescent="0.2">
      <c r="B115" s="120" t="str">
        <f t="array" ref="B115">IF(ISERROR(INDEX('Trust - Frontsheet'!AR$1:AR$6001,SMALL(IF('Trust - Frontsheet'!$AT$1:$AT$6001=$B$2,ROW('Trust - Frontsheet'!$AT$1:$AT$6001)),ROW(109:109)))),"",INDEX('Trust - Frontsheet'!AR$1:AR$6001,SMALL(IF('Trust - Frontsheet'!$AT$1:$AT$6001=$B$2,ROW('Trust - Frontsheet'!$AT$1:$AT$6001)),ROW(109:109))))</f>
        <v/>
      </c>
      <c r="C115" s="120" t="str">
        <f t="array" ref="C115">IF(ISERROR(INDEX('Trust - Frontsheet'!AS$1:AS$6001,SMALL(IF('Trust - Frontsheet'!$AT$1:$AT$6001=$B$2,ROW('Trust - Frontsheet'!$AT$1:$AT$6001)),ROW(109:109)))),"",INDEX('Trust - Frontsheet'!AS$1:AS$6001,SMALL(IF('Trust - Frontsheet'!$AT$1:$AT$6001=$B$2,ROW('Trust - Frontsheet'!$AT$1:$AT$6001)),ROW(109:109))))</f>
        <v/>
      </c>
      <c r="D115" s="121" t="str">
        <f>IF($B115="","",SUMIF('Trust - Frontsheet'!$C$12:$C$211,$B115,'Trust - Frontsheet'!H$12:H$211))</f>
        <v/>
      </c>
      <c r="E115" s="121" t="str">
        <f>IF($B115="","",SUMIF('Trust - Frontsheet'!$C$12:$C$211,$B115,'Trust - Frontsheet'!I$12:I$211))</f>
        <v/>
      </c>
      <c r="F115" s="121" t="str">
        <f>IF($B115="","",SUMIF('Trust - Frontsheet'!$C$12:$C$211,$B115,'Trust - Frontsheet'!J$12:J$211))</f>
        <v/>
      </c>
      <c r="G115" s="121" t="str">
        <f>IF($B115="","",SUMIF('Trust - Frontsheet'!$C$12:$C$211,$B115,'Trust - Frontsheet'!K$12:K$211))</f>
        <v/>
      </c>
      <c r="H115" s="121" t="str">
        <f>IF($B115="","",SUMIF('Trust - Frontsheet'!$C$12:$C$211,$B115,'Trust - Frontsheet'!L$12:L$211))</f>
        <v/>
      </c>
      <c r="I115" s="121" t="str">
        <f>IF($B115="","",SUMIF('Trust - Frontsheet'!$C$12:$C$211,$B115,'Trust - Frontsheet'!M$12:M$211))</f>
        <v/>
      </c>
      <c r="J115" s="121" t="str">
        <f>IF($B115="","",SUMIF('Trust - Frontsheet'!$C$12:$C$211,$B115,'Trust - Frontsheet'!N$12:N$211))</f>
        <v/>
      </c>
      <c r="K115" s="121" t="str">
        <f>IF($B115="","",SUMIF('Trust - Frontsheet'!$C$12:$C$211,$B115,'Trust - Frontsheet'!O$12:O$211))</f>
        <v/>
      </c>
      <c r="L115" s="102" t="str">
        <f t="shared" si="4"/>
        <v/>
      </c>
      <c r="M115" s="103" t="str">
        <f t="shared" si="5"/>
        <v/>
      </c>
      <c r="N115" s="102" t="str">
        <f t="shared" si="6"/>
        <v/>
      </c>
      <c r="O115" s="104" t="str">
        <f t="shared" si="7"/>
        <v/>
      </c>
    </row>
    <row r="116" spans="2:15" x14ac:dyDescent="0.2">
      <c r="B116" s="120" t="str">
        <f t="array" ref="B116">IF(ISERROR(INDEX('Trust - Frontsheet'!AR$1:AR$6001,SMALL(IF('Trust - Frontsheet'!$AT$1:$AT$6001=$B$2,ROW('Trust - Frontsheet'!$AT$1:$AT$6001)),ROW(110:110)))),"",INDEX('Trust - Frontsheet'!AR$1:AR$6001,SMALL(IF('Trust - Frontsheet'!$AT$1:$AT$6001=$B$2,ROW('Trust - Frontsheet'!$AT$1:$AT$6001)),ROW(110:110))))</f>
        <v/>
      </c>
      <c r="C116" s="120" t="str">
        <f t="array" ref="C116">IF(ISERROR(INDEX('Trust - Frontsheet'!AS$1:AS$6001,SMALL(IF('Trust - Frontsheet'!$AT$1:$AT$6001=$B$2,ROW('Trust - Frontsheet'!$AT$1:$AT$6001)),ROW(110:110)))),"",INDEX('Trust - Frontsheet'!AS$1:AS$6001,SMALL(IF('Trust - Frontsheet'!$AT$1:$AT$6001=$B$2,ROW('Trust - Frontsheet'!$AT$1:$AT$6001)),ROW(110:110))))</f>
        <v/>
      </c>
      <c r="D116" s="121" t="str">
        <f>IF($B116="","",SUMIF('Trust - Frontsheet'!$C$12:$C$211,$B116,'Trust - Frontsheet'!H$12:H$211))</f>
        <v/>
      </c>
      <c r="E116" s="121" t="str">
        <f>IF($B116="","",SUMIF('Trust - Frontsheet'!$C$12:$C$211,$B116,'Trust - Frontsheet'!I$12:I$211))</f>
        <v/>
      </c>
      <c r="F116" s="121" t="str">
        <f>IF($B116="","",SUMIF('Trust - Frontsheet'!$C$12:$C$211,$B116,'Trust - Frontsheet'!J$12:J$211))</f>
        <v/>
      </c>
      <c r="G116" s="121" t="str">
        <f>IF($B116="","",SUMIF('Trust - Frontsheet'!$C$12:$C$211,$B116,'Trust - Frontsheet'!K$12:K$211))</f>
        <v/>
      </c>
      <c r="H116" s="121" t="str">
        <f>IF($B116="","",SUMIF('Trust - Frontsheet'!$C$12:$C$211,$B116,'Trust - Frontsheet'!L$12:L$211))</f>
        <v/>
      </c>
      <c r="I116" s="121" t="str">
        <f>IF($B116="","",SUMIF('Trust - Frontsheet'!$C$12:$C$211,$B116,'Trust - Frontsheet'!M$12:M$211))</f>
        <v/>
      </c>
      <c r="J116" s="121" t="str">
        <f>IF($B116="","",SUMIF('Trust - Frontsheet'!$C$12:$C$211,$B116,'Trust - Frontsheet'!N$12:N$211))</f>
        <v/>
      </c>
      <c r="K116" s="121" t="str">
        <f>IF($B116="","",SUMIF('Trust - Frontsheet'!$C$12:$C$211,$B116,'Trust - Frontsheet'!O$12:O$211))</f>
        <v/>
      </c>
      <c r="L116" s="102" t="str">
        <f t="shared" si="4"/>
        <v/>
      </c>
      <c r="M116" s="103" t="str">
        <f t="shared" si="5"/>
        <v/>
      </c>
      <c r="N116" s="102" t="str">
        <f t="shared" si="6"/>
        <v/>
      </c>
      <c r="O116" s="104" t="str">
        <f t="shared" si="7"/>
        <v/>
      </c>
    </row>
    <row r="117" spans="2:15" x14ac:dyDescent="0.2">
      <c r="B117" s="120" t="str">
        <f t="array" ref="B117">IF(ISERROR(INDEX('Trust - Frontsheet'!AR$1:AR$6001,SMALL(IF('Trust - Frontsheet'!$AT$1:$AT$6001=$B$2,ROW('Trust - Frontsheet'!$AT$1:$AT$6001)),ROW(111:111)))),"",INDEX('Trust - Frontsheet'!AR$1:AR$6001,SMALL(IF('Trust - Frontsheet'!$AT$1:$AT$6001=$B$2,ROW('Trust - Frontsheet'!$AT$1:$AT$6001)),ROW(111:111))))</f>
        <v/>
      </c>
      <c r="C117" s="120" t="str">
        <f t="array" ref="C117">IF(ISERROR(INDEX('Trust - Frontsheet'!AS$1:AS$6001,SMALL(IF('Trust - Frontsheet'!$AT$1:$AT$6001=$B$2,ROW('Trust - Frontsheet'!$AT$1:$AT$6001)),ROW(111:111)))),"",INDEX('Trust - Frontsheet'!AS$1:AS$6001,SMALL(IF('Trust - Frontsheet'!$AT$1:$AT$6001=$B$2,ROW('Trust - Frontsheet'!$AT$1:$AT$6001)),ROW(111:111))))</f>
        <v/>
      </c>
      <c r="D117" s="121" t="str">
        <f>IF($B117="","",SUMIF('Trust - Frontsheet'!$C$12:$C$211,$B117,'Trust - Frontsheet'!H$12:H$211))</f>
        <v/>
      </c>
      <c r="E117" s="121" t="str">
        <f>IF($B117="","",SUMIF('Trust - Frontsheet'!$C$12:$C$211,$B117,'Trust - Frontsheet'!I$12:I$211))</f>
        <v/>
      </c>
      <c r="F117" s="121" t="str">
        <f>IF($B117="","",SUMIF('Trust - Frontsheet'!$C$12:$C$211,$B117,'Trust - Frontsheet'!J$12:J$211))</f>
        <v/>
      </c>
      <c r="G117" s="121" t="str">
        <f>IF($B117="","",SUMIF('Trust - Frontsheet'!$C$12:$C$211,$B117,'Trust - Frontsheet'!K$12:K$211))</f>
        <v/>
      </c>
      <c r="H117" s="121" t="str">
        <f>IF($B117="","",SUMIF('Trust - Frontsheet'!$C$12:$C$211,$B117,'Trust - Frontsheet'!L$12:L$211))</f>
        <v/>
      </c>
      <c r="I117" s="121" t="str">
        <f>IF($B117="","",SUMIF('Trust - Frontsheet'!$C$12:$C$211,$B117,'Trust - Frontsheet'!M$12:M$211))</f>
        <v/>
      </c>
      <c r="J117" s="121" t="str">
        <f>IF($B117="","",SUMIF('Trust - Frontsheet'!$C$12:$C$211,$B117,'Trust - Frontsheet'!N$12:N$211))</f>
        <v/>
      </c>
      <c r="K117" s="121" t="str">
        <f>IF($B117="","",SUMIF('Trust - Frontsheet'!$C$12:$C$211,$B117,'Trust - Frontsheet'!O$12:O$211))</f>
        <v/>
      </c>
      <c r="L117" s="102" t="str">
        <f t="shared" si="4"/>
        <v/>
      </c>
      <c r="M117" s="103" t="str">
        <f t="shared" si="5"/>
        <v/>
      </c>
      <c r="N117" s="102" t="str">
        <f t="shared" si="6"/>
        <v/>
      </c>
      <c r="O117" s="104" t="str">
        <f t="shared" si="7"/>
        <v/>
      </c>
    </row>
    <row r="118" spans="2:15" x14ac:dyDescent="0.2">
      <c r="B118" s="120" t="str">
        <f t="array" ref="B118">IF(ISERROR(INDEX('Trust - Frontsheet'!AR$1:AR$6001,SMALL(IF('Trust - Frontsheet'!$AT$1:$AT$6001=$B$2,ROW('Trust - Frontsheet'!$AT$1:$AT$6001)),ROW(112:112)))),"",INDEX('Trust - Frontsheet'!AR$1:AR$6001,SMALL(IF('Trust - Frontsheet'!$AT$1:$AT$6001=$B$2,ROW('Trust - Frontsheet'!$AT$1:$AT$6001)),ROW(112:112))))</f>
        <v/>
      </c>
      <c r="C118" s="120" t="str">
        <f t="array" ref="C118">IF(ISERROR(INDEX('Trust - Frontsheet'!AS$1:AS$6001,SMALL(IF('Trust - Frontsheet'!$AT$1:$AT$6001=$B$2,ROW('Trust - Frontsheet'!$AT$1:$AT$6001)),ROW(112:112)))),"",INDEX('Trust - Frontsheet'!AS$1:AS$6001,SMALL(IF('Trust - Frontsheet'!$AT$1:$AT$6001=$B$2,ROW('Trust - Frontsheet'!$AT$1:$AT$6001)),ROW(112:112))))</f>
        <v/>
      </c>
      <c r="D118" s="121" t="str">
        <f>IF($B118="","",SUMIF('Trust - Frontsheet'!$C$12:$C$211,$B118,'Trust - Frontsheet'!H$12:H$211))</f>
        <v/>
      </c>
      <c r="E118" s="121" t="str">
        <f>IF($B118="","",SUMIF('Trust - Frontsheet'!$C$12:$C$211,$B118,'Trust - Frontsheet'!I$12:I$211))</f>
        <v/>
      </c>
      <c r="F118" s="121" t="str">
        <f>IF($B118="","",SUMIF('Trust - Frontsheet'!$C$12:$C$211,$B118,'Trust - Frontsheet'!J$12:J$211))</f>
        <v/>
      </c>
      <c r="G118" s="121" t="str">
        <f>IF($B118="","",SUMIF('Trust - Frontsheet'!$C$12:$C$211,$B118,'Trust - Frontsheet'!K$12:K$211))</f>
        <v/>
      </c>
      <c r="H118" s="121" t="str">
        <f>IF($B118="","",SUMIF('Trust - Frontsheet'!$C$12:$C$211,$B118,'Trust - Frontsheet'!L$12:L$211))</f>
        <v/>
      </c>
      <c r="I118" s="121" t="str">
        <f>IF($B118="","",SUMIF('Trust - Frontsheet'!$C$12:$C$211,$B118,'Trust - Frontsheet'!M$12:M$211))</f>
        <v/>
      </c>
      <c r="J118" s="121" t="str">
        <f>IF($B118="","",SUMIF('Trust - Frontsheet'!$C$12:$C$211,$B118,'Trust - Frontsheet'!N$12:N$211))</f>
        <v/>
      </c>
      <c r="K118" s="121" t="str">
        <f>IF($B118="","",SUMIF('Trust - Frontsheet'!$C$12:$C$211,$B118,'Trust - Frontsheet'!O$12:O$211))</f>
        <v/>
      </c>
      <c r="L118" s="102" t="str">
        <f t="shared" si="4"/>
        <v/>
      </c>
      <c r="M118" s="103" t="str">
        <f t="shared" si="5"/>
        <v/>
      </c>
      <c r="N118" s="102" t="str">
        <f t="shared" si="6"/>
        <v/>
      </c>
      <c r="O118" s="104" t="str">
        <f t="shared" si="7"/>
        <v/>
      </c>
    </row>
    <row r="119" spans="2:15" x14ac:dyDescent="0.2">
      <c r="B119" s="120" t="str">
        <f t="array" ref="B119">IF(ISERROR(INDEX('Trust - Frontsheet'!AR$1:AR$6001,SMALL(IF('Trust - Frontsheet'!$AT$1:$AT$6001=$B$2,ROW('Trust - Frontsheet'!$AT$1:$AT$6001)),ROW(113:113)))),"",INDEX('Trust - Frontsheet'!AR$1:AR$6001,SMALL(IF('Trust - Frontsheet'!$AT$1:$AT$6001=$B$2,ROW('Trust - Frontsheet'!$AT$1:$AT$6001)),ROW(113:113))))</f>
        <v/>
      </c>
      <c r="C119" s="120" t="str">
        <f t="array" ref="C119">IF(ISERROR(INDEX('Trust - Frontsheet'!AS$1:AS$6001,SMALL(IF('Trust - Frontsheet'!$AT$1:$AT$6001=$B$2,ROW('Trust - Frontsheet'!$AT$1:$AT$6001)),ROW(113:113)))),"",INDEX('Trust - Frontsheet'!AS$1:AS$6001,SMALL(IF('Trust - Frontsheet'!$AT$1:$AT$6001=$B$2,ROW('Trust - Frontsheet'!$AT$1:$AT$6001)),ROW(113:113))))</f>
        <v/>
      </c>
      <c r="D119" s="121" t="str">
        <f>IF($B119="","",SUMIF('Trust - Frontsheet'!$C$12:$C$211,$B119,'Trust - Frontsheet'!H$12:H$211))</f>
        <v/>
      </c>
      <c r="E119" s="121" t="str">
        <f>IF($B119="","",SUMIF('Trust - Frontsheet'!$C$12:$C$211,$B119,'Trust - Frontsheet'!I$12:I$211))</f>
        <v/>
      </c>
      <c r="F119" s="121" t="str">
        <f>IF($B119="","",SUMIF('Trust - Frontsheet'!$C$12:$C$211,$B119,'Trust - Frontsheet'!J$12:J$211))</f>
        <v/>
      </c>
      <c r="G119" s="121" t="str">
        <f>IF($B119="","",SUMIF('Trust - Frontsheet'!$C$12:$C$211,$B119,'Trust - Frontsheet'!K$12:K$211))</f>
        <v/>
      </c>
      <c r="H119" s="121" t="str">
        <f>IF($B119="","",SUMIF('Trust - Frontsheet'!$C$12:$C$211,$B119,'Trust - Frontsheet'!L$12:L$211))</f>
        <v/>
      </c>
      <c r="I119" s="121" t="str">
        <f>IF($B119="","",SUMIF('Trust - Frontsheet'!$C$12:$C$211,$B119,'Trust - Frontsheet'!M$12:M$211))</f>
        <v/>
      </c>
      <c r="J119" s="121" t="str">
        <f>IF($B119="","",SUMIF('Trust - Frontsheet'!$C$12:$C$211,$B119,'Trust - Frontsheet'!N$12:N$211))</f>
        <v/>
      </c>
      <c r="K119" s="121" t="str">
        <f>IF($B119="","",SUMIF('Trust - Frontsheet'!$C$12:$C$211,$B119,'Trust - Frontsheet'!O$12:O$211))</f>
        <v/>
      </c>
      <c r="L119" s="102" t="str">
        <f t="shared" si="4"/>
        <v/>
      </c>
      <c r="M119" s="103" t="str">
        <f t="shared" si="5"/>
        <v/>
      </c>
      <c r="N119" s="102" t="str">
        <f t="shared" si="6"/>
        <v/>
      </c>
      <c r="O119" s="104" t="str">
        <f t="shared" si="7"/>
        <v/>
      </c>
    </row>
    <row r="120" spans="2:15" x14ac:dyDescent="0.2">
      <c r="B120" s="120" t="str">
        <f t="array" ref="B120">IF(ISERROR(INDEX('Trust - Frontsheet'!AR$1:AR$6001,SMALL(IF('Trust - Frontsheet'!$AT$1:$AT$6001=$B$2,ROW('Trust - Frontsheet'!$AT$1:$AT$6001)),ROW(114:114)))),"",INDEX('Trust - Frontsheet'!AR$1:AR$6001,SMALL(IF('Trust - Frontsheet'!$AT$1:$AT$6001=$B$2,ROW('Trust - Frontsheet'!$AT$1:$AT$6001)),ROW(114:114))))</f>
        <v/>
      </c>
      <c r="C120" s="120" t="str">
        <f t="array" ref="C120">IF(ISERROR(INDEX('Trust - Frontsheet'!AS$1:AS$6001,SMALL(IF('Trust - Frontsheet'!$AT$1:$AT$6001=$B$2,ROW('Trust - Frontsheet'!$AT$1:$AT$6001)),ROW(114:114)))),"",INDEX('Trust - Frontsheet'!AS$1:AS$6001,SMALL(IF('Trust - Frontsheet'!$AT$1:$AT$6001=$B$2,ROW('Trust - Frontsheet'!$AT$1:$AT$6001)),ROW(114:114))))</f>
        <v/>
      </c>
      <c r="D120" s="121" t="str">
        <f>IF($B120="","",SUMIF('Trust - Frontsheet'!$C$12:$C$211,$B120,'Trust - Frontsheet'!H$12:H$211))</f>
        <v/>
      </c>
      <c r="E120" s="121" t="str">
        <f>IF($B120="","",SUMIF('Trust - Frontsheet'!$C$12:$C$211,$B120,'Trust - Frontsheet'!I$12:I$211))</f>
        <v/>
      </c>
      <c r="F120" s="121" t="str">
        <f>IF($B120="","",SUMIF('Trust - Frontsheet'!$C$12:$C$211,$B120,'Trust - Frontsheet'!J$12:J$211))</f>
        <v/>
      </c>
      <c r="G120" s="121" t="str">
        <f>IF($B120="","",SUMIF('Trust - Frontsheet'!$C$12:$C$211,$B120,'Trust - Frontsheet'!K$12:K$211))</f>
        <v/>
      </c>
      <c r="H120" s="121" t="str">
        <f>IF($B120="","",SUMIF('Trust - Frontsheet'!$C$12:$C$211,$B120,'Trust - Frontsheet'!L$12:L$211))</f>
        <v/>
      </c>
      <c r="I120" s="121" t="str">
        <f>IF($B120="","",SUMIF('Trust - Frontsheet'!$C$12:$C$211,$B120,'Trust - Frontsheet'!M$12:M$211))</f>
        <v/>
      </c>
      <c r="J120" s="121" t="str">
        <f>IF($B120="","",SUMIF('Trust - Frontsheet'!$C$12:$C$211,$B120,'Trust - Frontsheet'!N$12:N$211))</f>
        <v/>
      </c>
      <c r="K120" s="121" t="str">
        <f>IF($B120="","",SUMIF('Trust - Frontsheet'!$C$12:$C$211,$B120,'Trust - Frontsheet'!O$12:O$211))</f>
        <v/>
      </c>
      <c r="L120" s="102" t="str">
        <f t="shared" si="4"/>
        <v/>
      </c>
      <c r="M120" s="103" t="str">
        <f t="shared" si="5"/>
        <v/>
      </c>
      <c r="N120" s="102" t="str">
        <f t="shared" si="6"/>
        <v/>
      </c>
      <c r="O120" s="104" t="str">
        <f t="shared" si="7"/>
        <v/>
      </c>
    </row>
    <row r="121" spans="2:15" x14ac:dyDescent="0.2">
      <c r="B121" s="120" t="str">
        <f t="array" ref="B121">IF(ISERROR(INDEX('Trust - Frontsheet'!AR$1:AR$6001,SMALL(IF('Trust - Frontsheet'!$AT$1:$AT$6001=$B$2,ROW('Trust - Frontsheet'!$AT$1:$AT$6001)),ROW(115:115)))),"",INDEX('Trust - Frontsheet'!AR$1:AR$6001,SMALL(IF('Trust - Frontsheet'!$AT$1:$AT$6001=$B$2,ROW('Trust - Frontsheet'!$AT$1:$AT$6001)),ROW(115:115))))</f>
        <v/>
      </c>
      <c r="C121" s="120" t="str">
        <f t="array" ref="C121">IF(ISERROR(INDEX('Trust - Frontsheet'!AS$1:AS$6001,SMALL(IF('Trust - Frontsheet'!$AT$1:$AT$6001=$B$2,ROW('Trust - Frontsheet'!$AT$1:$AT$6001)),ROW(115:115)))),"",INDEX('Trust - Frontsheet'!AS$1:AS$6001,SMALL(IF('Trust - Frontsheet'!$AT$1:$AT$6001=$B$2,ROW('Trust - Frontsheet'!$AT$1:$AT$6001)),ROW(115:115))))</f>
        <v/>
      </c>
      <c r="D121" s="121" t="str">
        <f>IF($B121="","",SUMIF('Trust - Frontsheet'!$C$12:$C$211,$B121,'Trust - Frontsheet'!H$12:H$211))</f>
        <v/>
      </c>
      <c r="E121" s="121" t="str">
        <f>IF($B121="","",SUMIF('Trust - Frontsheet'!$C$12:$C$211,$B121,'Trust - Frontsheet'!I$12:I$211))</f>
        <v/>
      </c>
      <c r="F121" s="121" t="str">
        <f>IF($B121="","",SUMIF('Trust - Frontsheet'!$C$12:$C$211,$B121,'Trust - Frontsheet'!J$12:J$211))</f>
        <v/>
      </c>
      <c r="G121" s="121" t="str">
        <f>IF($B121="","",SUMIF('Trust - Frontsheet'!$C$12:$C$211,$B121,'Trust - Frontsheet'!K$12:K$211))</f>
        <v/>
      </c>
      <c r="H121" s="121" t="str">
        <f>IF($B121="","",SUMIF('Trust - Frontsheet'!$C$12:$C$211,$B121,'Trust - Frontsheet'!L$12:L$211))</f>
        <v/>
      </c>
      <c r="I121" s="121" t="str">
        <f>IF($B121="","",SUMIF('Trust - Frontsheet'!$C$12:$C$211,$B121,'Trust - Frontsheet'!M$12:M$211))</f>
        <v/>
      </c>
      <c r="J121" s="121" t="str">
        <f>IF($B121="","",SUMIF('Trust - Frontsheet'!$C$12:$C$211,$B121,'Trust - Frontsheet'!N$12:N$211))</f>
        <v/>
      </c>
      <c r="K121" s="121" t="str">
        <f>IF($B121="","",SUMIF('Trust - Frontsheet'!$C$12:$C$211,$B121,'Trust - Frontsheet'!O$12:O$211))</f>
        <v/>
      </c>
      <c r="L121" s="102" t="str">
        <f t="shared" si="4"/>
        <v/>
      </c>
      <c r="M121" s="103" t="str">
        <f t="shared" si="5"/>
        <v/>
      </c>
      <c r="N121" s="102" t="str">
        <f t="shared" si="6"/>
        <v/>
      </c>
      <c r="O121" s="104" t="str">
        <f t="shared" si="7"/>
        <v/>
      </c>
    </row>
    <row r="122" spans="2:15" x14ac:dyDescent="0.2">
      <c r="B122" s="120" t="str">
        <f t="array" ref="B122">IF(ISERROR(INDEX('Trust - Frontsheet'!AR$1:AR$6001,SMALL(IF('Trust - Frontsheet'!$AT$1:$AT$6001=$B$2,ROW('Trust - Frontsheet'!$AT$1:$AT$6001)),ROW(116:116)))),"",INDEX('Trust - Frontsheet'!AR$1:AR$6001,SMALL(IF('Trust - Frontsheet'!$AT$1:$AT$6001=$B$2,ROW('Trust - Frontsheet'!$AT$1:$AT$6001)),ROW(116:116))))</f>
        <v/>
      </c>
      <c r="C122" s="120" t="str">
        <f t="array" ref="C122">IF(ISERROR(INDEX('Trust - Frontsheet'!AS$1:AS$6001,SMALL(IF('Trust - Frontsheet'!$AT$1:$AT$6001=$B$2,ROW('Trust - Frontsheet'!$AT$1:$AT$6001)),ROW(116:116)))),"",INDEX('Trust - Frontsheet'!AS$1:AS$6001,SMALL(IF('Trust - Frontsheet'!$AT$1:$AT$6001=$B$2,ROW('Trust - Frontsheet'!$AT$1:$AT$6001)),ROW(116:116))))</f>
        <v/>
      </c>
      <c r="D122" s="121" t="str">
        <f>IF($B122="","",SUMIF('Trust - Frontsheet'!$C$12:$C$211,$B122,'Trust - Frontsheet'!H$12:H$211))</f>
        <v/>
      </c>
      <c r="E122" s="121" t="str">
        <f>IF($B122="","",SUMIF('Trust - Frontsheet'!$C$12:$C$211,$B122,'Trust - Frontsheet'!I$12:I$211))</f>
        <v/>
      </c>
      <c r="F122" s="121" t="str">
        <f>IF($B122="","",SUMIF('Trust - Frontsheet'!$C$12:$C$211,$B122,'Trust - Frontsheet'!J$12:J$211))</f>
        <v/>
      </c>
      <c r="G122" s="121" t="str">
        <f>IF($B122="","",SUMIF('Trust - Frontsheet'!$C$12:$C$211,$B122,'Trust - Frontsheet'!K$12:K$211))</f>
        <v/>
      </c>
      <c r="H122" s="121" t="str">
        <f>IF($B122="","",SUMIF('Trust - Frontsheet'!$C$12:$C$211,$B122,'Trust - Frontsheet'!L$12:L$211))</f>
        <v/>
      </c>
      <c r="I122" s="121" t="str">
        <f>IF($B122="","",SUMIF('Trust - Frontsheet'!$C$12:$C$211,$B122,'Trust - Frontsheet'!M$12:M$211))</f>
        <v/>
      </c>
      <c r="J122" s="121" t="str">
        <f>IF($B122="","",SUMIF('Trust - Frontsheet'!$C$12:$C$211,$B122,'Trust - Frontsheet'!N$12:N$211))</f>
        <v/>
      </c>
      <c r="K122" s="121" t="str">
        <f>IF($B122="","",SUMIF('Trust - Frontsheet'!$C$12:$C$211,$B122,'Trust - Frontsheet'!O$12:O$211))</f>
        <v/>
      </c>
      <c r="L122" s="102" t="str">
        <f t="shared" si="4"/>
        <v/>
      </c>
      <c r="M122" s="103" t="str">
        <f t="shared" si="5"/>
        <v/>
      </c>
      <c r="N122" s="102" t="str">
        <f t="shared" si="6"/>
        <v/>
      </c>
      <c r="O122" s="104" t="str">
        <f t="shared" si="7"/>
        <v/>
      </c>
    </row>
    <row r="123" spans="2:15" x14ac:dyDescent="0.2">
      <c r="B123" s="120" t="str">
        <f t="array" ref="B123">IF(ISERROR(INDEX('Trust - Frontsheet'!AR$1:AR$6001,SMALL(IF('Trust - Frontsheet'!$AT$1:$AT$6001=$B$2,ROW('Trust - Frontsheet'!$AT$1:$AT$6001)),ROW(117:117)))),"",INDEX('Trust - Frontsheet'!AR$1:AR$6001,SMALL(IF('Trust - Frontsheet'!$AT$1:$AT$6001=$B$2,ROW('Trust - Frontsheet'!$AT$1:$AT$6001)),ROW(117:117))))</f>
        <v/>
      </c>
      <c r="C123" s="120" t="str">
        <f t="array" ref="C123">IF(ISERROR(INDEX('Trust - Frontsheet'!AS$1:AS$6001,SMALL(IF('Trust - Frontsheet'!$AT$1:$AT$6001=$B$2,ROW('Trust - Frontsheet'!$AT$1:$AT$6001)),ROW(117:117)))),"",INDEX('Trust - Frontsheet'!AS$1:AS$6001,SMALL(IF('Trust - Frontsheet'!$AT$1:$AT$6001=$B$2,ROW('Trust - Frontsheet'!$AT$1:$AT$6001)),ROW(117:117))))</f>
        <v/>
      </c>
      <c r="D123" s="121" t="str">
        <f>IF($B123="","",SUMIF('Trust - Frontsheet'!$C$12:$C$211,$B123,'Trust - Frontsheet'!H$12:H$211))</f>
        <v/>
      </c>
      <c r="E123" s="121" t="str">
        <f>IF($B123="","",SUMIF('Trust - Frontsheet'!$C$12:$C$211,$B123,'Trust - Frontsheet'!I$12:I$211))</f>
        <v/>
      </c>
      <c r="F123" s="121" t="str">
        <f>IF($B123="","",SUMIF('Trust - Frontsheet'!$C$12:$C$211,$B123,'Trust - Frontsheet'!J$12:J$211))</f>
        <v/>
      </c>
      <c r="G123" s="121" t="str">
        <f>IF($B123="","",SUMIF('Trust - Frontsheet'!$C$12:$C$211,$B123,'Trust - Frontsheet'!K$12:K$211))</f>
        <v/>
      </c>
      <c r="H123" s="121" t="str">
        <f>IF($B123="","",SUMIF('Trust - Frontsheet'!$C$12:$C$211,$B123,'Trust - Frontsheet'!L$12:L$211))</f>
        <v/>
      </c>
      <c r="I123" s="121" t="str">
        <f>IF($B123="","",SUMIF('Trust - Frontsheet'!$C$12:$C$211,$B123,'Trust - Frontsheet'!M$12:M$211))</f>
        <v/>
      </c>
      <c r="J123" s="121" t="str">
        <f>IF($B123="","",SUMIF('Trust - Frontsheet'!$C$12:$C$211,$B123,'Trust - Frontsheet'!N$12:N$211))</f>
        <v/>
      </c>
      <c r="K123" s="121" t="str">
        <f>IF($B123="","",SUMIF('Trust - Frontsheet'!$C$12:$C$211,$B123,'Trust - Frontsheet'!O$12:O$211))</f>
        <v/>
      </c>
      <c r="L123" s="102" t="str">
        <f t="shared" si="4"/>
        <v/>
      </c>
      <c r="M123" s="103" t="str">
        <f t="shared" si="5"/>
        <v/>
      </c>
      <c r="N123" s="102" t="str">
        <f t="shared" si="6"/>
        <v/>
      </c>
      <c r="O123" s="104" t="str">
        <f t="shared" si="7"/>
        <v/>
      </c>
    </row>
    <row r="124" spans="2:15" x14ac:dyDescent="0.2">
      <c r="B124" s="120" t="str">
        <f t="array" ref="B124">IF(ISERROR(INDEX('Trust - Frontsheet'!AR$1:AR$6001,SMALL(IF('Trust - Frontsheet'!$AT$1:$AT$6001=$B$2,ROW('Trust - Frontsheet'!$AT$1:$AT$6001)),ROW(118:118)))),"",INDEX('Trust - Frontsheet'!AR$1:AR$6001,SMALL(IF('Trust - Frontsheet'!$AT$1:$AT$6001=$B$2,ROW('Trust - Frontsheet'!$AT$1:$AT$6001)),ROW(118:118))))</f>
        <v/>
      </c>
      <c r="C124" s="120" t="str">
        <f t="array" ref="C124">IF(ISERROR(INDEX('Trust - Frontsheet'!AS$1:AS$6001,SMALL(IF('Trust - Frontsheet'!$AT$1:$AT$6001=$B$2,ROW('Trust - Frontsheet'!$AT$1:$AT$6001)),ROW(118:118)))),"",INDEX('Trust - Frontsheet'!AS$1:AS$6001,SMALL(IF('Trust - Frontsheet'!$AT$1:$AT$6001=$B$2,ROW('Trust - Frontsheet'!$AT$1:$AT$6001)),ROW(118:118))))</f>
        <v/>
      </c>
      <c r="D124" s="121" t="str">
        <f>IF($B124="","",SUMIF('Trust - Frontsheet'!$C$12:$C$211,$B124,'Trust - Frontsheet'!H$12:H$211))</f>
        <v/>
      </c>
      <c r="E124" s="121" t="str">
        <f>IF($B124="","",SUMIF('Trust - Frontsheet'!$C$12:$C$211,$B124,'Trust - Frontsheet'!I$12:I$211))</f>
        <v/>
      </c>
      <c r="F124" s="121" t="str">
        <f>IF($B124="","",SUMIF('Trust - Frontsheet'!$C$12:$C$211,$B124,'Trust - Frontsheet'!J$12:J$211))</f>
        <v/>
      </c>
      <c r="G124" s="121" t="str">
        <f>IF($B124="","",SUMIF('Trust - Frontsheet'!$C$12:$C$211,$B124,'Trust - Frontsheet'!K$12:K$211))</f>
        <v/>
      </c>
      <c r="H124" s="121" t="str">
        <f>IF($B124="","",SUMIF('Trust - Frontsheet'!$C$12:$C$211,$B124,'Trust - Frontsheet'!L$12:L$211))</f>
        <v/>
      </c>
      <c r="I124" s="121" t="str">
        <f>IF($B124="","",SUMIF('Trust - Frontsheet'!$C$12:$C$211,$B124,'Trust - Frontsheet'!M$12:M$211))</f>
        <v/>
      </c>
      <c r="J124" s="121" t="str">
        <f>IF($B124="","",SUMIF('Trust - Frontsheet'!$C$12:$C$211,$B124,'Trust - Frontsheet'!N$12:N$211))</f>
        <v/>
      </c>
      <c r="K124" s="121" t="str">
        <f>IF($B124="","",SUMIF('Trust - Frontsheet'!$C$12:$C$211,$B124,'Trust - Frontsheet'!O$12:O$211))</f>
        <v/>
      </c>
      <c r="L124" s="102" t="str">
        <f t="shared" si="4"/>
        <v/>
      </c>
      <c r="M124" s="103" t="str">
        <f t="shared" si="5"/>
        <v/>
      </c>
      <c r="N124" s="102" t="str">
        <f t="shared" si="6"/>
        <v/>
      </c>
      <c r="O124" s="104" t="str">
        <f t="shared" si="7"/>
        <v/>
      </c>
    </row>
    <row r="125" spans="2:15" x14ac:dyDescent="0.2">
      <c r="B125" s="120" t="str">
        <f t="array" ref="B125">IF(ISERROR(INDEX('Trust - Frontsheet'!AR$1:AR$6001,SMALL(IF('Trust - Frontsheet'!$AT$1:$AT$6001=$B$2,ROW('Trust - Frontsheet'!$AT$1:$AT$6001)),ROW(119:119)))),"",INDEX('Trust - Frontsheet'!AR$1:AR$6001,SMALL(IF('Trust - Frontsheet'!$AT$1:$AT$6001=$B$2,ROW('Trust - Frontsheet'!$AT$1:$AT$6001)),ROW(119:119))))</f>
        <v/>
      </c>
      <c r="C125" s="120" t="str">
        <f t="array" ref="C125">IF(ISERROR(INDEX('Trust - Frontsheet'!AS$1:AS$6001,SMALL(IF('Trust - Frontsheet'!$AT$1:$AT$6001=$B$2,ROW('Trust - Frontsheet'!$AT$1:$AT$6001)),ROW(119:119)))),"",INDEX('Trust - Frontsheet'!AS$1:AS$6001,SMALL(IF('Trust - Frontsheet'!$AT$1:$AT$6001=$B$2,ROW('Trust - Frontsheet'!$AT$1:$AT$6001)),ROW(119:119))))</f>
        <v/>
      </c>
      <c r="D125" s="121" t="str">
        <f>IF($B125="","",SUMIF('Trust - Frontsheet'!$C$12:$C$211,$B125,'Trust - Frontsheet'!H$12:H$211))</f>
        <v/>
      </c>
      <c r="E125" s="121" t="str">
        <f>IF($B125="","",SUMIF('Trust - Frontsheet'!$C$12:$C$211,$B125,'Trust - Frontsheet'!I$12:I$211))</f>
        <v/>
      </c>
      <c r="F125" s="121" t="str">
        <f>IF($B125="","",SUMIF('Trust - Frontsheet'!$C$12:$C$211,$B125,'Trust - Frontsheet'!J$12:J$211))</f>
        <v/>
      </c>
      <c r="G125" s="121" t="str">
        <f>IF($B125="","",SUMIF('Trust - Frontsheet'!$C$12:$C$211,$B125,'Trust - Frontsheet'!K$12:K$211))</f>
        <v/>
      </c>
      <c r="H125" s="121" t="str">
        <f>IF($B125="","",SUMIF('Trust - Frontsheet'!$C$12:$C$211,$B125,'Trust - Frontsheet'!L$12:L$211))</f>
        <v/>
      </c>
      <c r="I125" s="121" t="str">
        <f>IF($B125="","",SUMIF('Trust - Frontsheet'!$C$12:$C$211,$B125,'Trust - Frontsheet'!M$12:M$211))</f>
        <v/>
      </c>
      <c r="J125" s="121" t="str">
        <f>IF($B125="","",SUMIF('Trust - Frontsheet'!$C$12:$C$211,$B125,'Trust - Frontsheet'!N$12:N$211))</f>
        <v/>
      </c>
      <c r="K125" s="121" t="str">
        <f>IF($B125="","",SUMIF('Trust - Frontsheet'!$C$12:$C$211,$B125,'Trust - Frontsheet'!O$12:O$211))</f>
        <v/>
      </c>
      <c r="L125" s="102" t="str">
        <f t="shared" si="4"/>
        <v/>
      </c>
      <c r="M125" s="103" t="str">
        <f t="shared" si="5"/>
        <v/>
      </c>
      <c r="N125" s="102" t="str">
        <f t="shared" si="6"/>
        <v/>
      </c>
      <c r="O125" s="104" t="str">
        <f t="shared" si="7"/>
        <v/>
      </c>
    </row>
    <row r="126" spans="2:15" x14ac:dyDescent="0.2">
      <c r="B126" s="120" t="str">
        <f t="array" ref="B126">IF(ISERROR(INDEX('Trust - Frontsheet'!AR$1:AR$6001,SMALL(IF('Trust - Frontsheet'!$AT$1:$AT$6001=$B$2,ROW('Trust - Frontsheet'!$AT$1:$AT$6001)),ROW(120:120)))),"",INDEX('Trust - Frontsheet'!AR$1:AR$6001,SMALL(IF('Trust - Frontsheet'!$AT$1:$AT$6001=$B$2,ROW('Trust - Frontsheet'!$AT$1:$AT$6001)),ROW(120:120))))</f>
        <v/>
      </c>
      <c r="C126" s="120" t="str">
        <f t="array" ref="C126">IF(ISERROR(INDEX('Trust - Frontsheet'!AS$1:AS$6001,SMALL(IF('Trust - Frontsheet'!$AT$1:$AT$6001=$B$2,ROW('Trust - Frontsheet'!$AT$1:$AT$6001)),ROW(120:120)))),"",INDEX('Trust - Frontsheet'!AS$1:AS$6001,SMALL(IF('Trust - Frontsheet'!$AT$1:$AT$6001=$B$2,ROW('Trust - Frontsheet'!$AT$1:$AT$6001)),ROW(120:120))))</f>
        <v/>
      </c>
      <c r="D126" s="121" t="str">
        <f>IF($B126="","",SUMIF('Trust - Frontsheet'!$C$12:$C$211,$B126,'Trust - Frontsheet'!H$12:H$211))</f>
        <v/>
      </c>
      <c r="E126" s="121" t="str">
        <f>IF($B126="","",SUMIF('Trust - Frontsheet'!$C$12:$C$211,$B126,'Trust - Frontsheet'!I$12:I$211))</f>
        <v/>
      </c>
      <c r="F126" s="121" t="str">
        <f>IF($B126="","",SUMIF('Trust - Frontsheet'!$C$12:$C$211,$B126,'Trust - Frontsheet'!J$12:J$211))</f>
        <v/>
      </c>
      <c r="G126" s="121" t="str">
        <f>IF($B126="","",SUMIF('Trust - Frontsheet'!$C$12:$C$211,$B126,'Trust - Frontsheet'!K$12:K$211))</f>
        <v/>
      </c>
      <c r="H126" s="121" t="str">
        <f>IF($B126="","",SUMIF('Trust - Frontsheet'!$C$12:$C$211,$B126,'Trust - Frontsheet'!L$12:L$211))</f>
        <v/>
      </c>
      <c r="I126" s="121" t="str">
        <f>IF($B126="","",SUMIF('Trust - Frontsheet'!$C$12:$C$211,$B126,'Trust - Frontsheet'!M$12:M$211))</f>
        <v/>
      </c>
      <c r="J126" s="121" t="str">
        <f>IF($B126="","",SUMIF('Trust - Frontsheet'!$C$12:$C$211,$B126,'Trust - Frontsheet'!N$12:N$211))</f>
        <v/>
      </c>
      <c r="K126" s="121" t="str">
        <f>IF($B126="","",SUMIF('Trust - Frontsheet'!$C$12:$C$211,$B126,'Trust - Frontsheet'!O$12:O$211))</f>
        <v/>
      </c>
      <c r="L126" s="102" t="str">
        <f t="shared" si="4"/>
        <v/>
      </c>
      <c r="M126" s="103" t="str">
        <f t="shared" si="5"/>
        <v/>
      </c>
      <c r="N126" s="102" t="str">
        <f t="shared" si="6"/>
        <v/>
      </c>
      <c r="O126" s="104" t="str">
        <f t="shared" si="7"/>
        <v/>
      </c>
    </row>
    <row r="127" spans="2:15" x14ac:dyDescent="0.2">
      <c r="B127" s="120" t="str">
        <f t="array" ref="B127">IF(ISERROR(INDEX('Trust - Frontsheet'!AR$1:AR$6001,SMALL(IF('Trust - Frontsheet'!$AT$1:$AT$6001=$B$2,ROW('Trust - Frontsheet'!$AT$1:$AT$6001)),ROW(121:121)))),"",INDEX('Trust - Frontsheet'!AR$1:AR$6001,SMALL(IF('Trust - Frontsheet'!$AT$1:$AT$6001=$B$2,ROW('Trust - Frontsheet'!$AT$1:$AT$6001)),ROW(121:121))))</f>
        <v/>
      </c>
      <c r="C127" s="120" t="str">
        <f t="array" ref="C127">IF(ISERROR(INDEX('Trust - Frontsheet'!AS$1:AS$6001,SMALL(IF('Trust - Frontsheet'!$AT$1:$AT$6001=$B$2,ROW('Trust - Frontsheet'!$AT$1:$AT$6001)),ROW(121:121)))),"",INDEX('Trust - Frontsheet'!AS$1:AS$6001,SMALL(IF('Trust - Frontsheet'!$AT$1:$AT$6001=$B$2,ROW('Trust - Frontsheet'!$AT$1:$AT$6001)),ROW(121:121))))</f>
        <v/>
      </c>
      <c r="D127" s="121" t="str">
        <f>IF($B127="","",SUMIF('Trust - Frontsheet'!$C$12:$C$211,$B127,'Trust - Frontsheet'!H$12:H$211))</f>
        <v/>
      </c>
      <c r="E127" s="121" t="str">
        <f>IF($B127="","",SUMIF('Trust - Frontsheet'!$C$12:$C$211,$B127,'Trust - Frontsheet'!I$12:I$211))</f>
        <v/>
      </c>
      <c r="F127" s="121" t="str">
        <f>IF($B127="","",SUMIF('Trust - Frontsheet'!$C$12:$C$211,$B127,'Trust - Frontsheet'!J$12:J$211))</f>
        <v/>
      </c>
      <c r="G127" s="121" t="str">
        <f>IF($B127="","",SUMIF('Trust - Frontsheet'!$C$12:$C$211,$B127,'Trust - Frontsheet'!K$12:K$211))</f>
        <v/>
      </c>
      <c r="H127" s="121" t="str">
        <f>IF($B127="","",SUMIF('Trust - Frontsheet'!$C$12:$C$211,$B127,'Trust - Frontsheet'!L$12:L$211))</f>
        <v/>
      </c>
      <c r="I127" s="121" t="str">
        <f>IF($B127="","",SUMIF('Trust - Frontsheet'!$C$12:$C$211,$B127,'Trust - Frontsheet'!M$12:M$211))</f>
        <v/>
      </c>
      <c r="J127" s="121" t="str">
        <f>IF($B127="","",SUMIF('Trust - Frontsheet'!$C$12:$C$211,$B127,'Trust - Frontsheet'!N$12:N$211))</f>
        <v/>
      </c>
      <c r="K127" s="121" t="str">
        <f>IF($B127="","",SUMIF('Trust - Frontsheet'!$C$12:$C$211,$B127,'Trust - Frontsheet'!O$12:O$211))</f>
        <v/>
      </c>
      <c r="L127" s="102" t="str">
        <f t="shared" si="4"/>
        <v/>
      </c>
      <c r="M127" s="103" t="str">
        <f t="shared" si="5"/>
        <v/>
      </c>
      <c r="N127" s="102" t="str">
        <f t="shared" si="6"/>
        <v/>
      </c>
      <c r="O127" s="104" t="str">
        <f t="shared" si="7"/>
        <v/>
      </c>
    </row>
    <row r="128" spans="2:15" x14ac:dyDescent="0.2">
      <c r="B128" s="120" t="str">
        <f t="array" ref="B128">IF(ISERROR(INDEX('Trust - Frontsheet'!AR$1:AR$6001,SMALL(IF('Trust - Frontsheet'!$AT$1:$AT$6001=$B$2,ROW('Trust - Frontsheet'!$AT$1:$AT$6001)),ROW(122:122)))),"",INDEX('Trust - Frontsheet'!AR$1:AR$6001,SMALL(IF('Trust - Frontsheet'!$AT$1:$AT$6001=$B$2,ROW('Trust - Frontsheet'!$AT$1:$AT$6001)),ROW(122:122))))</f>
        <v/>
      </c>
      <c r="C128" s="120" t="str">
        <f t="array" ref="C128">IF(ISERROR(INDEX('Trust - Frontsheet'!AS$1:AS$6001,SMALL(IF('Trust - Frontsheet'!$AT$1:$AT$6001=$B$2,ROW('Trust - Frontsheet'!$AT$1:$AT$6001)),ROW(122:122)))),"",INDEX('Trust - Frontsheet'!AS$1:AS$6001,SMALL(IF('Trust - Frontsheet'!$AT$1:$AT$6001=$B$2,ROW('Trust - Frontsheet'!$AT$1:$AT$6001)),ROW(122:122))))</f>
        <v/>
      </c>
      <c r="D128" s="121" t="str">
        <f>IF($B128="","",SUMIF('Trust - Frontsheet'!$C$12:$C$211,$B128,'Trust - Frontsheet'!H$12:H$211))</f>
        <v/>
      </c>
      <c r="E128" s="121" t="str">
        <f>IF($B128="","",SUMIF('Trust - Frontsheet'!$C$12:$C$211,$B128,'Trust - Frontsheet'!I$12:I$211))</f>
        <v/>
      </c>
      <c r="F128" s="121" t="str">
        <f>IF($B128="","",SUMIF('Trust - Frontsheet'!$C$12:$C$211,$B128,'Trust - Frontsheet'!J$12:J$211))</f>
        <v/>
      </c>
      <c r="G128" s="121" t="str">
        <f>IF($B128="","",SUMIF('Trust - Frontsheet'!$C$12:$C$211,$B128,'Trust - Frontsheet'!K$12:K$211))</f>
        <v/>
      </c>
      <c r="H128" s="121" t="str">
        <f>IF($B128="","",SUMIF('Trust - Frontsheet'!$C$12:$C$211,$B128,'Trust - Frontsheet'!L$12:L$211))</f>
        <v/>
      </c>
      <c r="I128" s="121" t="str">
        <f>IF($B128="","",SUMIF('Trust - Frontsheet'!$C$12:$C$211,$B128,'Trust - Frontsheet'!M$12:M$211))</f>
        <v/>
      </c>
      <c r="J128" s="121" t="str">
        <f>IF($B128="","",SUMIF('Trust - Frontsheet'!$C$12:$C$211,$B128,'Trust - Frontsheet'!N$12:N$211))</f>
        <v/>
      </c>
      <c r="K128" s="121" t="str">
        <f>IF($B128="","",SUMIF('Trust - Frontsheet'!$C$12:$C$211,$B128,'Trust - Frontsheet'!O$12:O$211))</f>
        <v/>
      </c>
      <c r="L128" s="102" t="str">
        <f t="shared" si="4"/>
        <v/>
      </c>
      <c r="M128" s="103" t="str">
        <f t="shared" si="5"/>
        <v/>
      </c>
      <c r="N128" s="102" t="str">
        <f t="shared" si="6"/>
        <v/>
      </c>
      <c r="O128" s="104" t="str">
        <f t="shared" si="7"/>
        <v/>
      </c>
    </row>
    <row r="129" spans="2:15" x14ac:dyDescent="0.2">
      <c r="B129" s="120" t="str">
        <f t="array" ref="B129">IF(ISERROR(INDEX('Trust - Frontsheet'!AR$1:AR$6001,SMALL(IF('Trust - Frontsheet'!$AT$1:$AT$6001=$B$2,ROW('Trust - Frontsheet'!$AT$1:$AT$6001)),ROW(123:123)))),"",INDEX('Trust - Frontsheet'!AR$1:AR$6001,SMALL(IF('Trust - Frontsheet'!$AT$1:$AT$6001=$B$2,ROW('Trust - Frontsheet'!$AT$1:$AT$6001)),ROW(123:123))))</f>
        <v/>
      </c>
      <c r="C129" s="120" t="str">
        <f t="array" ref="C129">IF(ISERROR(INDEX('Trust - Frontsheet'!AS$1:AS$6001,SMALL(IF('Trust - Frontsheet'!$AT$1:$AT$6001=$B$2,ROW('Trust - Frontsheet'!$AT$1:$AT$6001)),ROW(123:123)))),"",INDEX('Trust - Frontsheet'!AS$1:AS$6001,SMALL(IF('Trust - Frontsheet'!$AT$1:$AT$6001=$B$2,ROW('Trust - Frontsheet'!$AT$1:$AT$6001)),ROW(123:123))))</f>
        <v/>
      </c>
      <c r="D129" s="121" t="str">
        <f>IF($B129="","",SUMIF('Trust - Frontsheet'!$C$12:$C$211,$B129,'Trust - Frontsheet'!H$12:H$211))</f>
        <v/>
      </c>
      <c r="E129" s="121" t="str">
        <f>IF($B129="","",SUMIF('Trust - Frontsheet'!$C$12:$C$211,$B129,'Trust - Frontsheet'!I$12:I$211))</f>
        <v/>
      </c>
      <c r="F129" s="121" t="str">
        <f>IF($B129="","",SUMIF('Trust - Frontsheet'!$C$12:$C$211,$B129,'Trust - Frontsheet'!J$12:J$211))</f>
        <v/>
      </c>
      <c r="G129" s="121" t="str">
        <f>IF($B129="","",SUMIF('Trust - Frontsheet'!$C$12:$C$211,$B129,'Trust - Frontsheet'!K$12:K$211))</f>
        <v/>
      </c>
      <c r="H129" s="121" t="str">
        <f>IF($B129="","",SUMIF('Trust - Frontsheet'!$C$12:$C$211,$B129,'Trust - Frontsheet'!L$12:L$211))</f>
        <v/>
      </c>
      <c r="I129" s="121" t="str">
        <f>IF($B129="","",SUMIF('Trust - Frontsheet'!$C$12:$C$211,$B129,'Trust - Frontsheet'!M$12:M$211))</f>
        <v/>
      </c>
      <c r="J129" s="121" t="str">
        <f>IF($B129="","",SUMIF('Trust - Frontsheet'!$C$12:$C$211,$B129,'Trust - Frontsheet'!N$12:N$211))</f>
        <v/>
      </c>
      <c r="K129" s="121" t="str">
        <f>IF($B129="","",SUMIF('Trust - Frontsheet'!$C$12:$C$211,$B129,'Trust - Frontsheet'!O$12:O$211))</f>
        <v/>
      </c>
      <c r="L129" s="102" t="str">
        <f t="shared" si="4"/>
        <v/>
      </c>
      <c r="M129" s="103" t="str">
        <f t="shared" si="5"/>
        <v/>
      </c>
      <c r="N129" s="102" t="str">
        <f t="shared" si="6"/>
        <v/>
      </c>
      <c r="O129" s="104" t="str">
        <f t="shared" si="7"/>
        <v/>
      </c>
    </row>
    <row r="130" spans="2:15" x14ac:dyDescent="0.2">
      <c r="B130" s="120" t="str">
        <f t="array" ref="B130">IF(ISERROR(INDEX('Trust - Frontsheet'!AR$1:AR$6001,SMALL(IF('Trust - Frontsheet'!$AT$1:$AT$6001=$B$2,ROW('Trust - Frontsheet'!$AT$1:$AT$6001)),ROW(124:124)))),"",INDEX('Trust - Frontsheet'!AR$1:AR$6001,SMALL(IF('Trust - Frontsheet'!$AT$1:$AT$6001=$B$2,ROW('Trust - Frontsheet'!$AT$1:$AT$6001)),ROW(124:124))))</f>
        <v/>
      </c>
      <c r="C130" s="120" t="str">
        <f t="array" ref="C130">IF(ISERROR(INDEX('Trust - Frontsheet'!AS$1:AS$6001,SMALL(IF('Trust - Frontsheet'!$AT$1:$AT$6001=$B$2,ROW('Trust - Frontsheet'!$AT$1:$AT$6001)),ROW(124:124)))),"",INDEX('Trust - Frontsheet'!AS$1:AS$6001,SMALL(IF('Trust - Frontsheet'!$AT$1:$AT$6001=$B$2,ROW('Trust - Frontsheet'!$AT$1:$AT$6001)),ROW(124:124))))</f>
        <v/>
      </c>
      <c r="D130" s="121" t="str">
        <f>IF($B130="","",SUMIF('Trust - Frontsheet'!$C$12:$C$211,$B130,'Trust - Frontsheet'!H$12:H$211))</f>
        <v/>
      </c>
      <c r="E130" s="121" t="str">
        <f>IF($B130="","",SUMIF('Trust - Frontsheet'!$C$12:$C$211,$B130,'Trust - Frontsheet'!I$12:I$211))</f>
        <v/>
      </c>
      <c r="F130" s="121" t="str">
        <f>IF($B130="","",SUMIF('Trust - Frontsheet'!$C$12:$C$211,$B130,'Trust - Frontsheet'!J$12:J$211))</f>
        <v/>
      </c>
      <c r="G130" s="121" t="str">
        <f>IF($B130="","",SUMIF('Trust - Frontsheet'!$C$12:$C$211,$B130,'Trust - Frontsheet'!K$12:K$211))</f>
        <v/>
      </c>
      <c r="H130" s="121" t="str">
        <f>IF($B130="","",SUMIF('Trust - Frontsheet'!$C$12:$C$211,$B130,'Trust - Frontsheet'!L$12:L$211))</f>
        <v/>
      </c>
      <c r="I130" s="121" t="str">
        <f>IF($B130="","",SUMIF('Trust - Frontsheet'!$C$12:$C$211,$B130,'Trust - Frontsheet'!M$12:M$211))</f>
        <v/>
      </c>
      <c r="J130" s="121" t="str">
        <f>IF($B130="","",SUMIF('Trust - Frontsheet'!$C$12:$C$211,$B130,'Trust - Frontsheet'!N$12:N$211))</f>
        <v/>
      </c>
      <c r="K130" s="121" t="str">
        <f>IF($B130="","",SUMIF('Trust - Frontsheet'!$C$12:$C$211,$B130,'Trust - Frontsheet'!O$12:O$211))</f>
        <v/>
      </c>
      <c r="L130" s="102" t="str">
        <f t="shared" si="4"/>
        <v/>
      </c>
      <c r="M130" s="103" t="str">
        <f t="shared" si="5"/>
        <v/>
      </c>
      <c r="N130" s="102" t="str">
        <f t="shared" si="6"/>
        <v/>
      </c>
      <c r="O130" s="104" t="str">
        <f t="shared" si="7"/>
        <v/>
      </c>
    </row>
    <row r="131" spans="2:15" x14ac:dyDescent="0.2">
      <c r="B131" s="120" t="str">
        <f t="array" ref="B131">IF(ISERROR(INDEX('Trust - Frontsheet'!AR$1:AR$6001,SMALL(IF('Trust - Frontsheet'!$AT$1:$AT$6001=$B$2,ROW('Trust - Frontsheet'!$AT$1:$AT$6001)),ROW(125:125)))),"",INDEX('Trust - Frontsheet'!AR$1:AR$6001,SMALL(IF('Trust - Frontsheet'!$AT$1:$AT$6001=$B$2,ROW('Trust - Frontsheet'!$AT$1:$AT$6001)),ROW(125:125))))</f>
        <v/>
      </c>
      <c r="C131" s="120" t="str">
        <f t="array" ref="C131">IF(ISERROR(INDEX('Trust - Frontsheet'!AS$1:AS$6001,SMALL(IF('Trust - Frontsheet'!$AT$1:$AT$6001=$B$2,ROW('Trust - Frontsheet'!$AT$1:$AT$6001)),ROW(125:125)))),"",INDEX('Trust - Frontsheet'!AS$1:AS$6001,SMALL(IF('Trust - Frontsheet'!$AT$1:$AT$6001=$B$2,ROW('Trust - Frontsheet'!$AT$1:$AT$6001)),ROW(125:125))))</f>
        <v/>
      </c>
      <c r="D131" s="121" t="str">
        <f>IF($B131="","",SUMIF('Trust - Frontsheet'!$C$12:$C$211,$B131,'Trust - Frontsheet'!H$12:H$211))</f>
        <v/>
      </c>
      <c r="E131" s="121" t="str">
        <f>IF($B131="","",SUMIF('Trust - Frontsheet'!$C$12:$C$211,$B131,'Trust - Frontsheet'!I$12:I$211))</f>
        <v/>
      </c>
      <c r="F131" s="121" t="str">
        <f>IF($B131="","",SUMIF('Trust - Frontsheet'!$C$12:$C$211,$B131,'Trust - Frontsheet'!J$12:J$211))</f>
        <v/>
      </c>
      <c r="G131" s="121" t="str">
        <f>IF($B131="","",SUMIF('Trust - Frontsheet'!$C$12:$C$211,$B131,'Trust - Frontsheet'!K$12:K$211))</f>
        <v/>
      </c>
      <c r="H131" s="121" t="str">
        <f>IF($B131="","",SUMIF('Trust - Frontsheet'!$C$12:$C$211,$B131,'Trust - Frontsheet'!L$12:L$211))</f>
        <v/>
      </c>
      <c r="I131" s="121" t="str">
        <f>IF($B131="","",SUMIF('Trust - Frontsheet'!$C$12:$C$211,$B131,'Trust - Frontsheet'!M$12:M$211))</f>
        <v/>
      </c>
      <c r="J131" s="121" t="str">
        <f>IF($B131="","",SUMIF('Trust - Frontsheet'!$C$12:$C$211,$B131,'Trust - Frontsheet'!N$12:N$211))</f>
        <v/>
      </c>
      <c r="K131" s="121" t="str">
        <f>IF($B131="","",SUMIF('Trust - Frontsheet'!$C$12:$C$211,$B131,'Trust - Frontsheet'!O$12:O$211))</f>
        <v/>
      </c>
      <c r="L131" s="102" t="str">
        <f t="shared" si="4"/>
        <v/>
      </c>
      <c r="M131" s="103" t="str">
        <f t="shared" si="5"/>
        <v/>
      </c>
      <c r="N131" s="102" t="str">
        <f t="shared" si="6"/>
        <v/>
      </c>
      <c r="O131" s="104" t="str">
        <f t="shared" si="7"/>
        <v/>
      </c>
    </row>
    <row r="132" spans="2:15" x14ac:dyDescent="0.2">
      <c r="B132" s="120" t="str">
        <f t="array" ref="B132">IF(ISERROR(INDEX('Trust - Frontsheet'!AR$1:AR$6001,SMALL(IF('Trust - Frontsheet'!$AT$1:$AT$6001=$B$2,ROW('Trust - Frontsheet'!$AT$1:$AT$6001)),ROW(126:126)))),"",INDEX('Trust - Frontsheet'!AR$1:AR$6001,SMALL(IF('Trust - Frontsheet'!$AT$1:$AT$6001=$B$2,ROW('Trust - Frontsheet'!$AT$1:$AT$6001)),ROW(126:126))))</f>
        <v/>
      </c>
      <c r="C132" s="120" t="str">
        <f t="array" ref="C132">IF(ISERROR(INDEX('Trust - Frontsheet'!AS$1:AS$6001,SMALL(IF('Trust - Frontsheet'!$AT$1:$AT$6001=$B$2,ROW('Trust - Frontsheet'!$AT$1:$AT$6001)),ROW(126:126)))),"",INDEX('Trust - Frontsheet'!AS$1:AS$6001,SMALL(IF('Trust - Frontsheet'!$AT$1:$AT$6001=$B$2,ROW('Trust - Frontsheet'!$AT$1:$AT$6001)),ROW(126:126))))</f>
        <v/>
      </c>
      <c r="D132" s="121" t="str">
        <f>IF($B132="","",SUMIF('Trust - Frontsheet'!$C$12:$C$211,$B132,'Trust - Frontsheet'!H$12:H$211))</f>
        <v/>
      </c>
      <c r="E132" s="121" t="str">
        <f>IF($B132="","",SUMIF('Trust - Frontsheet'!$C$12:$C$211,$B132,'Trust - Frontsheet'!I$12:I$211))</f>
        <v/>
      </c>
      <c r="F132" s="121" t="str">
        <f>IF($B132="","",SUMIF('Trust - Frontsheet'!$C$12:$C$211,$B132,'Trust - Frontsheet'!J$12:J$211))</f>
        <v/>
      </c>
      <c r="G132" s="121" t="str">
        <f>IF($B132="","",SUMIF('Trust - Frontsheet'!$C$12:$C$211,$B132,'Trust - Frontsheet'!K$12:K$211))</f>
        <v/>
      </c>
      <c r="H132" s="121" t="str">
        <f>IF($B132="","",SUMIF('Trust - Frontsheet'!$C$12:$C$211,$B132,'Trust - Frontsheet'!L$12:L$211))</f>
        <v/>
      </c>
      <c r="I132" s="121" t="str">
        <f>IF($B132="","",SUMIF('Trust - Frontsheet'!$C$12:$C$211,$B132,'Trust - Frontsheet'!M$12:M$211))</f>
        <v/>
      </c>
      <c r="J132" s="121" t="str">
        <f>IF($B132="","",SUMIF('Trust - Frontsheet'!$C$12:$C$211,$B132,'Trust - Frontsheet'!N$12:N$211))</f>
        <v/>
      </c>
      <c r="K132" s="121" t="str">
        <f>IF($B132="","",SUMIF('Trust - Frontsheet'!$C$12:$C$211,$B132,'Trust - Frontsheet'!O$12:O$211))</f>
        <v/>
      </c>
      <c r="L132" s="102" t="str">
        <f t="shared" si="4"/>
        <v/>
      </c>
      <c r="M132" s="103" t="str">
        <f t="shared" si="5"/>
        <v/>
      </c>
      <c r="N132" s="102" t="str">
        <f t="shared" si="6"/>
        <v/>
      </c>
      <c r="O132" s="104" t="str">
        <f t="shared" si="7"/>
        <v/>
      </c>
    </row>
    <row r="133" spans="2:15" x14ac:dyDescent="0.2">
      <c r="B133" s="120" t="str">
        <f t="array" ref="B133">IF(ISERROR(INDEX('Trust - Frontsheet'!AR$1:AR$6001,SMALL(IF('Trust - Frontsheet'!$AT$1:$AT$6001=$B$2,ROW('Trust - Frontsheet'!$AT$1:$AT$6001)),ROW(127:127)))),"",INDEX('Trust - Frontsheet'!AR$1:AR$6001,SMALL(IF('Trust - Frontsheet'!$AT$1:$AT$6001=$B$2,ROW('Trust - Frontsheet'!$AT$1:$AT$6001)),ROW(127:127))))</f>
        <v/>
      </c>
      <c r="C133" s="120" t="str">
        <f t="array" ref="C133">IF(ISERROR(INDEX('Trust - Frontsheet'!AS$1:AS$6001,SMALL(IF('Trust - Frontsheet'!$AT$1:$AT$6001=$B$2,ROW('Trust - Frontsheet'!$AT$1:$AT$6001)),ROW(127:127)))),"",INDEX('Trust - Frontsheet'!AS$1:AS$6001,SMALL(IF('Trust - Frontsheet'!$AT$1:$AT$6001=$B$2,ROW('Trust - Frontsheet'!$AT$1:$AT$6001)),ROW(127:127))))</f>
        <v/>
      </c>
      <c r="D133" s="121" t="str">
        <f>IF($B133="","",SUMIF('Trust - Frontsheet'!$C$12:$C$211,$B133,'Trust - Frontsheet'!H$12:H$211))</f>
        <v/>
      </c>
      <c r="E133" s="121" t="str">
        <f>IF($B133="","",SUMIF('Trust - Frontsheet'!$C$12:$C$211,$B133,'Trust - Frontsheet'!I$12:I$211))</f>
        <v/>
      </c>
      <c r="F133" s="121" t="str">
        <f>IF($B133="","",SUMIF('Trust - Frontsheet'!$C$12:$C$211,$B133,'Trust - Frontsheet'!J$12:J$211))</f>
        <v/>
      </c>
      <c r="G133" s="121" t="str">
        <f>IF($B133="","",SUMIF('Trust - Frontsheet'!$C$12:$C$211,$B133,'Trust - Frontsheet'!K$12:K$211))</f>
        <v/>
      </c>
      <c r="H133" s="121" t="str">
        <f>IF($B133="","",SUMIF('Trust - Frontsheet'!$C$12:$C$211,$B133,'Trust - Frontsheet'!L$12:L$211))</f>
        <v/>
      </c>
      <c r="I133" s="121" t="str">
        <f>IF($B133="","",SUMIF('Trust - Frontsheet'!$C$12:$C$211,$B133,'Trust - Frontsheet'!M$12:M$211))</f>
        <v/>
      </c>
      <c r="J133" s="121" t="str">
        <f>IF($B133="","",SUMIF('Trust - Frontsheet'!$C$12:$C$211,$B133,'Trust - Frontsheet'!N$12:N$211))</f>
        <v/>
      </c>
      <c r="K133" s="121" t="str">
        <f>IF($B133="","",SUMIF('Trust - Frontsheet'!$C$12:$C$211,$B133,'Trust - Frontsheet'!O$12:O$211))</f>
        <v/>
      </c>
      <c r="L133" s="102" t="str">
        <f t="shared" si="4"/>
        <v/>
      </c>
      <c r="M133" s="103" t="str">
        <f t="shared" si="5"/>
        <v/>
      </c>
      <c r="N133" s="102" t="str">
        <f t="shared" si="6"/>
        <v/>
      </c>
      <c r="O133" s="104" t="str">
        <f t="shared" si="7"/>
        <v/>
      </c>
    </row>
    <row r="134" spans="2:15" x14ac:dyDescent="0.2">
      <c r="B134" s="120" t="str">
        <f t="array" ref="B134">IF(ISERROR(INDEX('Trust - Frontsheet'!AR$1:AR$6001,SMALL(IF('Trust - Frontsheet'!$AT$1:$AT$6001=$B$2,ROW('Trust - Frontsheet'!$AT$1:$AT$6001)),ROW(128:128)))),"",INDEX('Trust - Frontsheet'!AR$1:AR$6001,SMALL(IF('Trust - Frontsheet'!$AT$1:$AT$6001=$B$2,ROW('Trust - Frontsheet'!$AT$1:$AT$6001)),ROW(128:128))))</f>
        <v/>
      </c>
      <c r="C134" s="120" t="str">
        <f t="array" ref="C134">IF(ISERROR(INDEX('Trust - Frontsheet'!AS$1:AS$6001,SMALL(IF('Trust - Frontsheet'!$AT$1:$AT$6001=$B$2,ROW('Trust - Frontsheet'!$AT$1:$AT$6001)),ROW(128:128)))),"",INDEX('Trust - Frontsheet'!AS$1:AS$6001,SMALL(IF('Trust - Frontsheet'!$AT$1:$AT$6001=$B$2,ROW('Trust - Frontsheet'!$AT$1:$AT$6001)),ROW(128:128))))</f>
        <v/>
      </c>
      <c r="D134" s="121" t="str">
        <f>IF($B134="","",SUMIF('Trust - Frontsheet'!$C$12:$C$211,$B134,'Trust - Frontsheet'!H$12:H$211))</f>
        <v/>
      </c>
      <c r="E134" s="121" t="str">
        <f>IF($B134="","",SUMIF('Trust - Frontsheet'!$C$12:$C$211,$B134,'Trust - Frontsheet'!I$12:I$211))</f>
        <v/>
      </c>
      <c r="F134" s="121" t="str">
        <f>IF($B134="","",SUMIF('Trust - Frontsheet'!$C$12:$C$211,$B134,'Trust - Frontsheet'!J$12:J$211))</f>
        <v/>
      </c>
      <c r="G134" s="121" t="str">
        <f>IF($B134="","",SUMIF('Trust - Frontsheet'!$C$12:$C$211,$B134,'Trust - Frontsheet'!K$12:K$211))</f>
        <v/>
      </c>
      <c r="H134" s="121" t="str">
        <f>IF($B134="","",SUMIF('Trust - Frontsheet'!$C$12:$C$211,$B134,'Trust - Frontsheet'!L$12:L$211))</f>
        <v/>
      </c>
      <c r="I134" s="121" t="str">
        <f>IF($B134="","",SUMIF('Trust - Frontsheet'!$C$12:$C$211,$B134,'Trust - Frontsheet'!M$12:M$211))</f>
        <v/>
      </c>
      <c r="J134" s="121" t="str">
        <f>IF($B134="","",SUMIF('Trust - Frontsheet'!$C$12:$C$211,$B134,'Trust - Frontsheet'!N$12:N$211))</f>
        <v/>
      </c>
      <c r="K134" s="121" t="str">
        <f>IF($B134="","",SUMIF('Trust - Frontsheet'!$C$12:$C$211,$B134,'Trust - Frontsheet'!O$12:O$211))</f>
        <v/>
      </c>
      <c r="L134" s="102" t="str">
        <f t="shared" si="4"/>
        <v/>
      </c>
      <c r="M134" s="103" t="str">
        <f t="shared" si="5"/>
        <v/>
      </c>
      <c r="N134" s="102" t="str">
        <f t="shared" si="6"/>
        <v/>
      </c>
      <c r="O134" s="104" t="str">
        <f t="shared" si="7"/>
        <v/>
      </c>
    </row>
    <row r="135" spans="2:15" x14ac:dyDescent="0.2">
      <c r="B135" s="120" t="str">
        <f t="array" ref="B135">IF(ISERROR(INDEX('Trust - Frontsheet'!AR$1:AR$6001,SMALL(IF('Trust - Frontsheet'!$AT$1:$AT$6001=$B$2,ROW('Trust - Frontsheet'!$AT$1:$AT$6001)),ROW(129:129)))),"",INDEX('Trust - Frontsheet'!AR$1:AR$6001,SMALL(IF('Trust - Frontsheet'!$AT$1:$AT$6001=$B$2,ROW('Trust - Frontsheet'!$AT$1:$AT$6001)),ROW(129:129))))</f>
        <v/>
      </c>
      <c r="C135" s="120" t="str">
        <f t="array" ref="C135">IF(ISERROR(INDEX('Trust - Frontsheet'!AS$1:AS$6001,SMALL(IF('Trust - Frontsheet'!$AT$1:$AT$6001=$B$2,ROW('Trust - Frontsheet'!$AT$1:$AT$6001)),ROW(129:129)))),"",INDEX('Trust - Frontsheet'!AS$1:AS$6001,SMALL(IF('Trust - Frontsheet'!$AT$1:$AT$6001=$B$2,ROW('Trust - Frontsheet'!$AT$1:$AT$6001)),ROW(129:129))))</f>
        <v/>
      </c>
      <c r="D135" s="121" t="str">
        <f>IF($B135="","",SUMIF('Trust - Frontsheet'!$C$12:$C$211,$B135,'Trust - Frontsheet'!H$12:H$211))</f>
        <v/>
      </c>
      <c r="E135" s="121" t="str">
        <f>IF($B135="","",SUMIF('Trust - Frontsheet'!$C$12:$C$211,$B135,'Trust - Frontsheet'!I$12:I$211))</f>
        <v/>
      </c>
      <c r="F135" s="121" t="str">
        <f>IF($B135="","",SUMIF('Trust - Frontsheet'!$C$12:$C$211,$B135,'Trust - Frontsheet'!J$12:J$211))</f>
        <v/>
      </c>
      <c r="G135" s="121" t="str">
        <f>IF($B135="","",SUMIF('Trust - Frontsheet'!$C$12:$C$211,$B135,'Trust - Frontsheet'!K$12:K$211))</f>
        <v/>
      </c>
      <c r="H135" s="121" t="str">
        <f>IF($B135="","",SUMIF('Trust - Frontsheet'!$C$12:$C$211,$B135,'Trust - Frontsheet'!L$12:L$211))</f>
        <v/>
      </c>
      <c r="I135" s="121" t="str">
        <f>IF($B135="","",SUMIF('Trust - Frontsheet'!$C$12:$C$211,$B135,'Trust - Frontsheet'!M$12:M$211))</f>
        <v/>
      </c>
      <c r="J135" s="121" t="str">
        <f>IF($B135="","",SUMIF('Trust - Frontsheet'!$C$12:$C$211,$B135,'Trust - Frontsheet'!N$12:N$211))</f>
        <v/>
      </c>
      <c r="K135" s="121" t="str">
        <f>IF($B135="","",SUMIF('Trust - Frontsheet'!$C$12:$C$211,$B135,'Trust - Frontsheet'!O$12:O$211))</f>
        <v/>
      </c>
      <c r="L135" s="102" t="str">
        <f t="shared" si="4"/>
        <v/>
      </c>
      <c r="M135" s="103" t="str">
        <f t="shared" si="5"/>
        <v/>
      </c>
      <c r="N135" s="102" t="str">
        <f t="shared" si="6"/>
        <v/>
      </c>
      <c r="O135" s="104" t="str">
        <f t="shared" si="7"/>
        <v/>
      </c>
    </row>
    <row r="136" spans="2:15" x14ac:dyDescent="0.2">
      <c r="B136" s="120" t="str">
        <f t="array" ref="B136">IF(ISERROR(INDEX('Trust - Frontsheet'!AR$1:AR$6001,SMALL(IF('Trust - Frontsheet'!$AT$1:$AT$6001=$B$2,ROW('Trust - Frontsheet'!$AT$1:$AT$6001)),ROW(130:130)))),"",INDEX('Trust - Frontsheet'!AR$1:AR$6001,SMALL(IF('Trust - Frontsheet'!$AT$1:$AT$6001=$B$2,ROW('Trust - Frontsheet'!$AT$1:$AT$6001)),ROW(130:130))))</f>
        <v/>
      </c>
      <c r="C136" s="120" t="str">
        <f t="array" ref="C136">IF(ISERROR(INDEX('Trust - Frontsheet'!AS$1:AS$6001,SMALL(IF('Trust - Frontsheet'!$AT$1:$AT$6001=$B$2,ROW('Trust - Frontsheet'!$AT$1:$AT$6001)),ROW(130:130)))),"",INDEX('Trust - Frontsheet'!AS$1:AS$6001,SMALL(IF('Trust - Frontsheet'!$AT$1:$AT$6001=$B$2,ROW('Trust - Frontsheet'!$AT$1:$AT$6001)),ROW(130:130))))</f>
        <v/>
      </c>
      <c r="D136" s="121" t="str">
        <f>IF($B136="","",SUMIF('Trust - Frontsheet'!$C$12:$C$211,$B136,'Trust - Frontsheet'!H$12:H$211))</f>
        <v/>
      </c>
      <c r="E136" s="121" t="str">
        <f>IF($B136="","",SUMIF('Trust - Frontsheet'!$C$12:$C$211,$B136,'Trust - Frontsheet'!I$12:I$211))</f>
        <v/>
      </c>
      <c r="F136" s="121" t="str">
        <f>IF($B136="","",SUMIF('Trust - Frontsheet'!$C$12:$C$211,$B136,'Trust - Frontsheet'!J$12:J$211))</f>
        <v/>
      </c>
      <c r="G136" s="121" t="str">
        <f>IF($B136="","",SUMIF('Trust - Frontsheet'!$C$12:$C$211,$B136,'Trust - Frontsheet'!K$12:K$211))</f>
        <v/>
      </c>
      <c r="H136" s="121" t="str">
        <f>IF($B136="","",SUMIF('Trust - Frontsheet'!$C$12:$C$211,$B136,'Trust - Frontsheet'!L$12:L$211))</f>
        <v/>
      </c>
      <c r="I136" s="121" t="str">
        <f>IF($B136="","",SUMIF('Trust - Frontsheet'!$C$12:$C$211,$B136,'Trust - Frontsheet'!M$12:M$211))</f>
        <v/>
      </c>
      <c r="J136" s="121" t="str">
        <f>IF($B136="","",SUMIF('Trust - Frontsheet'!$C$12:$C$211,$B136,'Trust - Frontsheet'!N$12:N$211))</f>
        <v/>
      </c>
      <c r="K136" s="121" t="str">
        <f>IF($B136="","",SUMIF('Trust - Frontsheet'!$C$12:$C$211,$B136,'Trust - Frontsheet'!O$12:O$211))</f>
        <v/>
      </c>
      <c r="L136" s="102" t="str">
        <f t="shared" ref="L136:L199" si="8">IF(D136="","",IF(D136=0,0,E136/D136))</f>
        <v/>
      </c>
      <c r="M136" s="103" t="str">
        <f t="shared" ref="M136:M199" si="9">IF(F136="","",IF(F136=0,0,G136/F136))</f>
        <v/>
      </c>
      <c r="N136" s="102" t="str">
        <f t="shared" ref="N136:N199" si="10">IF(H136="","",IF(H136=0,0,I136/H136))</f>
        <v/>
      </c>
      <c r="O136" s="104" t="str">
        <f t="shared" ref="O136:O199" si="11">IF(J136="","",IF(J136=0,0,K136/J136))</f>
        <v/>
      </c>
    </row>
    <row r="137" spans="2:15" x14ac:dyDescent="0.2">
      <c r="B137" s="120" t="str">
        <f t="array" ref="B137">IF(ISERROR(INDEX('Trust - Frontsheet'!AR$1:AR$6001,SMALL(IF('Trust - Frontsheet'!$AT$1:$AT$6001=$B$2,ROW('Trust - Frontsheet'!$AT$1:$AT$6001)),ROW(131:131)))),"",INDEX('Trust - Frontsheet'!AR$1:AR$6001,SMALL(IF('Trust - Frontsheet'!$AT$1:$AT$6001=$B$2,ROW('Trust - Frontsheet'!$AT$1:$AT$6001)),ROW(131:131))))</f>
        <v/>
      </c>
      <c r="C137" s="120" t="str">
        <f t="array" ref="C137">IF(ISERROR(INDEX('Trust - Frontsheet'!AS$1:AS$6001,SMALL(IF('Trust - Frontsheet'!$AT$1:$AT$6001=$B$2,ROW('Trust - Frontsheet'!$AT$1:$AT$6001)),ROW(131:131)))),"",INDEX('Trust - Frontsheet'!AS$1:AS$6001,SMALL(IF('Trust - Frontsheet'!$AT$1:$AT$6001=$B$2,ROW('Trust - Frontsheet'!$AT$1:$AT$6001)),ROW(131:131))))</f>
        <v/>
      </c>
      <c r="D137" s="121" t="str">
        <f>IF($B137="","",SUMIF('Trust - Frontsheet'!$C$12:$C$211,$B137,'Trust - Frontsheet'!H$12:H$211))</f>
        <v/>
      </c>
      <c r="E137" s="121" t="str">
        <f>IF($B137="","",SUMIF('Trust - Frontsheet'!$C$12:$C$211,$B137,'Trust - Frontsheet'!I$12:I$211))</f>
        <v/>
      </c>
      <c r="F137" s="121" t="str">
        <f>IF($B137="","",SUMIF('Trust - Frontsheet'!$C$12:$C$211,$B137,'Trust - Frontsheet'!J$12:J$211))</f>
        <v/>
      </c>
      <c r="G137" s="121" t="str">
        <f>IF($B137="","",SUMIF('Trust - Frontsheet'!$C$12:$C$211,$B137,'Trust - Frontsheet'!K$12:K$211))</f>
        <v/>
      </c>
      <c r="H137" s="121" t="str">
        <f>IF($B137="","",SUMIF('Trust - Frontsheet'!$C$12:$C$211,$B137,'Trust - Frontsheet'!L$12:L$211))</f>
        <v/>
      </c>
      <c r="I137" s="121" t="str">
        <f>IF($B137="","",SUMIF('Trust - Frontsheet'!$C$12:$C$211,$B137,'Trust - Frontsheet'!M$12:M$211))</f>
        <v/>
      </c>
      <c r="J137" s="121" t="str">
        <f>IF($B137="","",SUMIF('Trust - Frontsheet'!$C$12:$C$211,$B137,'Trust - Frontsheet'!N$12:N$211))</f>
        <v/>
      </c>
      <c r="K137" s="121" t="str">
        <f>IF($B137="","",SUMIF('Trust - Frontsheet'!$C$12:$C$211,$B137,'Trust - Frontsheet'!O$12:O$211))</f>
        <v/>
      </c>
      <c r="L137" s="102" t="str">
        <f t="shared" si="8"/>
        <v/>
      </c>
      <c r="M137" s="103" t="str">
        <f t="shared" si="9"/>
        <v/>
      </c>
      <c r="N137" s="102" t="str">
        <f t="shared" si="10"/>
        <v/>
      </c>
      <c r="O137" s="104" t="str">
        <f t="shared" si="11"/>
        <v/>
      </c>
    </row>
    <row r="138" spans="2:15" x14ac:dyDescent="0.2">
      <c r="B138" s="120" t="str">
        <f t="array" ref="B138">IF(ISERROR(INDEX('Trust - Frontsheet'!AR$1:AR$6001,SMALL(IF('Trust - Frontsheet'!$AT$1:$AT$6001=$B$2,ROW('Trust - Frontsheet'!$AT$1:$AT$6001)),ROW(132:132)))),"",INDEX('Trust - Frontsheet'!AR$1:AR$6001,SMALL(IF('Trust - Frontsheet'!$AT$1:$AT$6001=$B$2,ROW('Trust - Frontsheet'!$AT$1:$AT$6001)),ROW(132:132))))</f>
        <v/>
      </c>
      <c r="C138" s="120" t="str">
        <f t="array" ref="C138">IF(ISERROR(INDEX('Trust - Frontsheet'!AS$1:AS$6001,SMALL(IF('Trust - Frontsheet'!$AT$1:$AT$6001=$B$2,ROW('Trust - Frontsheet'!$AT$1:$AT$6001)),ROW(132:132)))),"",INDEX('Trust - Frontsheet'!AS$1:AS$6001,SMALL(IF('Trust - Frontsheet'!$AT$1:$AT$6001=$B$2,ROW('Trust - Frontsheet'!$AT$1:$AT$6001)),ROW(132:132))))</f>
        <v/>
      </c>
      <c r="D138" s="121" t="str">
        <f>IF($B138="","",SUMIF('Trust - Frontsheet'!$C$12:$C$211,$B138,'Trust - Frontsheet'!H$12:H$211))</f>
        <v/>
      </c>
      <c r="E138" s="121" t="str">
        <f>IF($B138="","",SUMIF('Trust - Frontsheet'!$C$12:$C$211,$B138,'Trust - Frontsheet'!I$12:I$211))</f>
        <v/>
      </c>
      <c r="F138" s="121" t="str">
        <f>IF($B138="","",SUMIF('Trust - Frontsheet'!$C$12:$C$211,$B138,'Trust - Frontsheet'!J$12:J$211))</f>
        <v/>
      </c>
      <c r="G138" s="121" t="str">
        <f>IF($B138="","",SUMIF('Trust - Frontsheet'!$C$12:$C$211,$B138,'Trust - Frontsheet'!K$12:K$211))</f>
        <v/>
      </c>
      <c r="H138" s="121" t="str">
        <f>IF($B138="","",SUMIF('Trust - Frontsheet'!$C$12:$C$211,$B138,'Trust - Frontsheet'!L$12:L$211))</f>
        <v/>
      </c>
      <c r="I138" s="121" t="str">
        <f>IF($B138="","",SUMIF('Trust - Frontsheet'!$C$12:$C$211,$B138,'Trust - Frontsheet'!M$12:M$211))</f>
        <v/>
      </c>
      <c r="J138" s="121" t="str">
        <f>IF($B138="","",SUMIF('Trust - Frontsheet'!$C$12:$C$211,$B138,'Trust - Frontsheet'!N$12:N$211))</f>
        <v/>
      </c>
      <c r="K138" s="121" t="str">
        <f>IF($B138="","",SUMIF('Trust - Frontsheet'!$C$12:$C$211,$B138,'Trust - Frontsheet'!O$12:O$211))</f>
        <v/>
      </c>
      <c r="L138" s="102" t="str">
        <f t="shared" si="8"/>
        <v/>
      </c>
      <c r="M138" s="103" t="str">
        <f t="shared" si="9"/>
        <v/>
      </c>
      <c r="N138" s="102" t="str">
        <f t="shared" si="10"/>
        <v/>
      </c>
      <c r="O138" s="104" t="str">
        <f t="shared" si="11"/>
        <v/>
      </c>
    </row>
    <row r="139" spans="2:15" x14ac:dyDescent="0.2">
      <c r="B139" s="120" t="str">
        <f t="array" ref="B139">IF(ISERROR(INDEX('Trust - Frontsheet'!AR$1:AR$6001,SMALL(IF('Trust - Frontsheet'!$AT$1:$AT$6001=$B$2,ROW('Trust - Frontsheet'!$AT$1:$AT$6001)),ROW(133:133)))),"",INDEX('Trust - Frontsheet'!AR$1:AR$6001,SMALL(IF('Trust - Frontsheet'!$AT$1:$AT$6001=$B$2,ROW('Trust - Frontsheet'!$AT$1:$AT$6001)),ROW(133:133))))</f>
        <v/>
      </c>
      <c r="C139" s="120" t="str">
        <f t="array" ref="C139">IF(ISERROR(INDEX('Trust - Frontsheet'!AS$1:AS$6001,SMALL(IF('Trust - Frontsheet'!$AT$1:$AT$6001=$B$2,ROW('Trust - Frontsheet'!$AT$1:$AT$6001)),ROW(133:133)))),"",INDEX('Trust - Frontsheet'!AS$1:AS$6001,SMALL(IF('Trust - Frontsheet'!$AT$1:$AT$6001=$B$2,ROW('Trust - Frontsheet'!$AT$1:$AT$6001)),ROW(133:133))))</f>
        <v/>
      </c>
      <c r="D139" s="121" t="str">
        <f>IF($B139="","",SUMIF('Trust - Frontsheet'!$C$12:$C$211,$B139,'Trust - Frontsheet'!H$12:H$211))</f>
        <v/>
      </c>
      <c r="E139" s="121" t="str">
        <f>IF($B139="","",SUMIF('Trust - Frontsheet'!$C$12:$C$211,$B139,'Trust - Frontsheet'!I$12:I$211))</f>
        <v/>
      </c>
      <c r="F139" s="121" t="str">
        <f>IF($B139="","",SUMIF('Trust - Frontsheet'!$C$12:$C$211,$B139,'Trust - Frontsheet'!J$12:J$211))</f>
        <v/>
      </c>
      <c r="G139" s="121" t="str">
        <f>IF($B139="","",SUMIF('Trust - Frontsheet'!$C$12:$C$211,$B139,'Trust - Frontsheet'!K$12:K$211))</f>
        <v/>
      </c>
      <c r="H139" s="121" t="str">
        <f>IF($B139="","",SUMIF('Trust - Frontsheet'!$C$12:$C$211,$B139,'Trust - Frontsheet'!L$12:L$211))</f>
        <v/>
      </c>
      <c r="I139" s="121" t="str">
        <f>IF($B139="","",SUMIF('Trust - Frontsheet'!$C$12:$C$211,$B139,'Trust - Frontsheet'!M$12:M$211))</f>
        <v/>
      </c>
      <c r="J139" s="121" t="str">
        <f>IF($B139="","",SUMIF('Trust - Frontsheet'!$C$12:$C$211,$B139,'Trust - Frontsheet'!N$12:N$211))</f>
        <v/>
      </c>
      <c r="K139" s="121" t="str">
        <f>IF($B139="","",SUMIF('Trust - Frontsheet'!$C$12:$C$211,$B139,'Trust - Frontsheet'!O$12:O$211))</f>
        <v/>
      </c>
      <c r="L139" s="102" t="str">
        <f t="shared" si="8"/>
        <v/>
      </c>
      <c r="M139" s="103" t="str">
        <f t="shared" si="9"/>
        <v/>
      </c>
      <c r="N139" s="102" t="str">
        <f t="shared" si="10"/>
        <v/>
      </c>
      <c r="O139" s="104" t="str">
        <f t="shared" si="11"/>
        <v/>
      </c>
    </row>
    <row r="140" spans="2:15" x14ac:dyDescent="0.2">
      <c r="B140" s="120" t="str">
        <f t="array" ref="B140">IF(ISERROR(INDEX('Trust - Frontsheet'!AR$1:AR$6001,SMALL(IF('Trust - Frontsheet'!$AT$1:$AT$6001=$B$2,ROW('Trust - Frontsheet'!$AT$1:$AT$6001)),ROW(134:134)))),"",INDEX('Trust - Frontsheet'!AR$1:AR$6001,SMALL(IF('Trust - Frontsheet'!$AT$1:$AT$6001=$B$2,ROW('Trust - Frontsheet'!$AT$1:$AT$6001)),ROW(134:134))))</f>
        <v/>
      </c>
      <c r="C140" s="120" t="str">
        <f t="array" ref="C140">IF(ISERROR(INDEX('Trust - Frontsheet'!AS$1:AS$6001,SMALL(IF('Trust - Frontsheet'!$AT$1:$AT$6001=$B$2,ROW('Trust - Frontsheet'!$AT$1:$AT$6001)),ROW(134:134)))),"",INDEX('Trust - Frontsheet'!AS$1:AS$6001,SMALL(IF('Trust - Frontsheet'!$AT$1:$AT$6001=$B$2,ROW('Trust - Frontsheet'!$AT$1:$AT$6001)),ROW(134:134))))</f>
        <v/>
      </c>
      <c r="D140" s="121" t="str">
        <f>IF($B140="","",SUMIF('Trust - Frontsheet'!$C$12:$C$211,$B140,'Trust - Frontsheet'!H$12:H$211))</f>
        <v/>
      </c>
      <c r="E140" s="121" t="str">
        <f>IF($B140="","",SUMIF('Trust - Frontsheet'!$C$12:$C$211,$B140,'Trust - Frontsheet'!I$12:I$211))</f>
        <v/>
      </c>
      <c r="F140" s="121" t="str">
        <f>IF($B140="","",SUMIF('Trust - Frontsheet'!$C$12:$C$211,$B140,'Trust - Frontsheet'!J$12:J$211))</f>
        <v/>
      </c>
      <c r="G140" s="121" t="str">
        <f>IF($B140="","",SUMIF('Trust - Frontsheet'!$C$12:$C$211,$B140,'Trust - Frontsheet'!K$12:K$211))</f>
        <v/>
      </c>
      <c r="H140" s="121" t="str">
        <f>IF($B140="","",SUMIF('Trust - Frontsheet'!$C$12:$C$211,$B140,'Trust - Frontsheet'!L$12:L$211))</f>
        <v/>
      </c>
      <c r="I140" s="121" t="str">
        <f>IF($B140="","",SUMIF('Trust - Frontsheet'!$C$12:$C$211,$B140,'Trust - Frontsheet'!M$12:M$211))</f>
        <v/>
      </c>
      <c r="J140" s="121" t="str">
        <f>IF($B140="","",SUMIF('Trust - Frontsheet'!$C$12:$C$211,$B140,'Trust - Frontsheet'!N$12:N$211))</f>
        <v/>
      </c>
      <c r="K140" s="121" t="str">
        <f>IF($B140="","",SUMIF('Trust - Frontsheet'!$C$12:$C$211,$B140,'Trust - Frontsheet'!O$12:O$211))</f>
        <v/>
      </c>
      <c r="L140" s="102" t="str">
        <f t="shared" si="8"/>
        <v/>
      </c>
      <c r="M140" s="103" t="str">
        <f t="shared" si="9"/>
        <v/>
      </c>
      <c r="N140" s="102" t="str">
        <f t="shared" si="10"/>
        <v/>
      </c>
      <c r="O140" s="104" t="str">
        <f t="shared" si="11"/>
        <v/>
      </c>
    </row>
    <row r="141" spans="2:15" x14ac:dyDescent="0.2">
      <c r="B141" s="120" t="str">
        <f t="array" ref="B141">IF(ISERROR(INDEX('Trust - Frontsheet'!AR$1:AR$6001,SMALL(IF('Trust - Frontsheet'!$AT$1:$AT$6001=$B$2,ROW('Trust - Frontsheet'!$AT$1:$AT$6001)),ROW(135:135)))),"",INDEX('Trust - Frontsheet'!AR$1:AR$6001,SMALL(IF('Trust - Frontsheet'!$AT$1:$AT$6001=$B$2,ROW('Trust - Frontsheet'!$AT$1:$AT$6001)),ROW(135:135))))</f>
        <v/>
      </c>
      <c r="C141" s="120" t="str">
        <f t="array" ref="C141">IF(ISERROR(INDEX('Trust - Frontsheet'!AS$1:AS$6001,SMALL(IF('Trust - Frontsheet'!$AT$1:$AT$6001=$B$2,ROW('Trust - Frontsheet'!$AT$1:$AT$6001)),ROW(135:135)))),"",INDEX('Trust - Frontsheet'!AS$1:AS$6001,SMALL(IF('Trust - Frontsheet'!$AT$1:$AT$6001=$B$2,ROW('Trust - Frontsheet'!$AT$1:$AT$6001)),ROW(135:135))))</f>
        <v/>
      </c>
      <c r="D141" s="121" t="str">
        <f>IF($B141="","",SUMIF('Trust - Frontsheet'!$C$12:$C$211,$B141,'Trust - Frontsheet'!H$12:H$211))</f>
        <v/>
      </c>
      <c r="E141" s="121" t="str">
        <f>IF($B141="","",SUMIF('Trust - Frontsheet'!$C$12:$C$211,$B141,'Trust - Frontsheet'!I$12:I$211))</f>
        <v/>
      </c>
      <c r="F141" s="121" t="str">
        <f>IF($B141="","",SUMIF('Trust - Frontsheet'!$C$12:$C$211,$B141,'Trust - Frontsheet'!J$12:J$211))</f>
        <v/>
      </c>
      <c r="G141" s="121" t="str">
        <f>IF($B141="","",SUMIF('Trust - Frontsheet'!$C$12:$C$211,$B141,'Trust - Frontsheet'!K$12:K$211))</f>
        <v/>
      </c>
      <c r="H141" s="121" t="str">
        <f>IF($B141="","",SUMIF('Trust - Frontsheet'!$C$12:$C$211,$B141,'Trust - Frontsheet'!L$12:L$211))</f>
        <v/>
      </c>
      <c r="I141" s="121" t="str">
        <f>IF($B141="","",SUMIF('Trust - Frontsheet'!$C$12:$C$211,$B141,'Trust - Frontsheet'!M$12:M$211))</f>
        <v/>
      </c>
      <c r="J141" s="121" t="str">
        <f>IF($B141="","",SUMIF('Trust - Frontsheet'!$C$12:$C$211,$B141,'Trust - Frontsheet'!N$12:N$211))</f>
        <v/>
      </c>
      <c r="K141" s="121" t="str">
        <f>IF($B141="","",SUMIF('Trust - Frontsheet'!$C$12:$C$211,$B141,'Trust - Frontsheet'!O$12:O$211))</f>
        <v/>
      </c>
      <c r="L141" s="102" t="str">
        <f t="shared" si="8"/>
        <v/>
      </c>
      <c r="M141" s="103" t="str">
        <f t="shared" si="9"/>
        <v/>
      </c>
      <c r="N141" s="102" t="str">
        <f t="shared" si="10"/>
        <v/>
      </c>
      <c r="O141" s="104" t="str">
        <f t="shared" si="11"/>
        <v/>
      </c>
    </row>
    <row r="142" spans="2:15" x14ac:dyDescent="0.2">
      <c r="B142" s="120" t="str">
        <f t="array" ref="B142">IF(ISERROR(INDEX('Trust - Frontsheet'!AR$1:AR$6001,SMALL(IF('Trust - Frontsheet'!$AT$1:$AT$6001=$B$2,ROW('Trust - Frontsheet'!$AT$1:$AT$6001)),ROW(136:136)))),"",INDEX('Trust - Frontsheet'!AR$1:AR$6001,SMALL(IF('Trust - Frontsheet'!$AT$1:$AT$6001=$B$2,ROW('Trust - Frontsheet'!$AT$1:$AT$6001)),ROW(136:136))))</f>
        <v/>
      </c>
      <c r="C142" s="120" t="str">
        <f t="array" ref="C142">IF(ISERROR(INDEX('Trust - Frontsheet'!AS$1:AS$6001,SMALL(IF('Trust - Frontsheet'!$AT$1:$AT$6001=$B$2,ROW('Trust - Frontsheet'!$AT$1:$AT$6001)),ROW(136:136)))),"",INDEX('Trust - Frontsheet'!AS$1:AS$6001,SMALL(IF('Trust - Frontsheet'!$AT$1:$AT$6001=$B$2,ROW('Trust - Frontsheet'!$AT$1:$AT$6001)),ROW(136:136))))</f>
        <v/>
      </c>
      <c r="D142" s="121" t="str">
        <f>IF($B142="","",SUMIF('Trust - Frontsheet'!$C$12:$C$211,$B142,'Trust - Frontsheet'!H$12:H$211))</f>
        <v/>
      </c>
      <c r="E142" s="121" t="str">
        <f>IF($B142="","",SUMIF('Trust - Frontsheet'!$C$12:$C$211,$B142,'Trust - Frontsheet'!I$12:I$211))</f>
        <v/>
      </c>
      <c r="F142" s="121" t="str">
        <f>IF($B142="","",SUMIF('Trust - Frontsheet'!$C$12:$C$211,$B142,'Trust - Frontsheet'!J$12:J$211))</f>
        <v/>
      </c>
      <c r="G142" s="121" t="str">
        <f>IF($B142="","",SUMIF('Trust - Frontsheet'!$C$12:$C$211,$B142,'Trust - Frontsheet'!K$12:K$211))</f>
        <v/>
      </c>
      <c r="H142" s="121" t="str">
        <f>IF($B142="","",SUMIF('Trust - Frontsheet'!$C$12:$C$211,$B142,'Trust - Frontsheet'!L$12:L$211))</f>
        <v/>
      </c>
      <c r="I142" s="121" t="str">
        <f>IF($B142="","",SUMIF('Trust - Frontsheet'!$C$12:$C$211,$B142,'Trust - Frontsheet'!M$12:M$211))</f>
        <v/>
      </c>
      <c r="J142" s="121" t="str">
        <f>IF($B142="","",SUMIF('Trust - Frontsheet'!$C$12:$C$211,$B142,'Trust - Frontsheet'!N$12:N$211))</f>
        <v/>
      </c>
      <c r="K142" s="121" t="str">
        <f>IF($B142="","",SUMIF('Trust - Frontsheet'!$C$12:$C$211,$B142,'Trust - Frontsheet'!O$12:O$211))</f>
        <v/>
      </c>
      <c r="L142" s="102" t="str">
        <f t="shared" si="8"/>
        <v/>
      </c>
      <c r="M142" s="103" t="str">
        <f t="shared" si="9"/>
        <v/>
      </c>
      <c r="N142" s="102" t="str">
        <f t="shared" si="10"/>
        <v/>
      </c>
      <c r="O142" s="104" t="str">
        <f t="shared" si="11"/>
        <v/>
      </c>
    </row>
    <row r="143" spans="2:15" x14ac:dyDescent="0.2">
      <c r="B143" s="120" t="str">
        <f t="array" ref="B143">IF(ISERROR(INDEX('Trust - Frontsheet'!AR$1:AR$6001,SMALL(IF('Trust - Frontsheet'!$AT$1:$AT$6001=$B$2,ROW('Trust - Frontsheet'!$AT$1:$AT$6001)),ROW(137:137)))),"",INDEX('Trust - Frontsheet'!AR$1:AR$6001,SMALL(IF('Trust - Frontsheet'!$AT$1:$AT$6001=$B$2,ROW('Trust - Frontsheet'!$AT$1:$AT$6001)),ROW(137:137))))</f>
        <v/>
      </c>
      <c r="C143" s="120" t="str">
        <f t="array" ref="C143">IF(ISERROR(INDEX('Trust - Frontsheet'!AS$1:AS$6001,SMALL(IF('Trust - Frontsheet'!$AT$1:$AT$6001=$B$2,ROW('Trust - Frontsheet'!$AT$1:$AT$6001)),ROW(137:137)))),"",INDEX('Trust - Frontsheet'!AS$1:AS$6001,SMALL(IF('Trust - Frontsheet'!$AT$1:$AT$6001=$B$2,ROW('Trust - Frontsheet'!$AT$1:$AT$6001)),ROW(137:137))))</f>
        <v/>
      </c>
      <c r="D143" s="121" t="str">
        <f>IF($B143="","",SUMIF('Trust - Frontsheet'!$C$12:$C$211,$B143,'Trust - Frontsheet'!H$12:H$211))</f>
        <v/>
      </c>
      <c r="E143" s="121" t="str">
        <f>IF($B143="","",SUMIF('Trust - Frontsheet'!$C$12:$C$211,$B143,'Trust - Frontsheet'!I$12:I$211))</f>
        <v/>
      </c>
      <c r="F143" s="121" t="str">
        <f>IF($B143="","",SUMIF('Trust - Frontsheet'!$C$12:$C$211,$B143,'Trust - Frontsheet'!J$12:J$211))</f>
        <v/>
      </c>
      <c r="G143" s="121" t="str">
        <f>IF($B143="","",SUMIF('Trust - Frontsheet'!$C$12:$C$211,$B143,'Trust - Frontsheet'!K$12:K$211))</f>
        <v/>
      </c>
      <c r="H143" s="121" t="str">
        <f>IF($B143="","",SUMIF('Trust - Frontsheet'!$C$12:$C$211,$B143,'Trust - Frontsheet'!L$12:L$211))</f>
        <v/>
      </c>
      <c r="I143" s="121" t="str">
        <f>IF($B143="","",SUMIF('Trust - Frontsheet'!$C$12:$C$211,$B143,'Trust - Frontsheet'!M$12:M$211))</f>
        <v/>
      </c>
      <c r="J143" s="121" t="str">
        <f>IF($B143="","",SUMIF('Trust - Frontsheet'!$C$12:$C$211,$B143,'Trust - Frontsheet'!N$12:N$211))</f>
        <v/>
      </c>
      <c r="K143" s="121" t="str">
        <f>IF($B143="","",SUMIF('Trust - Frontsheet'!$C$12:$C$211,$B143,'Trust - Frontsheet'!O$12:O$211))</f>
        <v/>
      </c>
      <c r="L143" s="102" t="str">
        <f t="shared" si="8"/>
        <v/>
      </c>
      <c r="M143" s="103" t="str">
        <f t="shared" si="9"/>
        <v/>
      </c>
      <c r="N143" s="102" t="str">
        <f t="shared" si="10"/>
        <v/>
      </c>
      <c r="O143" s="104" t="str">
        <f t="shared" si="11"/>
        <v/>
      </c>
    </row>
    <row r="144" spans="2:15" x14ac:dyDescent="0.2">
      <c r="B144" s="120" t="str">
        <f t="array" ref="B144">IF(ISERROR(INDEX('Trust - Frontsheet'!AR$1:AR$6001,SMALL(IF('Trust - Frontsheet'!$AT$1:$AT$6001=$B$2,ROW('Trust - Frontsheet'!$AT$1:$AT$6001)),ROW(138:138)))),"",INDEX('Trust - Frontsheet'!AR$1:AR$6001,SMALL(IF('Trust - Frontsheet'!$AT$1:$AT$6001=$B$2,ROW('Trust - Frontsheet'!$AT$1:$AT$6001)),ROW(138:138))))</f>
        <v/>
      </c>
      <c r="C144" s="120" t="str">
        <f t="array" ref="C144">IF(ISERROR(INDEX('Trust - Frontsheet'!AS$1:AS$6001,SMALL(IF('Trust - Frontsheet'!$AT$1:$AT$6001=$B$2,ROW('Trust - Frontsheet'!$AT$1:$AT$6001)),ROW(138:138)))),"",INDEX('Trust - Frontsheet'!AS$1:AS$6001,SMALL(IF('Trust - Frontsheet'!$AT$1:$AT$6001=$B$2,ROW('Trust - Frontsheet'!$AT$1:$AT$6001)),ROW(138:138))))</f>
        <v/>
      </c>
      <c r="D144" s="121" t="str">
        <f>IF($B144="","",SUMIF('Trust - Frontsheet'!$C$12:$C$211,$B144,'Trust - Frontsheet'!H$12:H$211))</f>
        <v/>
      </c>
      <c r="E144" s="121" t="str">
        <f>IF($B144="","",SUMIF('Trust - Frontsheet'!$C$12:$C$211,$B144,'Trust - Frontsheet'!I$12:I$211))</f>
        <v/>
      </c>
      <c r="F144" s="121" t="str">
        <f>IF($B144="","",SUMIF('Trust - Frontsheet'!$C$12:$C$211,$B144,'Trust - Frontsheet'!J$12:J$211))</f>
        <v/>
      </c>
      <c r="G144" s="121" t="str">
        <f>IF($B144="","",SUMIF('Trust - Frontsheet'!$C$12:$C$211,$B144,'Trust - Frontsheet'!K$12:K$211))</f>
        <v/>
      </c>
      <c r="H144" s="121" t="str">
        <f>IF($B144="","",SUMIF('Trust - Frontsheet'!$C$12:$C$211,$B144,'Trust - Frontsheet'!L$12:L$211))</f>
        <v/>
      </c>
      <c r="I144" s="121" t="str">
        <f>IF($B144="","",SUMIF('Trust - Frontsheet'!$C$12:$C$211,$B144,'Trust - Frontsheet'!M$12:M$211))</f>
        <v/>
      </c>
      <c r="J144" s="121" t="str">
        <f>IF($B144="","",SUMIF('Trust - Frontsheet'!$C$12:$C$211,$B144,'Trust - Frontsheet'!N$12:N$211))</f>
        <v/>
      </c>
      <c r="K144" s="121" t="str">
        <f>IF($B144="","",SUMIF('Trust - Frontsheet'!$C$12:$C$211,$B144,'Trust - Frontsheet'!O$12:O$211))</f>
        <v/>
      </c>
      <c r="L144" s="102" t="str">
        <f t="shared" si="8"/>
        <v/>
      </c>
      <c r="M144" s="103" t="str">
        <f t="shared" si="9"/>
        <v/>
      </c>
      <c r="N144" s="102" t="str">
        <f t="shared" si="10"/>
        <v/>
      </c>
      <c r="O144" s="104" t="str">
        <f t="shared" si="11"/>
        <v/>
      </c>
    </row>
    <row r="145" spans="2:15" x14ac:dyDescent="0.2">
      <c r="B145" s="120" t="str">
        <f t="array" ref="B145">IF(ISERROR(INDEX('Trust - Frontsheet'!AR$1:AR$6001,SMALL(IF('Trust - Frontsheet'!$AT$1:$AT$6001=$B$2,ROW('Trust - Frontsheet'!$AT$1:$AT$6001)),ROW(139:139)))),"",INDEX('Trust - Frontsheet'!AR$1:AR$6001,SMALL(IF('Trust - Frontsheet'!$AT$1:$AT$6001=$B$2,ROW('Trust - Frontsheet'!$AT$1:$AT$6001)),ROW(139:139))))</f>
        <v/>
      </c>
      <c r="C145" s="120" t="str">
        <f t="array" ref="C145">IF(ISERROR(INDEX('Trust - Frontsheet'!AS$1:AS$6001,SMALL(IF('Trust - Frontsheet'!$AT$1:$AT$6001=$B$2,ROW('Trust - Frontsheet'!$AT$1:$AT$6001)),ROW(139:139)))),"",INDEX('Trust - Frontsheet'!AS$1:AS$6001,SMALL(IF('Trust - Frontsheet'!$AT$1:$AT$6001=$B$2,ROW('Trust - Frontsheet'!$AT$1:$AT$6001)),ROW(139:139))))</f>
        <v/>
      </c>
      <c r="D145" s="121" t="str">
        <f>IF($B145="","",SUMIF('Trust - Frontsheet'!$C$12:$C$211,$B145,'Trust - Frontsheet'!H$12:H$211))</f>
        <v/>
      </c>
      <c r="E145" s="121" t="str">
        <f>IF($B145="","",SUMIF('Trust - Frontsheet'!$C$12:$C$211,$B145,'Trust - Frontsheet'!I$12:I$211))</f>
        <v/>
      </c>
      <c r="F145" s="121" t="str">
        <f>IF($B145="","",SUMIF('Trust - Frontsheet'!$C$12:$C$211,$B145,'Trust - Frontsheet'!J$12:J$211))</f>
        <v/>
      </c>
      <c r="G145" s="121" t="str">
        <f>IF($B145="","",SUMIF('Trust - Frontsheet'!$C$12:$C$211,$B145,'Trust - Frontsheet'!K$12:K$211))</f>
        <v/>
      </c>
      <c r="H145" s="121" t="str">
        <f>IF($B145="","",SUMIF('Trust - Frontsheet'!$C$12:$C$211,$B145,'Trust - Frontsheet'!L$12:L$211))</f>
        <v/>
      </c>
      <c r="I145" s="121" t="str">
        <f>IF($B145="","",SUMIF('Trust - Frontsheet'!$C$12:$C$211,$B145,'Trust - Frontsheet'!M$12:M$211))</f>
        <v/>
      </c>
      <c r="J145" s="121" t="str">
        <f>IF($B145="","",SUMIF('Trust - Frontsheet'!$C$12:$C$211,$B145,'Trust - Frontsheet'!N$12:N$211))</f>
        <v/>
      </c>
      <c r="K145" s="121" t="str">
        <f>IF($B145="","",SUMIF('Trust - Frontsheet'!$C$12:$C$211,$B145,'Trust - Frontsheet'!O$12:O$211))</f>
        <v/>
      </c>
      <c r="L145" s="102" t="str">
        <f t="shared" si="8"/>
        <v/>
      </c>
      <c r="M145" s="103" t="str">
        <f t="shared" si="9"/>
        <v/>
      </c>
      <c r="N145" s="102" t="str">
        <f t="shared" si="10"/>
        <v/>
      </c>
      <c r="O145" s="104" t="str">
        <f t="shared" si="11"/>
        <v/>
      </c>
    </row>
    <row r="146" spans="2:15" x14ac:dyDescent="0.2">
      <c r="B146" s="120" t="str">
        <f t="array" ref="B146">IF(ISERROR(INDEX('Trust - Frontsheet'!AR$1:AR$6001,SMALL(IF('Trust - Frontsheet'!$AT$1:$AT$6001=$B$2,ROW('Trust - Frontsheet'!$AT$1:$AT$6001)),ROW(140:140)))),"",INDEX('Trust - Frontsheet'!AR$1:AR$6001,SMALL(IF('Trust - Frontsheet'!$AT$1:$AT$6001=$B$2,ROW('Trust - Frontsheet'!$AT$1:$AT$6001)),ROW(140:140))))</f>
        <v/>
      </c>
      <c r="C146" s="120" t="str">
        <f t="array" ref="C146">IF(ISERROR(INDEX('Trust - Frontsheet'!AS$1:AS$6001,SMALL(IF('Trust - Frontsheet'!$AT$1:$AT$6001=$B$2,ROW('Trust - Frontsheet'!$AT$1:$AT$6001)),ROW(140:140)))),"",INDEX('Trust - Frontsheet'!AS$1:AS$6001,SMALL(IF('Trust - Frontsheet'!$AT$1:$AT$6001=$B$2,ROW('Trust - Frontsheet'!$AT$1:$AT$6001)),ROW(140:140))))</f>
        <v/>
      </c>
      <c r="D146" s="121" t="str">
        <f>IF($B146="","",SUMIF('Trust - Frontsheet'!$C$12:$C$211,$B146,'Trust - Frontsheet'!H$12:H$211))</f>
        <v/>
      </c>
      <c r="E146" s="121" t="str">
        <f>IF($B146="","",SUMIF('Trust - Frontsheet'!$C$12:$C$211,$B146,'Trust - Frontsheet'!I$12:I$211))</f>
        <v/>
      </c>
      <c r="F146" s="121" t="str">
        <f>IF($B146="","",SUMIF('Trust - Frontsheet'!$C$12:$C$211,$B146,'Trust - Frontsheet'!J$12:J$211))</f>
        <v/>
      </c>
      <c r="G146" s="121" t="str">
        <f>IF($B146="","",SUMIF('Trust - Frontsheet'!$C$12:$C$211,$B146,'Trust - Frontsheet'!K$12:K$211))</f>
        <v/>
      </c>
      <c r="H146" s="121" t="str">
        <f>IF($B146="","",SUMIF('Trust - Frontsheet'!$C$12:$C$211,$B146,'Trust - Frontsheet'!L$12:L$211))</f>
        <v/>
      </c>
      <c r="I146" s="121" t="str">
        <f>IF($B146="","",SUMIF('Trust - Frontsheet'!$C$12:$C$211,$B146,'Trust - Frontsheet'!M$12:M$211))</f>
        <v/>
      </c>
      <c r="J146" s="121" t="str">
        <f>IF($B146="","",SUMIF('Trust - Frontsheet'!$C$12:$C$211,$B146,'Trust - Frontsheet'!N$12:N$211))</f>
        <v/>
      </c>
      <c r="K146" s="121" t="str">
        <f>IF($B146="","",SUMIF('Trust - Frontsheet'!$C$12:$C$211,$B146,'Trust - Frontsheet'!O$12:O$211))</f>
        <v/>
      </c>
      <c r="L146" s="102" t="str">
        <f t="shared" si="8"/>
        <v/>
      </c>
      <c r="M146" s="103" t="str">
        <f t="shared" si="9"/>
        <v/>
      </c>
      <c r="N146" s="102" t="str">
        <f t="shared" si="10"/>
        <v/>
      </c>
      <c r="O146" s="104" t="str">
        <f t="shared" si="11"/>
        <v/>
      </c>
    </row>
    <row r="147" spans="2:15" x14ac:dyDescent="0.2">
      <c r="B147" s="120" t="str">
        <f t="array" ref="B147">IF(ISERROR(INDEX('Trust - Frontsheet'!AR$1:AR$6001,SMALL(IF('Trust - Frontsheet'!$AT$1:$AT$6001=$B$2,ROW('Trust - Frontsheet'!$AT$1:$AT$6001)),ROW(141:141)))),"",INDEX('Trust - Frontsheet'!AR$1:AR$6001,SMALL(IF('Trust - Frontsheet'!$AT$1:$AT$6001=$B$2,ROW('Trust - Frontsheet'!$AT$1:$AT$6001)),ROW(141:141))))</f>
        <v/>
      </c>
      <c r="C147" s="120" t="str">
        <f t="array" ref="C147">IF(ISERROR(INDEX('Trust - Frontsheet'!AS$1:AS$6001,SMALL(IF('Trust - Frontsheet'!$AT$1:$AT$6001=$B$2,ROW('Trust - Frontsheet'!$AT$1:$AT$6001)),ROW(141:141)))),"",INDEX('Trust - Frontsheet'!AS$1:AS$6001,SMALL(IF('Trust - Frontsheet'!$AT$1:$AT$6001=$B$2,ROW('Trust - Frontsheet'!$AT$1:$AT$6001)),ROW(141:141))))</f>
        <v/>
      </c>
      <c r="D147" s="121" t="str">
        <f>IF($B147="","",SUMIF('Trust - Frontsheet'!$C$12:$C$211,$B147,'Trust - Frontsheet'!H$12:H$211))</f>
        <v/>
      </c>
      <c r="E147" s="121" t="str">
        <f>IF($B147="","",SUMIF('Trust - Frontsheet'!$C$12:$C$211,$B147,'Trust - Frontsheet'!I$12:I$211))</f>
        <v/>
      </c>
      <c r="F147" s="121" t="str">
        <f>IF($B147="","",SUMIF('Trust - Frontsheet'!$C$12:$C$211,$B147,'Trust - Frontsheet'!J$12:J$211))</f>
        <v/>
      </c>
      <c r="G147" s="121" t="str">
        <f>IF($B147="","",SUMIF('Trust - Frontsheet'!$C$12:$C$211,$B147,'Trust - Frontsheet'!K$12:K$211))</f>
        <v/>
      </c>
      <c r="H147" s="121" t="str">
        <f>IF($B147="","",SUMIF('Trust - Frontsheet'!$C$12:$C$211,$B147,'Trust - Frontsheet'!L$12:L$211))</f>
        <v/>
      </c>
      <c r="I147" s="121" t="str">
        <f>IF($B147="","",SUMIF('Trust - Frontsheet'!$C$12:$C$211,$B147,'Trust - Frontsheet'!M$12:M$211))</f>
        <v/>
      </c>
      <c r="J147" s="121" t="str">
        <f>IF($B147="","",SUMIF('Trust - Frontsheet'!$C$12:$C$211,$B147,'Trust - Frontsheet'!N$12:N$211))</f>
        <v/>
      </c>
      <c r="K147" s="121" t="str">
        <f>IF($B147="","",SUMIF('Trust - Frontsheet'!$C$12:$C$211,$B147,'Trust - Frontsheet'!O$12:O$211))</f>
        <v/>
      </c>
      <c r="L147" s="102" t="str">
        <f t="shared" si="8"/>
        <v/>
      </c>
      <c r="M147" s="103" t="str">
        <f t="shared" si="9"/>
        <v/>
      </c>
      <c r="N147" s="102" t="str">
        <f t="shared" si="10"/>
        <v/>
      </c>
      <c r="O147" s="104" t="str">
        <f t="shared" si="11"/>
        <v/>
      </c>
    </row>
    <row r="148" spans="2:15" x14ac:dyDescent="0.2">
      <c r="B148" s="120" t="str">
        <f t="array" ref="B148">IF(ISERROR(INDEX('Trust - Frontsheet'!AR$1:AR$6001,SMALL(IF('Trust - Frontsheet'!$AT$1:$AT$6001=$B$2,ROW('Trust - Frontsheet'!$AT$1:$AT$6001)),ROW(142:142)))),"",INDEX('Trust - Frontsheet'!AR$1:AR$6001,SMALL(IF('Trust - Frontsheet'!$AT$1:$AT$6001=$B$2,ROW('Trust - Frontsheet'!$AT$1:$AT$6001)),ROW(142:142))))</f>
        <v/>
      </c>
      <c r="C148" s="120" t="str">
        <f t="array" ref="C148">IF(ISERROR(INDEX('Trust - Frontsheet'!AS$1:AS$6001,SMALL(IF('Trust - Frontsheet'!$AT$1:$AT$6001=$B$2,ROW('Trust - Frontsheet'!$AT$1:$AT$6001)),ROW(142:142)))),"",INDEX('Trust - Frontsheet'!AS$1:AS$6001,SMALL(IF('Trust - Frontsheet'!$AT$1:$AT$6001=$B$2,ROW('Trust - Frontsheet'!$AT$1:$AT$6001)),ROW(142:142))))</f>
        <v/>
      </c>
      <c r="D148" s="121" t="str">
        <f>IF($B148="","",SUMIF('Trust - Frontsheet'!$C$12:$C$211,$B148,'Trust - Frontsheet'!H$12:H$211))</f>
        <v/>
      </c>
      <c r="E148" s="121" t="str">
        <f>IF($B148="","",SUMIF('Trust - Frontsheet'!$C$12:$C$211,$B148,'Trust - Frontsheet'!I$12:I$211))</f>
        <v/>
      </c>
      <c r="F148" s="121" t="str">
        <f>IF($B148="","",SUMIF('Trust - Frontsheet'!$C$12:$C$211,$B148,'Trust - Frontsheet'!J$12:J$211))</f>
        <v/>
      </c>
      <c r="G148" s="121" t="str">
        <f>IF($B148="","",SUMIF('Trust - Frontsheet'!$C$12:$C$211,$B148,'Trust - Frontsheet'!K$12:K$211))</f>
        <v/>
      </c>
      <c r="H148" s="121" t="str">
        <f>IF($B148="","",SUMIF('Trust - Frontsheet'!$C$12:$C$211,$B148,'Trust - Frontsheet'!L$12:L$211))</f>
        <v/>
      </c>
      <c r="I148" s="121" t="str">
        <f>IF($B148="","",SUMIF('Trust - Frontsheet'!$C$12:$C$211,$B148,'Trust - Frontsheet'!M$12:M$211))</f>
        <v/>
      </c>
      <c r="J148" s="121" t="str">
        <f>IF($B148="","",SUMIF('Trust - Frontsheet'!$C$12:$C$211,$B148,'Trust - Frontsheet'!N$12:N$211))</f>
        <v/>
      </c>
      <c r="K148" s="121" t="str">
        <f>IF($B148="","",SUMIF('Trust - Frontsheet'!$C$12:$C$211,$B148,'Trust - Frontsheet'!O$12:O$211))</f>
        <v/>
      </c>
      <c r="L148" s="102" t="str">
        <f t="shared" si="8"/>
        <v/>
      </c>
      <c r="M148" s="103" t="str">
        <f t="shared" si="9"/>
        <v/>
      </c>
      <c r="N148" s="102" t="str">
        <f t="shared" si="10"/>
        <v/>
      </c>
      <c r="O148" s="104" t="str">
        <f t="shared" si="11"/>
        <v/>
      </c>
    </row>
    <row r="149" spans="2:15" x14ac:dyDescent="0.2">
      <c r="B149" s="120" t="str">
        <f t="array" ref="B149">IF(ISERROR(INDEX('Trust - Frontsheet'!AR$1:AR$6001,SMALL(IF('Trust - Frontsheet'!$AT$1:$AT$6001=$B$2,ROW('Trust - Frontsheet'!$AT$1:$AT$6001)),ROW(143:143)))),"",INDEX('Trust - Frontsheet'!AR$1:AR$6001,SMALL(IF('Trust - Frontsheet'!$AT$1:$AT$6001=$B$2,ROW('Trust - Frontsheet'!$AT$1:$AT$6001)),ROW(143:143))))</f>
        <v/>
      </c>
      <c r="C149" s="120" t="str">
        <f t="array" ref="C149">IF(ISERROR(INDEX('Trust - Frontsheet'!AS$1:AS$6001,SMALL(IF('Trust - Frontsheet'!$AT$1:$AT$6001=$B$2,ROW('Trust - Frontsheet'!$AT$1:$AT$6001)),ROW(143:143)))),"",INDEX('Trust - Frontsheet'!AS$1:AS$6001,SMALL(IF('Trust - Frontsheet'!$AT$1:$AT$6001=$B$2,ROW('Trust - Frontsheet'!$AT$1:$AT$6001)),ROW(143:143))))</f>
        <v/>
      </c>
      <c r="D149" s="121" t="str">
        <f>IF($B149="","",SUMIF('Trust - Frontsheet'!$C$12:$C$211,$B149,'Trust - Frontsheet'!H$12:H$211))</f>
        <v/>
      </c>
      <c r="E149" s="121" t="str">
        <f>IF($B149="","",SUMIF('Trust - Frontsheet'!$C$12:$C$211,$B149,'Trust - Frontsheet'!I$12:I$211))</f>
        <v/>
      </c>
      <c r="F149" s="121" t="str">
        <f>IF($B149="","",SUMIF('Trust - Frontsheet'!$C$12:$C$211,$B149,'Trust - Frontsheet'!J$12:J$211))</f>
        <v/>
      </c>
      <c r="G149" s="121" t="str">
        <f>IF($B149="","",SUMIF('Trust - Frontsheet'!$C$12:$C$211,$B149,'Trust - Frontsheet'!K$12:K$211))</f>
        <v/>
      </c>
      <c r="H149" s="121" t="str">
        <f>IF($B149="","",SUMIF('Trust - Frontsheet'!$C$12:$C$211,$B149,'Trust - Frontsheet'!L$12:L$211))</f>
        <v/>
      </c>
      <c r="I149" s="121" t="str">
        <f>IF($B149="","",SUMIF('Trust - Frontsheet'!$C$12:$C$211,$B149,'Trust - Frontsheet'!M$12:M$211))</f>
        <v/>
      </c>
      <c r="J149" s="121" t="str">
        <f>IF($B149="","",SUMIF('Trust - Frontsheet'!$C$12:$C$211,$B149,'Trust - Frontsheet'!N$12:N$211))</f>
        <v/>
      </c>
      <c r="K149" s="121" t="str">
        <f>IF($B149="","",SUMIF('Trust - Frontsheet'!$C$12:$C$211,$B149,'Trust - Frontsheet'!O$12:O$211))</f>
        <v/>
      </c>
      <c r="L149" s="102" t="str">
        <f t="shared" si="8"/>
        <v/>
      </c>
      <c r="M149" s="103" t="str">
        <f t="shared" si="9"/>
        <v/>
      </c>
      <c r="N149" s="102" t="str">
        <f t="shared" si="10"/>
        <v/>
      </c>
      <c r="O149" s="104" t="str">
        <f t="shared" si="11"/>
        <v/>
      </c>
    </row>
    <row r="150" spans="2:15" x14ac:dyDescent="0.2">
      <c r="B150" s="120" t="str">
        <f t="array" ref="B150">IF(ISERROR(INDEX('Trust - Frontsheet'!AR$1:AR$6001,SMALL(IF('Trust - Frontsheet'!$AT$1:$AT$6001=$B$2,ROW('Trust - Frontsheet'!$AT$1:$AT$6001)),ROW(144:144)))),"",INDEX('Trust - Frontsheet'!AR$1:AR$6001,SMALL(IF('Trust - Frontsheet'!$AT$1:$AT$6001=$B$2,ROW('Trust - Frontsheet'!$AT$1:$AT$6001)),ROW(144:144))))</f>
        <v/>
      </c>
      <c r="C150" s="120" t="str">
        <f t="array" ref="C150">IF(ISERROR(INDEX('Trust - Frontsheet'!AS$1:AS$6001,SMALL(IF('Trust - Frontsheet'!$AT$1:$AT$6001=$B$2,ROW('Trust - Frontsheet'!$AT$1:$AT$6001)),ROW(144:144)))),"",INDEX('Trust - Frontsheet'!AS$1:AS$6001,SMALL(IF('Trust - Frontsheet'!$AT$1:$AT$6001=$B$2,ROW('Trust - Frontsheet'!$AT$1:$AT$6001)),ROW(144:144))))</f>
        <v/>
      </c>
      <c r="D150" s="121" t="str">
        <f>IF($B150="","",SUMIF('Trust - Frontsheet'!$C$12:$C$211,$B150,'Trust - Frontsheet'!H$12:H$211))</f>
        <v/>
      </c>
      <c r="E150" s="121" t="str">
        <f>IF($B150="","",SUMIF('Trust - Frontsheet'!$C$12:$C$211,$B150,'Trust - Frontsheet'!I$12:I$211))</f>
        <v/>
      </c>
      <c r="F150" s="121" t="str">
        <f>IF($B150="","",SUMIF('Trust - Frontsheet'!$C$12:$C$211,$B150,'Trust - Frontsheet'!J$12:J$211))</f>
        <v/>
      </c>
      <c r="G150" s="121" t="str">
        <f>IF($B150="","",SUMIF('Trust - Frontsheet'!$C$12:$C$211,$B150,'Trust - Frontsheet'!K$12:K$211))</f>
        <v/>
      </c>
      <c r="H150" s="121" t="str">
        <f>IF($B150="","",SUMIF('Trust - Frontsheet'!$C$12:$C$211,$B150,'Trust - Frontsheet'!L$12:L$211))</f>
        <v/>
      </c>
      <c r="I150" s="121" t="str">
        <f>IF($B150="","",SUMIF('Trust - Frontsheet'!$C$12:$C$211,$B150,'Trust - Frontsheet'!M$12:M$211))</f>
        <v/>
      </c>
      <c r="J150" s="121" t="str">
        <f>IF($B150="","",SUMIF('Trust - Frontsheet'!$C$12:$C$211,$B150,'Trust - Frontsheet'!N$12:N$211))</f>
        <v/>
      </c>
      <c r="K150" s="121" t="str">
        <f>IF($B150="","",SUMIF('Trust - Frontsheet'!$C$12:$C$211,$B150,'Trust - Frontsheet'!O$12:O$211))</f>
        <v/>
      </c>
      <c r="L150" s="102" t="str">
        <f t="shared" si="8"/>
        <v/>
      </c>
      <c r="M150" s="103" t="str">
        <f t="shared" si="9"/>
        <v/>
      </c>
      <c r="N150" s="102" t="str">
        <f t="shared" si="10"/>
        <v/>
      </c>
      <c r="O150" s="104" t="str">
        <f t="shared" si="11"/>
        <v/>
      </c>
    </row>
    <row r="151" spans="2:15" x14ac:dyDescent="0.2">
      <c r="B151" s="120" t="str">
        <f t="array" ref="B151">IF(ISERROR(INDEX('Trust - Frontsheet'!AR$1:AR$6001,SMALL(IF('Trust - Frontsheet'!$AT$1:$AT$6001=$B$2,ROW('Trust - Frontsheet'!$AT$1:$AT$6001)),ROW(145:145)))),"",INDEX('Trust - Frontsheet'!AR$1:AR$6001,SMALL(IF('Trust - Frontsheet'!$AT$1:$AT$6001=$B$2,ROW('Trust - Frontsheet'!$AT$1:$AT$6001)),ROW(145:145))))</f>
        <v/>
      </c>
      <c r="C151" s="120" t="str">
        <f t="array" ref="C151">IF(ISERROR(INDEX('Trust - Frontsheet'!AS$1:AS$6001,SMALL(IF('Trust - Frontsheet'!$AT$1:$AT$6001=$B$2,ROW('Trust - Frontsheet'!$AT$1:$AT$6001)),ROW(145:145)))),"",INDEX('Trust - Frontsheet'!AS$1:AS$6001,SMALL(IF('Trust - Frontsheet'!$AT$1:$AT$6001=$B$2,ROW('Trust - Frontsheet'!$AT$1:$AT$6001)),ROW(145:145))))</f>
        <v/>
      </c>
      <c r="D151" s="121" t="str">
        <f>IF($B151="","",SUMIF('Trust - Frontsheet'!$C$12:$C$211,$B151,'Trust - Frontsheet'!H$12:H$211))</f>
        <v/>
      </c>
      <c r="E151" s="121" t="str">
        <f>IF($B151="","",SUMIF('Trust - Frontsheet'!$C$12:$C$211,$B151,'Trust - Frontsheet'!I$12:I$211))</f>
        <v/>
      </c>
      <c r="F151" s="121" t="str">
        <f>IF($B151="","",SUMIF('Trust - Frontsheet'!$C$12:$C$211,$B151,'Trust - Frontsheet'!J$12:J$211))</f>
        <v/>
      </c>
      <c r="G151" s="121" t="str">
        <f>IF($B151="","",SUMIF('Trust - Frontsheet'!$C$12:$C$211,$B151,'Trust - Frontsheet'!K$12:K$211))</f>
        <v/>
      </c>
      <c r="H151" s="121" t="str">
        <f>IF($B151="","",SUMIF('Trust - Frontsheet'!$C$12:$C$211,$B151,'Trust - Frontsheet'!L$12:L$211))</f>
        <v/>
      </c>
      <c r="I151" s="121" t="str">
        <f>IF($B151="","",SUMIF('Trust - Frontsheet'!$C$12:$C$211,$B151,'Trust - Frontsheet'!M$12:M$211))</f>
        <v/>
      </c>
      <c r="J151" s="121" t="str">
        <f>IF($B151="","",SUMIF('Trust - Frontsheet'!$C$12:$C$211,$B151,'Trust - Frontsheet'!N$12:N$211))</f>
        <v/>
      </c>
      <c r="K151" s="121" t="str">
        <f>IF($B151="","",SUMIF('Trust - Frontsheet'!$C$12:$C$211,$B151,'Trust - Frontsheet'!O$12:O$211))</f>
        <v/>
      </c>
      <c r="L151" s="102" t="str">
        <f t="shared" si="8"/>
        <v/>
      </c>
      <c r="M151" s="103" t="str">
        <f t="shared" si="9"/>
        <v/>
      </c>
      <c r="N151" s="102" t="str">
        <f t="shared" si="10"/>
        <v/>
      </c>
      <c r="O151" s="104" t="str">
        <f t="shared" si="11"/>
        <v/>
      </c>
    </row>
    <row r="152" spans="2:15" x14ac:dyDescent="0.2">
      <c r="B152" s="120" t="str">
        <f t="array" ref="B152">IF(ISERROR(INDEX('Trust - Frontsheet'!AR$1:AR$6001,SMALL(IF('Trust - Frontsheet'!$AT$1:$AT$6001=$B$2,ROW('Trust - Frontsheet'!$AT$1:$AT$6001)),ROW(146:146)))),"",INDEX('Trust - Frontsheet'!AR$1:AR$6001,SMALL(IF('Trust - Frontsheet'!$AT$1:$AT$6001=$B$2,ROW('Trust - Frontsheet'!$AT$1:$AT$6001)),ROW(146:146))))</f>
        <v/>
      </c>
      <c r="C152" s="120" t="str">
        <f t="array" ref="C152">IF(ISERROR(INDEX('Trust - Frontsheet'!AS$1:AS$6001,SMALL(IF('Trust - Frontsheet'!$AT$1:$AT$6001=$B$2,ROW('Trust - Frontsheet'!$AT$1:$AT$6001)),ROW(146:146)))),"",INDEX('Trust - Frontsheet'!AS$1:AS$6001,SMALL(IF('Trust - Frontsheet'!$AT$1:$AT$6001=$B$2,ROW('Trust - Frontsheet'!$AT$1:$AT$6001)),ROW(146:146))))</f>
        <v/>
      </c>
      <c r="D152" s="121" t="str">
        <f>IF($B152="","",SUMIF('Trust - Frontsheet'!$C$12:$C$211,$B152,'Trust - Frontsheet'!H$12:H$211))</f>
        <v/>
      </c>
      <c r="E152" s="121" t="str">
        <f>IF($B152="","",SUMIF('Trust - Frontsheet'!$C$12:$C$211,$B152,'Trust - Frontsheet'!I$12:I$211))</f>
        <v/>
      </c>
      <c r="F152" s="121" t="str">
        <f>IF($B152="","",SUMIF('Trust - Frontsheet'!$C$12:$C$211,$B152,'Trust - Frontsheet'!J$12:J$211))</f>
        <v/>
      </c>
      <c r="G152" s="121" t="str">
        <f>IF($B152="","",SUMIF('Trust - Frontsheet'!$C$12:$C$211,$B152,'Trust - Frontsheet'!K$12:K$211))</f>
        <v/>
      </c>
      <c r="H152" s="121" t="str">
        <f>IF($B152="","",SUMIF('Trust - Frontsheet'!$C$12:$C$211,$B152,'Trust - Frontsheet'!L$12:L$211))</f>
        <v/>
      </c>
      <c r="I152" s="121" t="str">
        <f>IF($B152="","",SUMIF('Trust - Frontsheet'!$C$12:$C$211,$B152,'Trust - Frontsheet'!M$12:M$211))</f>
        <v/>
      </c>
      <c r="J152" s="121" t="str">
        <f>IF($B152="","",SUMIF('Trust - Frontsheet'!$C$12:$C$211,$B152,'Trust - Frontsheet'!N$12:N$211))</f>
        <v/>
      </c>
      <c r="K152" s="121" t="str">
        <f>IF($B152="","",SUMIF('Trust - Frontsheet'!$C$12:$C$211,$B152,'Trust - Frontsheet'!O$12:O$211))</f>
        <v/>
      </c>
      <c r="L152" s="102" t="str">
        <f t="shared" si="8"/>
        <v/>
      </c>
      <c r="M152" s="103" t="str">
        <f t="shared" si="9"/>
        <v/>
      </c>
      <c r="N152" s="102" t="str">
        <f t="shared" si="10"/>
        <v/>
      </c>
      <c r="O152" s="104" t="str">
        <f t="shared" si="11"/>
        <v/>
      </c>
    </row>
    <row r="153" spans="2:15" x14ac:dyDescent="0.2">
      <c r="B153" s="120" t="str">
        <f t="array" ref="B153">IF(ISERROR(INDEX('Trust - Frontsheet'!AR$1:AR$6001,SMALL(IF('Trust - Frontsheet'!$AT$1:$AT$6001=$B$2,ROW('Trust - Frontsheet'!$AT$1:$AT$6001)),ROW(147:147)))),"",INDEX('Trust - Frontsheet'!AR$1:AR$6001,SMALL(IF('Trust - Frontsheet'!$AT$1:$AT$6001=$B$2,ROW('Trust - Frontsheet'!$AT$1:$AT$6001)),ROW(147:147))))</f>
        <v/>
      </c>
      <c r="C153" s="120" t="str">
        <f t="array" ref="C153">IF(ISERROR(INDEX('Trust - Frontsheet'!AS$1:AS$6001,SMALL(IF('Trust - Frontsheet'!$AT$1:$AT$6001=$B$2,ROW('Trust - Frontsheet'!$AT$1:$AT$6001)),ROW(147:147)))),"",INDEX('Trust - Frontsheet'!AS$1:AS$6001,SMALL(IF('Trust - Frontsheet'!$AT$1:$AT$6001=$B$2,ROW('Trust - Frontsheet'!$AT$1:$AT$6001)),ROW(147:147))))</f>
        <v/>
      </c>
      <c r="D153" s="121" t="str">
        <f>IF($B153="","",SUMIF('Trust - Frontsheet'!$C$12:$C$211,$B153,'Trust - Frontsheet'!H$12:H$211))</f>
        <v/>
      </c>
      <c r="E153" s="121" t="str">
        <f>IF($B153="","",SUMIF('Trust - Frontsheet'!$C$12:$C$211,$B153,'Trust - Frontsheet'!I$12:I$211))</f>
        <v/>
      </c>
      <c r="F153" s="121" t="str">
        <f>IF($B153="","",SUMIF('Trust - Frontsheet'!$C$12:$C$211,$B153,'Trust - Frontsheet'!J$12:J$211))</f>
        <v/>
      </c>
      <c r="G153" s="121" t="str">
        <f>IF($B153="","",SUMIF('Trust - Frontsheet'!$C$12:$C$211,$B153,'Trust - Frontsheet'!K$12:K$211))</f>
        <v/>
      </c>
      <c r="H153" s="121" t="str">
        <f>IF($B153="","",SUMIF('Trust - Frontsheet'!$C$12:$C$211,$B153,'Trust - Frontsheet'!L$12:L$211))</f>
        <v/>
      </c>
      <c r="I153" s="121" t="str">
        <f>IF($B153="","",SUMIF('Trust - Frontsheet'!$C$12:$C$211,$B153,'Trust - Frontsheet'!M$12:M$211))</f>
        <v/>
      </c>
      <c r="J153" s="121" t="str">
        <f>IF($B153="","",SUMIF('Trust - Frontsheet'!$C$12:$C$211,$B153,'Trust - Frontsheet'!N$12:N$211))</f>
        <v/>
      </c>
      <c r="K153" s="121" t="str">
        <f>IF($B153="","",SUMIF('Trust - Frontsheet'!$C$12:$C$211,$B153,'Trust - Frontsheet'!O$12:O$211))</f>
        <v/>
      </c>
      <c r="L153" s="102" t="str">
        <f t="shared" si="8"/>
        <v/>
      </c>
      <c r="M153" s="103" t="str">
        <f t="shared" si="9"/>
        <v/>
      </c>
      <c r="N153" s="102" t="str">
        <f t="shared" si="10"/>
        <v/>
      </c>
      <c r="O153" s="104" t="str">
        <f t="shared" si="11"/>
        <v/>
      </c>
    </row>
    <row r="154" spans="2:15" x14ac:dyDescent="0.2">
      <c r="B154" s="120" t="str">
        <f t="array" ref="B154">IF(ISERROR(INDEX('Trust - Frontsheet'!AR$1:AR$6001,SMALL(IF('Trust - Frontsheet'!$AT$1:$AT$6001=$B$2,ROW('Trust - Frontsheet'!$AT$1:$AT$6001)),ROW(148:148)))),"",INDEX('Trust - Frontsheet'!AR$1:AR$6001,SMALL(IF('Trust - Frontsheet'!$AT$1:$AT$6001=$B$2,ROW('Trust - Frontsheet'!$AT$1:$AT$6001)),ROW(148:148))))</f>
        <v/>
      </c>
      <c r="C154" s="120" t="str">
        <f t="array" ref="C154">IF(ISERROR(INDEX('Trust - Frontsheet'!AS$1:AS$6001,SMALL(IF('Trust - Frontsheet'!$AT$1:$AT$6001=$B$2,ROW('Trust - Frontsheet'!$AT$1:$AT$6001)),ROW(148:148)))),"",INDEX('Trust - Frontsheet'!AS$1:AS$6001,SMALL(IF('Trust - Frontsheet'!$AT$1:$AT$6001=$B$2,ROW('Trust - Frontsheet'!$AT$1:$AT$6001)),ROW(148:148))))</f>
        <v/>
      </c>
      <c r="D154" s="121" t="str">
        <f>IF($B154="","",SUMIF('Trust - Frontsheet'!$C$12:$C$211,$B154,'Trust - Frontsheet'!H$12:H$211))</f>
        <v/>
      </c>
      <c r="E154" s="121" t="str">
        <f>IF($B154="","",SUMIF('Trust - Frontsheet'!$C$12:$C$211,$B154,'Trust - Frontsheet'!I$12:I$211))</f>
        <v/>
      </c>
      <c r="F154" s="121" t="str">
        <f>IF($B154="","",SUMIF('Trust - Frontsheet'!$C$12:$C$211,$B154,'Trust - Frontsheet'!J$12:J$211))</f>
        <v/>
      </c>
      <c r="G154" s="121" t="str">
        <f>IF($B154="","",SUMIF('Trust - Frontsheet'!$C$12:$C$211,$B154,'Trust - Frontsheet'!K$12:K$211))</f>
        <v/>
      </c>
      <c r="H154" s="121" t="str">
        <f>IF($B154="","",SUMIF('Trust - Frontsheet'!$C$12:$C$211,$B154,'Trust - Frontsheet'!L$12:L$211))</f>
        <v/>
      </c>
      <c r="I154" s="121" t="str">
        <f>IF($B154="","",SUMIF('Trust - Frontsheet'!$C$12:$C$211,$B154,'Trust - Frontsheet'!M$12:M$211))</f>
        <v/>
      </c>
      <c r="J154" s="121" t="str">
        <f>IF($B154="","",SUMIF('Trust - Frontsheet'!$C$12:$C$211,$B154,'Trust - Frontsheet'!N$12:N$211))</f>
        <v/>
      </c>
      <c r="K154" s="121" t="str">
        <f>IF($B154="","",SUMIF('Trust - Frontsheet'!$C$12:$C$211,$B154,'Trust - Frontsheet'!O$12:O$211))</f>
        <v/>
      </c>
      <c r="L154" s="102" t="str">
        <f t="shared" si="8"/>
        <v/>
      </c>
      <c r="M154" s="103" t="str">
        <f t="shared" si="9"/>
        <v/>
      </c>
      <c r="N154" s="102" t="str">
        <f t="shared" si="10"/>
        <v/>
      </c>
      <c r="O154" s="104" t="str">
        <f t="shared" si="11"/>
        <v/>
      </c>
    </row>
    <row r="155" spans="2:15" x14ac:dyDescent="0.2">
      <c r="B155" s="120" t="str">
        <f t="array" ref="B155">IF(ISERROR(INDEX('Trust - Frontsheet'!AR$1:AR$6001,SMALL(IF('Trust - Frontsheet'!$AT$1:$AT$6001=$B$2,ROW('Trust - Frontsheet'!$AT$1:$AT$6001)),ROW(149:149)))),"",INDEX('Trust - Frontsheet'!AR$1:AR$6001,SMALL(IF('Trust - Frontsheet'!$AT$1:$AT$6001=$B$2,ROW('Trust - Frontsheet'!$AT$1:$AT$6001)),ROW(149:149))))</f>
        <v/>
      </c>
      <c r="C155" s="120" t="str">
        <f t="array" ref="C155">IF(ISERROR(INDEX('Trust - Frontsheet'!AS$1:AS$6001,SMALL(IF('Trust - Frontsheet'!$AT$1:$AT$6001=$B$2,ROW('Trust - Frontsheet'!$AT$1:$AT$6001)),ROW(149:149)))),"",INDEX('Trust - Frontsheet'!AS$1:AS$6001,SMALL(IF('Trust - Frontsheet'!$AT$1:$AT$6001=$B$2,ROW('Trust - Frontsheet'!$AT$1:$AT$6001)),ROW(149:149))))</f>
        <v/>
      </c>
      <c r="D155" s="121" t="str">
        <f>IF($B155="","",SUMIF('Trust - Frontsheet'!$C$12:$C$211,$B155,'Trust - Frontsheet'!H$12:H$211))</f>
        <v/>
      </c>
      <c r="E155" s="121" t="str">
        <f>IF($B155="","",SUMIF('Trust - Frontsheet'!$C$12:$C$211,$B155,'Trust - Frontsheet'!I$12:I$211))</f>
        <v/>
      </c>
      <c r="F155" s="121" t="str">
        <f>IF($B155="","",SUMIF('Trust - Frontsheet'!$C$12:$C$211,$B155,'Trust - Frontsheet'!J$12:J$211))</f>
        <v/>
      </c>
      <c r="G155" s="121" t="str">
        <f>IF($B155="","",SUMIF('Trust - Frontsheet'!$C$12:$C$211,$B155,'Trust - Frontsheet'!K$12:K$211))</f>
        <v/>
      </c>
      <c r="H155" s="121" t="str">
        <f>IF($B155="","",SUMIF('Trust - Frontsheet'!$C$12:$C$211,$B155,'Trust - Frontsheet'!L$12:L$211))</f>
        <v/>
      </c>
      <c r="I155" s="121" t="str">
        <f>IF($B155="","",SUMIF('Trust - Frontsheet'!$C$12:$C$211,$B155,'Trust - Frontsheet'!M$12:M$211))</f>
        <v/>
      </c>
      <c r="J155" s="121" t="str">
        <f>IF($B155="","",SUMIF('Trust - Frontsheet'!$C$12:$C$211,$B155,'Trust - Frontsheet'!N$12:N$211))</f>
        <v/>
      </c>
      <c r="K155" s="121" t="str">
        <f>IF($B155="","",SUMIF('Trust - Frontsheet'!$C$12:$C$211,$B155,'Trust - Frontsheet'!O$12:O$211))</f>
        <v/>
      </c>
      <c r="L155" s="102" t="str">
        <f t="shared" si="8"/>
        <v/>
      </c>
      <c r="M155" s="103" t="str">
        <f t="shared" si="9"/>
        <v/>
      </c>
      <c r="N155" s="102" t="str">
        <f t="shared" si="10"/>
        <v/>
      </c>
      <c r="O155" s="104" t="str">
        <f t="shared" si="11"/>
        <v/>
      </c>
    </row>
    <row r="156" spans="2:15" x14ac:dyDescent="0.2">
      <c r="B156" s="120" t="str">
        <f t="array" ref="B156">IF(ISERROR(INDEX('Trust - Frontsheet'!AR$1:AR$6001,SMALL(IF('Trust - Frontsheet'!$AT$1:$AT$6001=$B$2,ROW('Trust - Frontsheet'!$AT$1:$AT$6001)),ROW(150:150)))),"",INDEX('Trust - Frontsheet'!AR$1:AR$6001,SMALL(IF('Trust - Frontsheet'!$AT$1:$AT$6001=$B$2,ROW('Trust - Frontsheet'!$AT$1:$AT$6001)),ROW(150:150))))</f>
        <v/>
      </c>
      <c r="C156" s="120" t="str">
        <f t="array" ref="C156">IF(ISERROR(INDEX('Trust - Frontsheet'!AS$1:AS$6001,SMALL(IF('Trust - Frontsheet'!$AT$1:$AT$6001=$B$2,ROW('Trust - Frontsheet'!$AT$1:$AT$6001)),ROW(150:150)))),"",INDEX('Trust - Frontsheet'!AS$1:AS$6001,SMALL(IF('Trust - Frontsheet'!$AT$1:$AT$6001=$B$2,ROW('Trust - Frontsheet'!$AT$1:$AT$6001)),ROW(150:150))))</f>
        <v/>
      </c>
      <c r="D156" s="121" t="str">
        <f>IF($B156="","",SUMIF('Trust - Frontsheet'!$C$12:$C$211,$B156,'Trust - Frontsheet'!H$12:H$211))</f>
        <v/>
      </c>
      <c r="E156" s="121" t="str">
        <f>IF($B156="","",SUMIF('Trust - Frontsheet'!$C$12:$C$211,$B156,'Trust - Frontsheet'!I$12:I$211))</f>
        <v/>
      </c>
      <c r="F156" s="121" t="str">
        <f>IF($B156="","",SUMIF('Trust - Frontsheet'!$C$12:$C$211,$B156,'Trust - Frontsheet'!J$12:J$211))</f>
        <v/>
      </c>
      <c r="G156" s="121" t="str">
        <f>IF($B156="","",SUMIF('Trust - Frontsheet'!$C$12:$C$211,$B156,'Trust - Frontsheet'!K$12:K$211))</f>
        <v/>
      </c>
      <c r="H156" s="121" t="str">
        <f>IF($B156="","",SUMIF('Trust - Frontsheet'!$C$12:$C$211,$B156,'Trust - Frontsheet'!L$12:L$211))</f>
        <v/>
      </c>
      <c r="I156" s="121" t="str">
        <f>IF($B156="","",SUMIF('Trust - Frontsheet'!$C$12:$C$211,$B156,'Trust - Frontsheet'!M$12:M$211))</f>
        <v/>
      </c>
      <c r="J156" s="121" t="str">
        <f>IF($B156="","",SUMIF('Trust - Frontsheet'!$C$12:$C$211,$B156,'Trust - Frontsheet'!N$12:N$211))</f>
        <v/>
      </c>
      <c r="K156" s="121" t="str">
        <f>IF($B156="","",SUMIF('Trust - Frontsheet'!$C$12:$C$211,$B156,'Trust - Frontsheet'!O$12:O$211))</f>
        <v/>
      </c>
      <c r="L156" s="102" t="str">
        <f t="shared" si="8"/>
        <v/>
      </c>
      <c r="M156" s="103" t="str">
        <f t="shared" si="9"/>
        <v/>
      </c>
      <c r="N156" s="102" t="str">
        <f t="shared" si="10"/>
        <v/>
      </c>
      <c r="O156" s="104" t="str">
        <f t="shared" si="11"/>
        <v/>
      </c>
    </row>
    <row r="157" spans="2:15" x14ac:dyDescent="0.2">
      <c r="B157" s="120" t="str">
        <f t="array" ref="B157">IF(ISERROR(INDEX('Trust - Frontsheet'!AR$1:AR$6001,SMALL(IF('Trust - Frontsheet'!$AT$1:$AT$6001=$B$2,ROW('Trust - Frontsheet'!$AT$1:$AT$6001)),ROW(151:151)))),"",INDEX('Trust - Frontsheet'!AR$1:AR$6001,SMALL(IF('Trust - Frontsheet'!$AT$1:$AT$6001=$B$2,ROW('Trust - Frontsheet'!$AT$1:$AT$6001)),ROW(151:151))))</f>
        <v/>
      </c>
      <c r="C157" s="120" t="str">
        <f t="array" ref="C157">IF(ISERROR(INDEX('Trust - Frontsheet'!AS$1:AS$6001,SMALL(IF('Trust - Frontsheet'!$AT$1:$AT$6001=$B$2,ROW('Trust - Frontsheet'!$AT$1:$AT$6001)),ROW(151:151)))),"",INDEX('Trust - Frontsheet'!AS$1:AS$6001,SMALL(IF('Trust - Frontsheet'!$AT$1:$AT$6001=$B$2,ROW('Trust - Frontsheet'!$AT$1:$AT$6001)),ROW(151:151))))</f>
        <v/>
      </c>
      <c r="D157" s="121" t="str">
        <f>IF($B157="","",SUMIF('Trust - Frontsheet'!$C$12:$C$211,$B157,'Trust - Frontsheet'!H$12:H$211))</f>
        <v/>
      </c>
      <c r="E157" s="121" t="str">
        <f>IF($B157="","",SUMIF('Trust - Frontsheet'!$C$12:$C$211,$B157,'Trust - Frontsheet'!I$12:I$211))</f>
        <v/>
      </c>
      <c r="F157" s="121" t="str">
        <f>IF($B157="","",SUMIF('Trust - Frontsheet'!$C$12:$C$211,$B157,'Trust - Frontsheet'!J$12:J$211))</f>
        <v/>
      </c>
      <c r="G157" s="121" t="str">
        <f>IF($B157="","",SUMIF('Trust - Frontsheet'!$C$12:$C$211,$B157,'Trust - Frontsheet'!K$12:K$211))</f>
        <v/>
      </c>
      <c r="H157" s="121" t="str">
        <f>IF($B157="","",SUMIF('Trust - Frontsheet'!$C$12:$C$211,$B157,'Trust - Frontsheet'!L$12:L$211))</f>
        <v/>
      </c>
      <c r="I157" s="121" t="str">
        <f>IF($B157="","",SUMIF('Trust - Frontsheet'!$C$12:$C$211,$B157,'Trust - Frontsheet'!M$12:M$211))</f>
        <v/>
      </c>
      <c r="J157" s="121" t="str">
        <f>IF($B157="","",SUMIF('Trust - Frontsheet'!$C$12:$C$211,$B157,'Trust - Frontsheet'!N$12:N$211))</f>
        <v/>
      </c>
      <c r="K157" s="121" t="str">
        <f>IF($B157="","",SUMIF('Trust - Frontsheet'!$C$12:$C$211,$B157,'Trust - Frontsheet'!O$12:O$211))</f>
        <v/>
      </c>
      <c r="L157" s="102" t="str">
        <f t="shared" si="8"/>
        <v/>
      </c>
      <c r="M157" s="103" t="str">
        <f t="shared" si="9"/>
        <v/>
      </c>
      <c r="N157" s="102" t="str">
        <f t="shared" si="10"/>
        <v/>
      </c>
      <c r="O157" s="104" t="str">
        <f t="shared" si="11"/>
        <v/>
      </c>
    </row>
    <row r="158" spans="2:15" x14ac:dyDescent="0.2">
      <c r="B158" s="120" t="str">
        <f t="array" ref="B158">IF(ISERROR(INDEX('Trust - Frontsheet'!AR$1:AR$6001,SMALL(IF('Trust - Frontsheet'!$AT$1:$AT$6001=$B$2,ROW('Trust - Frontsheet'!$AT$1:$AT$6001)),ROW(152:152)))),"",INDEX('Trust - Frontsheet'!AR$1:AR$6001,SMALL(IF('Trust - Frontsheet'!$AT$1:$AT$6001=$B$2,ROW('Trust - Frontsheet'!$AT$1:$AT$6001)),ROW(152:152))))</f>
        <v/>
      </c>
      <c r="C158" s="120" t="str">
        <f t="array" ref="C158">IF(ISERROR(INDEX('Trust - Frontsheet'!AS$1:AS$6001,SMALL(IF('Trust - Frontsheet'!$AT$1:$AT$6001=$B$2,ROW('Trust - Frontsheet'!$AT$1:$AT$6001)),ROW(152:152)))),"",INDEX('Trust - Frontsheet'!AS$1:AS$6001,SMALL(IF('Trust - Frontsheet'!$AT$1:$AT$6001=$B$2,ROW('Trust - Frontsheet'!$AT$1:$AT$6001)),ROW(152:152))))</f>
        <v/>
      </c>
      <c r="D158" s="121" t="str">
        <f>IF($B158="","",SUMIF('Trust - Frontsheet'!$C$12:$C$211,$B158,'Trust - Frontsheet'!H$12:H$211))</f>
        <v/>
      </c>
      <c r="E158" s="121" t="str">
        <f>IF($B158="","",SUMIF('Trust - Frontsheet'!$C$12:$C$211,$B158,'Trust - Frontsheet'!I$12:I$211))</f>
        <v/>
      </c>
      <c r="F158" s="121" t="str">
        <f>IF($B158="","",SUMIF('Trust - Frontsheet'!$C$12:$C$211,$B158,'Trust - Frontsheet'!J$12:J$211))</f>
        <v/>
      </c>
      <c r="G158" s="121" t="str">
        <f>IF($B158="","",SUMIF('Trust - Frontsheet'!$C$12:$C$211,$B158,'Trust - Frontsheet'!K$12:K$211))</f>
        <v/>
      </c>
      <c r="H158" s="121" t="str">
        <f>IF($B158="","",SUMIF('Trust - Frontsheet'!$C$12:$C$211,$B158,'Trust - Frontsheet'!L$12:L$211))</f>
        <v/>
      </c>
      <c r="I158" s="121" t="str">
        <f>IF($B158="","",SUMIF('Trust - Frontsheet'!$C$12:$C$211,$B158,'Trust - Frontsheet'!M$12:M$211))</f>
        <v/>
      </c>
      <c r="J158" s="121" t="str">
        <f>IF($B158="","",SUMIF('Trust - Frontsheet'!$C$12:$C$211,$B158,'Trust - Frontsheet'!N$12:N$211))</f>
        <v/>
      </c>
      <c r="K158" s="121" t="str">
        <f>IF($B158="","",SUMIF('Trust - Frontsheet'!$C$12:$C$211,$B158,'Trust - Frontsheet'!O$12:O$211))</f>
        <v/>
      </c>
      <c r="L158" s="102" t="str">
        <f t="shared" si="8"/>
        <v/>
      </c>
      <c r="M158" s="103" t="str">
        <f t="shared" si="9"/>
        <v/>
      </c>
      <c r="N158" s="102" t="str">
        <f t="shared" si="10"/>
        <v/>
      </c>
      <c r="O158" s="104" t="str">
        <f t="shared" si="11"/>
        <v/>
      </c>
    </row>
    <row r="159" spans="2:15" x14ac:dyDescent="0.2">
      <c r="B159" s="120" t="str">
        <f t="array" ref="B159">IF(ISERROR(INDEX('Trust - Frontsheet'!AR$1:AR$6001,SMALL(IF('Trust - Frontsheet'!$AT$1:$AT$6001=$B$2,ROW('Trust - Frontsheet'!$AT$1:$AT$6001)),ROW(153:153)))),"",INDEX('Trust - Frontsheet'!AR$1:AR$6001,SMALL(IF('Trust - Frontsheet'!$AT$1:$AT$6001=$B$2,ROW('Trust - Frontsheet'!$AT$1:$AT$6001)),ROW(153:153))))</f>
        <v/>
      </c>
      <c r="C159" s="120" t="str">
        <f t="array" ref="C159">IF(ISERROR(INDEX('Trust - Frontsheet'!AS$1:AS$6001,SMALL(IF('Trust - Frontsheet'!$AT$1:$AT$6001=$B$2,ROW('Trust - Frontsheet'!$AT$1:$AT$6001)),ROW(153:153)))),"",INDEX('Trust - Frontsheet'!AS$1:AS$6001,SMALL(IF('Trust - Frontsheet'!$AT$1:$AT$6001=$B$2,ROW('Trust - Frontsheet'!$AT$1:$AT$6001)),ROW(153:153))))</f>
        <v/>
      </c>
      <c r="D159" s="121" t="str">
        <f>IF($B159="","",SUMIF('Trust - Frontsheet'!$C$12:$C$211,$B159,'Trust - Frontsheet'!H$12:H$211))</f>
        <v/>
      </c>
      <c r="E159" s="121" t="str">
        <f>IF($B159="","",SUMIF('Trust - Frontsheet'!$C$12:$C$211,$B159,'Trust - Frontsheet'!I$12:I$211))</f>
        <v/>
      </c>
      <c r="F159" s="121" t="str">
        <f>IF($B159="","",SUMIF('Trust - Frontsheet'!$C$12:$C$211,$B159,'Trust - Frontsheet'!J$12:J$211))</f>
        <v/>
      </c>
      <c r="G159" s="121" t="str">
        <f>IF($B159="","",SUMIF('Trust - Frontsheet'!$C$12:$C$211,$B159,'Trust - Frontsheet'!K$12:K$211))</f>
        <v/>
      </c>
      <c r="H159" s="121" t="str">
        <f>IF($B159="","",SUMIF('Trust - Frontsheet'!$C$12:$C$211,$B159,'Trust - Frontsheet'!L$12:L$211))</f>
        <v/>
      </c>
      <c r="I159" s="121" t="str">
        <f>IF($B159="","",SUMIF('Trust - Frontsheet'!$C$12:$C$211,$B159,'Trust - Frontsheet'!M$12:M$211))</f>
        <v/>
      </c>
      <c r="J159" s="121" t="str">
        <f>IF($B159="","",SUMIF('Trust - Frontsheet'!$C$12:$C$211,$B159,'Trust - Frontsheet'!N$12:N$211))</f>
        <v/>
      </c>
      <c r="K159" s="121" t="str">
        <f>IF($B159="","",SUMIF('Trust - Frontsheet'!$C$12:$C$211,$B159,'Trust - Frontsheet'!O$12:O$211))</f>
        <v/>
      </c>
      <c r="L159" s="102" t="str">
        <f t="shared" si="8"/>
        <v/>
      </c>
      <c r="M159" s="103" t="str">
        <f t="shared" si="9"/>
        <v/>
      </c>
      <c r="N159" s="102" t="str">
        <f t="shared" si="10"/>
        <v/>
      </c>
      <c r="O159" s="104" t="str">
        <f t="shared" si="11"/>
        <v/>
      </c>
    </row>
    <row r="160" spans="2:15" x14ac:dyDescent="0.2">
      <c r="B160" s="120" t="str">
        <f t="array" ref="B160">IF(ISERROR(INDEX('Trust - Frontsheet'!AR$1:AR$6001,SMALL(IF('Trust - Frontsheet'!$AT$1:$AT$6001=$B$2,ROW('Trust - Frontsheet'!$AT$1:$AT$6001)),ROW(154:154)))),"",INDEX('Trust - Frontsheet'!AR$1:AR$6001,SMALL(IF('Trust - Frontsheet'!$AT$1:$AT$6001=$B$2,ROW('Trust - Frontsheet'!$AT$1:$AT$6001)),ROW(154:154))))</f>
        <v/>
      </c>
      <c r="C160" s="120" t="str">
        <f t="array" ref="C160">IF(ISERROR(INDEX('Trust - Frontsheet'!AS$1:AS$6001,SMALL(IF('Trust - Frontsheet'!$AT$1:$AT$6001=$B$2,ROW('Trust - Frontsheet'!$AT$1:$AT$6001)),ROW(154:154)))),"",INDEX('Trust - Frontsheet'!AS$1:AS$6001,SMALL(IF('Trust - Frontsheet'!$AT$1:$AT$6001=$B$2,ROW('Trust - Frontsheet'!$AT$1:$AT$6001)),ROW(154:154))))</f>
        <v/>
      </c>
      <c r="D160" s="121" t="str">
        <f>IF($B160="","",SUMIF('Trust - Frontsheet'!$C$12:$C$211,$B160,'Trust - Frontsheet'!H$12:H$211))</f>
        <v/>
      </c>
      <c r="E160" s="121" t="str">
        <f>IF($B160="","",SUMIF('Trust - Frontsheet'!$C$12:$C$211,$B160,'Trust - Frontsheet'!I$12:I$211))</f>
        <v/>
      </c>
      <c r="F160" s="121" t="str">
        <f>IF($B160="","",SUMIF('Trust - Frontsheet'!$C$12:$C$211,$B160,'Trust - Frontsheet'!J$12:J$211))</f>
        <v/>
      </c>
      <c r="G160" s="121" t="str">
        <f>IF($B160="","",SUMIF('Trust - Frontsheet'!$C$12:$C$211,$B160,'Trust - Frontsheet'!K$12:K$211))</f>
        <v/>
      </c>
      <c r="H160" s="121" t="str">
        <f>IF($B160="","",SUMIF('Trust - Frontsheet'!$C$12:$C$211,$B160,'Trust - Frontsheet'!L$12:L$211))</f>
        <v/>
      </c>
      <c r="I160" s="121" t="str">
        <f>IF($B160="","",SUMIF('Trust - Frontsheet'!$C$12:$C$211,$B160,'Trust - Frontsheet'!M$12:M$211))</f>
        <v/>
      </c>
      <c r="J160" s="121" t="str">
        <f>IF($B160="","",SUMIF('Trust - Frontsheet'!$C$12:$C$211,$B160,'Trust - Frontsheet'!N$12:N$211))</f>
        <v/>
      </c>
      <c r="K160" s="121" t="str">
        <f>IF($B160="","",SUMIF('Trust - Frontsheet'!$C$12:$C$211,$B160,'Trust - Frontsheet'!O$12:O$211))</f>
        <v/>
      </c>
      <c r="L160" s="102" t="str">
        <f t="shared" si="8"/>
        <v/>
      </c>
      <c r="M160" s="103" t="str">
        <f t="shared" si="9"/>
        <v/>
      </c>
      <c r="N160" s="102" t="str">
        <f t="shared" si="10"/>
        <v/>
      </c>
      <c r="O160" s="104" t="str">
        <f t="shared" si="11"/>
        <v/>
      </c>
    </row>
    <row r="161" spans="2:15" x14ac:dyDescent="0.2">
      <c r="B161" s="120" t="str">
        <f t="array" ref="B161">IF(ISERROR(INDEX('Trust - Frontsheet'!AR$1:AR$6001,SMALL(IF('Trust - Frontsheet'!$AT$1:$AT$6001=$B$2,ROW('Trust - Frontsheet'!$AT$1:$AT$6001)),ROW(155:155)))),"",INDEX('Trust - Frontsheet'!AR$1:AR$6001,SMALL(IF('Trust - Frontsheet'!$AT$1:$AT$6001=$B$2,ROW('Trust - Frontsheet'!$AT$1:$AT$6001)),ROW(155:155))))</f>
        <v/>
      </c>
      <c r="C161" s="120" t="str">
        <f t="array" ref="C161">IF(ISERROR(INDEX('Trust - Frontsheet'!AS$1:AS$6001,SMALL(IF('Trust - Frontsheet'!$AT$1:$AT$6001=$B$2,ROW('Trust - Frontsheet'!$AT$1:$AT$6001)),ROW(155:155)))),"",INDEX('Trust - Frontsheet'!AS$1:AS$6001,SMALL(IF('Trust - Frontsheet'!$AT$1:$AT$6001=$B$2,ROW('Trust - Frontsheet'!$AT$1:$AT$6001)),ROW(155:155))))</f>
        <v/>
      </c>
      <c r="D161" s="121" t="str">
        <f>IF($B161="","",SUMIF('Trust - Frontsheet'!$C$12:$C$211,$B161,'Trust - Frontsheet'!H$12:H$211))</f>
        <v/>
      </c>
      <c r="E161" s="121" t="str">
        <f>IF($B161="","",SUMIF('Trust - Frontsheet'!$C$12:$C$211,$B161,'Trust - Frontsheet'!I$12:I$211))</f>
        <v/>
      </c>
      <c r="F161" s="121" t="str">
        <f>IF($B161="","",SUMIF('Trust - Frontsheet'!$C$12:$C$211,$B161,'Trust - Frontsheet'!J$12:J$211))</f>
        <v/>
      </c>
      <c r="G161" s="121" t="str">
        <f>IF($B161="","",SUMIF('Trust - Frontsheet'!$C$12:$C$211,$B161,'Trust - Frontsheet'!K$12:K$211))</f>
        <v/>
      </c>
      <c r="H161" s="121" t="str">
        <f>IF($B161="","",SUMIF('Trust - Frontsheet'!$C$12:$C$211,$B161,'Trust - Frontsheet'!L$12:L$211))</f>
        <v/>
      </c>
      <c r="I161" s="121" t="str">
        <f>IF($B161="","",SUMIF('Trust - Frontsheet'!$C$12:$C$211,$B161,'Trust - Frontsheet'!M$12:M$211))</f>
        <v/>
      </c>
      <c r="J161" s="121" t="str">
        <f>IF($B161="","",SUMIF('Trust - Frontsheet'!$C$12:$C$211,$B161,'Trust - Frontsheet'!N$12:N$211))</f>
        <v/>
      </c>
      <c r="K161" s="121" t="str">
        <f>IF($B161="","",SUMIF('Trust - Frontsheet'!$C$12:$C$211,$B161,'Trust - Frontsheet'!O$12:O$211))</f>
        <v/>
      </c>
      <c r="L161" s="102" t="str">
        <f t="shared" si="8"/>
        <v/>
      </c>
      <c r="M161" s="103" t="str">
        <f t="shared" si="9"/>
        <v/>
      </c>
      <c r="N161" s="102" t="str">
        <f t="shared" si="10"/>
        <v/>
      </c>
      <c r="O161" s="104" t="str">
        <f t="shared" si="11"/>
        <v/>
      </c>
    </row>
    <row r="162" spans="2:15" x14ac:dyDescent="0.2">
      <c r="B162" s="120" t="str">
        <f t="array" ref="B162">IF(ISERROR(INDEX('Trust - Frontsheet'!AR$1:AR$6001,SMALL(IF('Trust - Frontsheet'!$AT$1:$AT$6001=$B$2,ROW('Trust - Frontsheet'!$AT$1:$AT$6001)),ROW(156:156)))),"",INDEX('Trust - Frontsheet'!AR$1:AR$6001,SMALL(IF('Trust - Frontsheet'!$AT$1:$AT$6001=$B$2,ROW('Trust - Frontsheet'!$AT$1:$AT$6001)),ROW(156:156))))</f>
        <v/>
      </c>
      <c r="C162" s="120" t="str">
        <f t="array" ref="C162">IF(ISERROR(INDEX('Trust - Frontsheet'!AS$1:AS$6001,SMALL(IF('Trust - Frontsheet'!$AT$1:$AT$6001=$B$2,ROW('Trust - Frontsheet'!$AT$1:$AT$6001)),ROW(156:156)))),"",INDEX('Trust - Frontsheet'!AS$1:AS$6001,SMALL(IF('Trust - Frontsheet'!$AT$1:$AT$6001=$B$2,ROW('Trust - Frontsheet'!$AT$1:$AT$6001)),ROW(156:156))))</f>
        <v/>
      </c>
      <c r="D162" s="121" t="str">
        <f>IF($B162="","",SUMIF('Trust - Frontsheet'!$C$12:$C$211,$B162,'Trust - Frontsheet'!H$12:H$211))</f>
        <v/>
      </c>
      <c r="E162" s="121" t="str">
        <f>IF($B162="","",SUMIF('Trust - Frontsheet'!$C$12:$C$211,$B162,'Trust - Frontsheet'!I$12:I$211))</f>
        <v/>
      </c>
      <c r="F162" s="121" t="str">
        <f>IF($B162="","",SUMIF('Trust - Frontsheet'!$C$12:$C$211,$B162,'Trust - Frontsheet'!J$12:J$211))</f>
        <v/>
      </c>
      <c r="G162" s="121" t="str">
        <f>IF($B162="","",SUMIF('Trust - Frontsheet'!$C$12:$C$211,$B162,'Trust - Frontsheet'!K$12:K$211))</f>
        <v/>
      </c>
      <c r="H162" s="121" t="str">
        <f>IF($B162="","",SUMIF('Trust - Frontsheet'!$C$12:$C$211,$B162,'Trust - Frontsheet'!L$12:L$211))</f>
        <v/>
      </c>
      <c r="I162" s="121" t="str">
        <f>IF($B162="","",SUMIF('Trust - Frontsheet'!$C$12:$C$211,$B162,'Trust - Frontsheet'!M$12:M$211))</f>
        <v/>
      </c>
      <c r="J162" s="121" t="str">
        <f>IF($B162="","",SUMIF('Trust - Frontsheet'!$C$12:$C$211,$B162,'Trust - Frontsheet'!N$12:N$211))</f>
        <v/>
      </c>
      <c r="K162" s="121" t="str">
        <f>IF($B162="","",SUMIF('Trust - Frontsheet'!$C$12:$C$211,$B162,'Trust - Frontsheet'!O$12:O$211))</f>
        <v/>
      </c>
      <c r="L162" s="102" t="str">
        <f t="shared" si="8"/>
        <v/>
      </c>
      <c r="M162" s="103" t="str">
        <f t="shared" si="9"/>
        <v/>
      </c>
      <c r="N162" s="102" t="str">
        <f t="shared" si="10"/>
        <v/>
      </c>
      <c r="O162" s="104" t="str">
        <f t="shared" si="11"/>
        <v/>
      </c>
    </row>
    <row r="163" spans="2:15" x14ac:dyDescent="0.2">
      <c r="B163" s="120" t="str">
        <f t="array" ref="B163">IF(ISERROR(INDEX('Trust - Frontsheet'!AR$1:AR$6001,SMALL(IF('Trust - Frontsheet'!$AT$1:$AT$6001=$B$2,ROW('Trust - Frontsheet'!$AT$1:$AT$6001)),ROW(157:157)))),"",INDEX('Trust - Frontsheet'!AR$1:AR$6001,SMALL(IF('Trust - Frontsheet'!$AT$1:$AT$6001=$B$2,ROW('Trust - Frontsheet'!$AT$1:$AT$6001)),ROW(157:157))))</f>
        <v/>
      </c>
      <c r="C163" s="120" t="str">
        <f t="array" ref="C163">IF(ISERROR(INDEX('Trust - Frontsheet'!AS$1:AS$6001,SMALL(IF('Trust - Frontsheet'!$AT$1:$AT$6001=$B$2,ROW('Trust - Frontsheet'!$AT$1:$AT$6001)),ROW(157:157)))),"",INDEX('Trust - Frontsheet'!AS$1:AS$6001,SMALL(IF('Trust - Frontsheet'!$AT$1:$AT$6001=$B$2,ROW('Trust - Frontsheet'!$AT$1:$AT$6001)),ROW(157:157))))</f>
        <v/>
      </c>
      <c r="D163" s="121" t="str">
        <f>IF($B163="","",SUMIF('Trust - Frontsheet'!$C$12:$C$211,$B163,'Trust - Frontsheet'!H$12:H$211))</f>
        <v/>
      </c>
      <c r="E163" s="121" t="str">
        <f>IF($B163="","",SUMIF('Trust - Frontsheet'!$C$12:$C$211,$B163,'Trust - Frontsheet'!I$12:I$211))</f>
        <v/>
      </c>
      <c r="F163" s="121" t="str">
        <f>IF($B163="","",SUMIF('Trust - Frontsheet'!$C$12:$C$211,$B163,'Trust - Frontsheet'!J$12:J$211))</f>
        <v/>
      </c>
      <c r="G163" s="121" t="str">
        <f>IF($B163="","",SUMIF('Trust - Frontsheet'!$C$12:$C$211,$B163,'Trust - Frontsheet'!K$12:K$211))</f>
        <v/>
      </c>
      <c r="H163" s="121" t="str">
        <f>IF($B163="","",SUMIF('Trust - Frontsheet'!$C$12:$C$211,$B163,'Trust - Frontsheet'!L$12:L$211))</f>
        <v/>
      </c>
      <c r="I163" s="121" t="str">
        <f>IF($B163="","",SUMIF('Trust - Frontsheet'!$C$12:$C$211,$B163,'Trust - Frontsheet'!M$12:M$211))</f>
        <v/>
      </c>
      <c r="J163" s="121" t="str">
        <f>IF($B163="","",SUMIF('Trust - Frontsheet'!$C$12:$C$211,$B163,'Trust - Frontsheet'!N$12:N$211))</f>
        <v/>
      </c>
      <c r="K163" s="121" t="str">
        <f>IF($B163="","",SUMIF('Trust - Frontsheet'!$C$12:$C$211,$B163,'Trust - Frontsheet'!O$12:O$211))</f>
        <v/>
      </c>
      <c r="L163" s="102" t="str">
        <f t="shared" si="8"/>
        <v/>
      </c>
      <c r="M163" s="103" t="str">
        <f t="shared" si="9"/>
        <v/>
      </c>
      <c r="N163" s="102" t="str">
        <f t="shared" si="10"/>
        <v/>
      </c>
      <c r="O163" s="104" t="str">
        <f t="shared" si="11"/>
        <v/>
      </c>
    </row>
    <row r="164" spans="2:15" x14ac:dyDescent="0.2">
      <c r="B164" s="120" t="str">
        <f t="array" ref="B164">IF(ISERROR(INDEX('Trust - Frontsheet'!AR$1:AR$6001,SMALL(IF('Trust - Frontsheet'!$AT$1:$AT$6001=$B$2,ROW('Trust - Frontsheet'!$AT$1:$AT$6001)),ROW(158:158)))),"",INDEX('Trust - Frontsheet'!AR$1:AR$6001,SMALL(IF('Trust - Frontsheet'!$AT$1:$AT$6001=$B$2,ROW('Trust - Frontsheet'!$AT$1:$AT$6001)),ROW(158:158))))</f>
        <v/>
      </c>
      <c r="C164" s="120" t="str">
        <f t="array" ref="C164">IF(ISERROR(INDEX('Trust - Frontsheet'!AS$1:AS$6001,SMALL(IF('Trust - Frontsheet'!$AT$1:$AT$6001=$B$2,ROW('Trust - Frontsheet'!$AT$1:$AT$6001)),ROW(158:158)))),"",INDEX('Trust - Frontsheet'!AS$1:AS$6001,SMALL(IF('Trust - Frontsheet'!$AT$1:$AT$6001=$B$2,ROW('Trust - Frontsheet'!$AT$1:$AT$6001)),ROW(158:158))))</f>
        <v/>
      </c>
      <c r="D164" s="121" t="str">
        <f>IF($B164="","",SUMIF('Trust - Frontsheet'!$C$12:$C$211,$B164,'Trust - Frontsheet'!H$12:H$211))</f>
        <v/>
      </c>
      <c r="E164" s="121" t="str">
        <f>IF($B164="","",SUMIF('Trust - Frontsheet'!$C$12:$C$211,$B164,'Trust - Frontsheet'!I$12:I$211))</f>
        <v/>
      </c>
      <c r="F164" s="121" t="str">
        <f>IF($B164="","",SUMIF('Trust - Frontsheet'!$C$12:$C$211,$B164,'Trust - Frontsheet'!J$12:J$211))</f>
        <v/>
      </c>
      <c r="G164" s="121" t="str">
        <f>IF($B164="","",SUMIF('Trust - Frontsheet'!$C$12:$C$211,$B164,'Trust - Frontsheet'!K$12:K$211))</f>
        <v/>
      </c>
      <c r="H164" s="121" t="str">
        <f>IF($B164="","",SUMIF('Trust - Frontsheet'!$C$12:$C$211,$B164,'Trust - Frontsheet'!L$12:L$211))</f>
        <v/>
      </c>
      <c r="I164" s="121" t="str">
        <f>IF($B164="","",SUMIF('Trust - Frontsheet'!$C$12:$C$211,$B164,'Trust - Frontsheet'!M$12:M$211))</f>
        <v/>
      </c>
      <c r="J164" s="121" t="str">
        <f>IF($B164="","",SUMIF('Trust - Frontsheet'!$C$12:$C$211,$B164,'Trust - Frontsheet'!N$12:N$211))</f>
        <v/>
      </c>
      <c r="K164" s="121" t="str">
        <f>IF($B164="","",SUMIF('Trust - Frontsheet'!$C$12:$C$211,$B164,'Trust - Frontsheet'!O$12:O$211))</f>
        <v/>
      </c>
      <c r="L164" s="102" t="str">
        <f t="shared" si="8"/>
        <v/>
      </c>
      <c r="M164" s="103" t="str">
        <f t="shared" si="9"/>
        <v/>
      </c>
      <c r="N164" s="102" t="str">
        <f t="shared" si="10"/>
        <v/>
      </c>
      <c r="O164" s="104" t="str">
        <f t="shared" si="11"/>
        <v/>
      </c>
    </row>
    <row r="165" spans="2:15" x14ac:dyDescent="0.2">
      <c r="B165" s="120" t="str">
        <f t="array" ref="B165">IF(ISERROR(INDEX('Trust - Frontsheet'!AR$1:AR$6001,SMALL(IF('Trust - Frontsheet'!$AT$1:$AT$6001=$B$2,ROW('Trust - Frontsheet'!$AT$1:$AT$6001)),ROW(159:159)))),"",INDEX('Trust - Frontsheet'!AR$1:AR$6001,SMALL(IF('Trust - Frontsheet'!$AT$1:$AT$6001=$B$2,ROW('Trust - Frontsheet'!$AT$1:$AT$6001)),ROW(159:159))))</f>
        <v/>
      </c>
      <c r="C165" s="120" t="str">
        <f t="array" ref="C165">IF(ISERROR(INDEX('Trust - Frontsheet'!AS$1:AS$6001,SMALL(IF('Trust - Frontsheet'!$AT$1:$AT$6001=$B$2,ROW('Trust - Frontsheet'!$AT$1:$AT$6001)),ROW(159:159)))),"",INDEX('Trust - Frontsheet'!AS$1:AS$6001,SMALL(IF('Trust - Frontsheet'!$AT$1:$AT$6001=$B$2,ROW('Trust - Frontsheet'!$AT$1:$AT$6001)),ROW(159:159))))</f>
        <v/>
      </c>
      <c r="D165" s="121" t="str">
        <f>IF($B165="","",SUMIF('Trust - Frontsheet'!$C$12:$C$211,$B165,'Trust - Frontsheet'!H$12:H$211))</f>
        <v/>
      </c>
      <c r="E165" s="121" t="str">
        <f>IF($B165="","",SUMIF('Trust - Frontsheet'!$C$12:$C$211,$B165,'Trust - Frontsheet'!I$12:I$211))</f>
        <v/>
      </c>
      <c r="F165" s="121" t="str">
        <f>IF($B165="","",SUMIF('Trust - Frontsheet'!$C$12:$C$211,$B165,'Trust - Frontsheet'!J$12:J$211))</f>
        <v/>
      </c>
      <c r="G165" s="121" t="str">
        <f>IF($B165="","",SUMIF('Trust - Frontsheet'!$C$12:$C$211,$B165,'Trust - Frontsheet'!K$12:K$211))</f>
        <v/>
      </c>
      <c r="H165" s="121" t="str">
        <f>IF($B165="","",SUMIF('Trust - Frontsheet'!$C$12:$C$211,$B165,'Trust - Frontsheet'!L$12:L$211))</f>
        <v/>
      </c>
      <c r="I165" s="121" t="str">
        <f>IF($B165="","",SUMIF('Trust - Frontsheet'!$C$12:$C$211,$B165,'Trust - Frontsheet'!M$12:M$211))</f>
        <v/>
      </c>
      <c r="J165" s="121" t="str">
        <f>IF($B165="","",SUMIF('Trust - Frontsheet'!$C$12:$C$211,$B165,'Trust - Frontsheet'!N$12:N$211))</f>
        <v/>
      </c>
      <c r="K165" s="121" t="str">
        <f>IF($B165="","",SUMIF('Trust - Frontsheet'!$C$12:$C$211,$B165,'Trust - Frontsheet'!O$12:O$211))</f>
        <v/>
      </c>
      <c r="L165" s="102" t="str">
        <f t="shared" si="8"/>
        <v/>
      </c>
      <c r="M165" s="103" t="str">
        <f t="shared" si="9"/>
        <v/>
      </c>
      <c r="N165" s="102" t="str">
        <f t="shared" si="10"/>
        <v/>
      </c>
      <c r="O165" s="104" t="str">
        <f t="shared" si="11"/>
        <v/>
      </c>
    </row>
    <row r="166" spans="2:15" x14ac:dyDescent="0.2">
      <c r="B166" s="120" t="str">
        <f t="array" ref="B166">IF(ISERROR(INDEX('Trust - Frontsheet'!AR$1:AR$6001,SMALL(IF('Trust - Frontsheet'!$AT$1:$AT$6001=$B$2,ROW('Trust - Frontsheet'!$AT$1:$AT$6001)),ROW(160:160)))),"",INDEX('Trust - Frontsheet'!AR$1:AR$6001,SMALL(IF('Trust - Frontsheet'!$AT$1:$AT$6001=$B$2,ROW('Trust - Frontsheet'!$AT$1:$AT$6001)),ROW(160:160))))</f>
        <v/>
      </c>
      <c r="C166" s="120" t="str">
        <f t="array" ref="C166">IF(ISERROR(INDEX('Trust - Frontsheet'!AS$1:AS$6001,SMALL(IF('Trust - Frontsheet'!$AT$1:$AT$6001=$B$2,ROW('Trust - Frontsheet'!$AT$1:$AT$6001)),ROW(160:160)))),"",INDEX('Trust - Frontsheet'!AS$1:AS$6001,SMALL(IF('Trust - Frontsheet'!$AT$1:$AT$6001=$B$2,ROW('Trust - Frontsheet'!$AT$1:$AT$6001)),ROW(160:160))))</f>
        <v/>
      </c>
      <c r="D166" s="121" t="str">
        <f>IF($B166="","",SUMIF('Trust - Frontsheet'!$C$12:$C$211,$B166,'Trust - Frontsheet'!H$12:H$211))</f>
        <v/>
      </c>
      <c r="E166" s="121" t="str">
        <f>IF($B166="","",SUMIF('Trust - Frontsheet'!$C$12:$C$211,$B166,'Trust - Frontsheet'!I$12:I$211))</f>
        <v/>
      </c>
      <c r="F166" s="121" t="str">
        <f>IF($B166="","",SUMIF('Trust - Frontsheet'!$C$12:$C$211,$B166,'Trust - Frontsheet'!J$12:J$211))</f>
        <v/>
      </c>
      <c r="G166" s="121" t="str">
        <f>IF($B166="","",SUMIF('Trust - Frontsheet'!$C$12:$C$211,$B166,'Trust - Frontsheet'!K$12:K$211))</f>
        <v/>
      </c>
      <c r="H166" s="121" t="str">
        <f>IF($B166="","",SUMIF('Trust - Frontsheet'!$C$12:$C$211,$B166,'Trust - Frontsheet'!L$12:L$211))</f>
        <v/>
      </c>
      <c r="I166" s="121" t="str">
        <f>IF($B166="","",SUMIF('Trust - Frontsheet'!$C$12:$C$211,$B166,'Trust - Frontsheet'!M$12:M$211))</f>
        <v/>
      </c>
      <c r="J166" s="121" t="str">
        <f>IF($B166="","",SUMIF('Trust - Frontsheet'!$C$12:$C$211,$B166,'Trust - Frontsheet'!N$12:N$211))</f>
        <v/>
      </c>
      <c r="K166" s="121" t="str">
        <f>IF($B166="","",SUMIF('Trust - Frontsheet'!$C$12:$C$211,$B166,'Trust - Frontsheet'!O$12:O$211))</f>
        <v/>
      </c>
      <c r="L166" s="102" t="str">
        <f t="shared" si="8"/>
        <v/>
      </c>
      <c r="M166" s="103" t="str">
        <f t="shared" si="9"/>
        <v/>
      </c>
      <c r="N166" s="102" t="str">
        <f t="shared" si="10"/>
        <v/>
      </c>
      <c r="O166" s="104" t="str">
        <f t="shared" si="11"/>
        <v/>
      </c>
    </row>
    <row r="167" spans="2:15" x14ac:dyDescent="0.2">
      <c r="B167" s="120" t="str">
        <f t="array" ref="B167">IF(ISERROR(INDEX('Trust - Frontsheet'!AR$1:AR$6001,SMALL(IF('Trust - Frontsheet'!$AT$1:$AT$6001=$B$2,ROW('Trust - Frontsheet'!$AT$1:$AT$6001)),ROW(161:161)))),"",INDEX('Trust - Frontsheet'!AR$1:AR$6001,SMALL(IF('Trust - Frontsheet'!$AT$1:$AT$6001=$B$2,ROW('Trust - Frontsheet'!$AT$1:$AT$6001)),ROW(161:161))))</f>
        <v/>
      </c>
      <c r="C167" s="120" t="str">
        <f t="array" ref="C167">IF(ISERROR(INDEX('Trust - Frontsheet'!AS$1:AS$6001,SMALL(IF('Trust - Frontsheet'!$AT$1:$AT$6001=$B$2,ROW('Trust - Frontsheet'!$AT$1:$AT$6001)),ROW(161:161)))),"",INDEX('Trust - Frontsheet'!AS$1:AS$6001,SMALL(IF('Trust - Frontsheet'!$AT$1:$AT$6001=$B$2,ROW('Trust - Frontsheet'!$AT$1:$AT$6001)),ROW(161:161))))</f>
        <v/>
      </c>
      <c r="D167" s="121" t="str">
        <f>IF($B167="","",SUMIF('Trust - Frontsheet'!$C$12:$C$211,$B167,'Trust - Frontsheet'!H$12:H$211))</f>
        <v/>
      </c>
      <c r="E167" s="121" t="str">
        <f>IF($B167="","",SUMIF('Trust - Frontsheet'!$C$12:$C$211,$B167,'Trust - Frontsheet'!I$12:I$211))</f>
        <v/>
      </c>
      <c r="F167" s="121" t="str">
        <f>IF($B167="","",SUMIF('Trust - Frontsheet'!$C$12:$C$211,$B167,'Trust - Frontsheet'!J$12:J$211))</f>
        <v/>
      </c>
      <c r="G167" s="121" t="str">
        <f>IF($B167="","",SUMIF('Trust - Frontsheet'!$C$12:$C$211,$B167,'Trust - Frontsheet'!K$12:K$211))</f>
        <v/>
      </c>
      <c r="H167" s="121" t="str">
        <f>IF($B167="","",SUMIF('Trust - Frontsheet'!$C$12:$C$211,$B167,'Trust - Frontsheet'!L$12:L$211))</f>
        <v/>
      </c>
      <c r="I167" s="121" t="str">
        <f>IF($B167="","",SUMIF('Trust - Frontsheet'!$C$12:$C$211,$B167,'Trust - Frontsheet'!M$12:M$211))</f>
        <v/>
      </c>
      <c r="J167" s="121" t="str">
        <f>IF($B167="","",SUMIF('Trust - Frontsheet'!$C$12:$C$211,$B167,'Trust - Frontsheet'!N$12:N$211))</f>
        <v/>
      </c>
      <c r="K167" s="121" t="str">
        <f>IF($B167="","",SUMIF('Trust - Frontsheet'!$C$12:$C$211,$B167,'Trust - Frontsheet'!O$12:O$211))</f>
        <v/>
      </c>
      <c r="L167" s="102" t="str">
        <f t="shared" si="8"/>
        <v/>
      </c>
      <c r="M167" s="103" t="str">
        <f t="shared" si="9"/>
        <v/>
      </c>
      <c r="N167" s="102" t="str">
        <f t="shared" si="10"/>
        <v/>
      </c>
      <c r="O167" s="104" t="str">
        <f t="shared" si="11"/>
        <v/>
      </c>
    </row>
    <row r="168" spans="2:15" x14ac:dyDescent="0.2">
      <c r="B168" s="120" t="str">
        <f t="array" ref="B168">IF(ISERROR(INDEX('Trust - Frontsheet'!AR$1:AR$6001,SMALL(IF('Trust - Frontsheet'!$AT$1:$AT$6001=$B$2,ROW('Trust - Frontsheet'!$AT$1:$AT$6001)),ROW(162:162)))),"",INDEX('Trust - Frontsheet'!AR$1:AR$6001,SMALL(IF('Trust - Frontsheet'!$AT$1:$AT$6001=$B$2,ROW('Trust - Frontsheet'!$AT$1:$AT$6001)),ROW(162:162))))</f>
        <v/>
      </c>
      <c r="C168" s="120" t="str">
        <f t="array" ref="C168">IF(ISERROR(INDEX('Trust - Frontsheet'!AS$1:AS$6001,SMALL(IF('Trust - Frontsheet'!$AT$1:$AT$6001=$B$2,ROW('Trust - Frontsheet'!$AT$1:$AT$6001)),ROW(162:162)))),"",INDEX('Trust - Frontsheet'!AS$1:AS$6001,SMALL(IF('Trust - Frontsheet'!$AT$1:$AT$6001=$B$2,ROW('Trust - Frontsheet'!$AT$1:$AT$6001)),ROW(162:162))))</f>
        <v/>
      </c>
      <c r="D168" s="121" t="str">
        <f>IF($B168="","",SUMIF('Trust - Frontsheet'!$C$12:$C$211,$B168,'Trust - Frontsheet'!H$12:H$211))</f>
        <v/>
      </c>
      <c r="E168" s="121" t="str">
        <f>IF($B168="","",SUMIF('Trust - Frontsheet'!$C$12:$C$211,$B168,'Trust - Frontsheet'!I$12:I$211))</f>
        <v/>
      </c>
      <c r="F168" s="121" t="str">
        <f>IF($B168="","",SUMIF('Trust - Frontsheet'!$C$12:$C$211,$B168,'Trust - Frontsheet'!J$12:J$211))</f>
        <v/>
      </c>
      <c r="G168" s="121" t="str">
        <f>IF($B168="","",SUMIF('Trust - Frontsheet'!$C$12:$C$211,$B168,'Trust - Frontsheet'!K$12:K$211))</f>
        <v/>
      </c>
      <c r="H168" s="121" t="str">
        <f>IF($B168="","",SUMIF('Trust - Frontsheet'!$C$12:$C$211,$B168,'Trust - Frontsheet'!L$12:L$211))</f>
        <v/>
      </c>
      <c r="I168" s="121" t="str">
        <f>IF($B168="","",SUMIF('Trust - Frontsheet'!$C$12:$C$211,$B168,'Trust - Frontsheet'!M$12:M$211))</f>
        <v/>
      </c>
      <c r="J168" s="121" t="str">
        <f>IF($B168="","",SUMIF('Trust - Frontsheet'!$C$12:$C$211,$B168,'Trust - Frontsheet'!N$12:N$211))</f>
        <v/>
      </c>
      <c r="K168" s="121" t="str">
        <f>IF($B168="","",SUMIF('Trust - Frontsheet'!$C$12:$C$211,$B168,'Trust - Frontsheet'!O$12:O$211))</f>
        <v/>
      </c>
      <c r="L168" s="102" t="str">
        <f t="shared" si="8"/>
        <v/>
      </c>
      <c r="M168" s="103" t="str">
        <f t="shared" si="9"/>
        <v/>
      </c>
      <c r="N168" s="102" t="str">
        <f t="shared" si="10"/>
        <v/>
      </c>
      <c r="O168" s="104" t="str">
        <f t="shared" si="11"/>
        <v/>
      </c>
    </row>
    <row r="169" spans="2:15" x14ac:dyDescent="0.2">
      <c r="B169" s="120" t="str">
        <f t="array" ref="B169">IF(ISERROR(INDEX('Trust - Frontsheet'!AR$1:AR$6001,SMALL(IF('Trust - Frontsheet'!$AT$1:$AT$6001=$B$2,ROW('Trust - Frontsheet'!$AT$1:$AT$6001)),ROW(163:163)))),"",INDEX('Trust - Frontsheet'!AR$1:AR$6001,SMALL(IF('Trust - Frontsheet'!$AT$1:$AT$6001=$B$2,ROW('Trust - Frontsheet'!$AT$1:$AT$6001)),ROW(163:163))))</f>
        <v/>
      </c>
      <c r="C169" s="120" t="str">
        <f t="array" ref="C169">IF(ISERROR(INDEX('Trust - Frontsheet'!AS$1:AS$6001,SMALL(IF('Trust - Frontsheet'!$AT$1:$AT$6001=$B$2,ROW('Trust - Frontsheet'!$AT$1:$AT$6001)),ROW(163:163)))),"",INDEX('Trust - Frontsheet'!AS$1:AS$6001,SMALL(IF('Trust - Frontsheet'!$AT$1:$AT$6001=$B$2,ROW('Trust - Frontsheet'!$AT$1:$AT$6001)),ROW(163:163))))</f>
        <v/>
      </c>
      <c r="D169" s="121" t="str">
        <f>IF($B169="","",SUMIF('Trust - Frontsheet'!$C$12:$C$211,$B169,'Trust - Frontsheet'!H$12:H$211))</f>
        <v/>
      </c>
      <c r="E169" s="121" t="str">
        <f>IF($B169="","",SUMIF('Trust - Frontsheet'!$C$12:$C$211,$B169,'Trust - Frontsheet'!I$12:I$211))</f>
        <v/>
      </c>
      <c r="F169" s="121" t="str">
        <f>IF($B169="","",SUMIF('Trust - Frontsheet'!$C$12:$C$211,$B169,'Trust - Frontsheet'!J$12:J$211))</f>
        <v/>
      </c>
      <c r="G169" s="121" t="str">
        <f>IF($B169="","",SUMIF('Trust - Frontsheet'!$C$12:$C$211,$B169,'Trust - Frontsheet'!K$12:K$211))</f>
        <v/>
      </c>
      <c r="H169" s="121" t="str">
        <f>IF($B169="","",SUMIF('Trust - Frontsheet'!$C$12:$C$211,$B169,'Trust - Frontsheet'!L$12:L$211))</f>
        <v/>
      </c>
      <c r="I169" s="121" t="str">
        <f>IF($B169="","",SUMIF('Trust - Frontsheet'!$C$12:$C$211,$B169,'Trust - Frontsheet'!M$12:M$211))</f>
        <v/>
      </c>
      <c r="J169" s="121" t="str">
        <f>IF($B169="","",SUMIF('Trust - Frontsheet'!$C$12:$C$211,$B169,'Trust - Frontsheet'!N$12:N$211))</f>
        <v/>
      </c>
      <c r="K169" s="121" t="str">
        <f>IF($B169="","",SUMIF('Trust - Frontsheet'!$C$12:$C$211,$B169,'Trust - Frontsheet'!O$12:O$211))</f>
        <v/>
      </c>
      <c r="L169" s="102" t="str">
        <f t="shared" si="8"/>
        <v/>
      </c>
      <c r="M169" s="103" t="str">
        <f t="shared" si="9"/>
        <v/>
      </c>
      <c r="N169" s="102" t="str">
        <f t="shared" si="10"/>
        <v/>
      </c>
      <c r="O169" s="104" t="str">
        <f t="shared" si="11"/>
        <v/>
      </c>
    </row>
    <row r="170" spans="2:15" x14ac:dyDescent="0.2">
      <c r="B170" s="120" t="str">
        <f t="array" ref="B170">IF(ISERROR(INDEX('Trust - Frontsheet'!AR$1:AR$6001,SMALL(IF('Trust - Frontsheet'!$AT$1:$AT$6001=$B$2,ROW('Trust - Frontsheet'!$AT$1:$AT$6001)),ROW(164:164)))),"",INDEX('Trust - Frontsheet'!AR$1:AR$6001,SMALL(IF('Trust - Frontsheet'!$AT$1:$AT$6001=$B$2,ROW('Trust - Frontsheet'!$AT$1:$AT$6001)),ROW(164:164))))</f>
        <v/>
      </c>
      <c r="C170" s="120" t="str">
        <f t="array" ref="C170">IF(ISERROR(INDEX('Trust - Frontsheet'!AS$1:AS$6001,SMALL(IF('Trust - Frontsheet'!$AT$1:$AT$6001=$B$2,ROW('Trust - Frontsheet'!$AT$1:$AT$6001)),ROW(164:164)))),"",INDEX('Trust - Frontsheet'!AS$1:AS$6001,SMALL(IF('Trust - Frontsheet'!$AT$1:$AT$6001=$B$2,ROW('Trust - Frontsheet'!$AT$1:$AT$6001)),ROW(164:164))))</f>
        <v/>
      </c>
      <c r="D170" s="121" t="str">
        <f>IF($B170="","",SUMIF('Trust - Frontsheet'!$C$12:$C$211,$B170,'Trust - Frontsheet'!H$12:H$211))</f>
        <v/>
      </c>
      <c r="E170" s="121" t="str">
        <f>IF($B170="","",SUMIF('Trust - Frontsheet'!$C$12:$C$211,$B170,'Trust - Frontsheet'!I$12:I$211))</f>
        <v/>
      </c>
      <c r="F170" s="121" t="str">
        <f>IF($B170="","",SUMIF('Trust - Frontsheet'!$C$12:$C$211,$B170,'Trust - Frontsheet'!J$12:J$211))</f>
        <v/>
      </c>
      <c r="G170" s="121" t="str">
        <f>IF($B170="","",SUMIF('Trust - Frontsheet'!$C$12:$C$211,$B170,'Trust - Frontsheet'!K$12:K$211))</f>
        <v/>
      </c>
      <c r="H170" s="121" t="str">
        <f>IF($B170="","",SUMIF('Trust - Frontsheet'!$C$12:$C$211,$B170,'Trust - Frontsheet'!L$12:L$211))</f>
        <v/>
      </c>
      <c r="I170" s="121" t="str">
        <f>IF($B170="","",SUMIF('Trust - Frontsheet'!$C$12:$C$211,$B170,'Trust - Frontsheet'!M$12:M$211))</f>
        <v/>
      </c>
      <c r="J170" s="121" t="str">
        <f>IF($B170="","",SUMIF('Trust - Frontsheet'!$C$12:$C$211,$B170,'Trust - Frontsheet'!N$12:N$211))</f>
        <v/>
      </c>
      <c r="K170" s="121" t="str">
        <f>IF($B170="","",SUMIF('Trust - Frontsheet'!$C$12:$C$211,$B170,'Trust - Frontsheet'!O$12:O$211))</f>
        <v/>
      </c>
      <c r="L170" s="102" t="str">
        <f t="shared" si="8"/>
        <v/>
      </c>
      <c r="M170" s="103" t="str">
        <f t="shared" si="9"/>
        <v/>
      </c>
      <c r="N170" s="102" t="str">
        <f t="shared" si="10"/>
        <v/>
      </c>
      <c r="O170" s="104" t="str">
        <f t="shared" si="11"/>
        <v/>
      </c>
    </row>
    <row r="171" spans="2:15" x14ac:dyDescent="0.2">
      <c r="B171" s="120" t="str">
        <f t="array" ref="B171">IF(ISERROR(INDEX('Trust - Frontsheet'!AR$1:AR$6001,SMALL(IF('Trust - Frontsheet'!$AT$1:$AT$6001=$B$2,ROW('Trust - Frontsheet'!$AT$1:$AT$6001)),ROW(165:165)))),"",INDEX('Trust - Frontsheet'!AR$1:AR$6001,SMALL(IF('Trust - Frontsheet'!$AT$1:$AT$6001=$B$2,ROW('Trust - Frontsheet'!$AT$1:$AT$6001)),ROW(165:165))))</f>
        <v/>
      </c>
      <c r="C171" s="120" t="str">
        <f t="array" ref="C171">IF(ISERROR(INDEX('Trust - Frontsheet'!AS$1:AS$6001,SMALL(IF('Trust - Frontsheet'!$AT$1:$AT$6001=$B$2,ROW('Trust - Frontsheet'!$AT$1:$AT$6001)),ROW(165:165)))),"",INDEX('Trust - Frontsheet'!AS$1:AS$6001,SMALL(IF('Trust - Frontsheet'!$AT$1:$AT$6001=$B$2,ROW('Trust - Frontsheet'!$AT$1:$AT$6001)),ROW(165:165))))</f>
        <v/>
      </c>
      <c r="D171" s="121" t="str">
        <f>IF($B171="","",SUMIF('Trust - Frontsheet'!$C$12:$C$211,$B171,'Trust - Frontsheet'!H$12:H$211))</f>
        <v/>
      </c>
      <c r="E171" s="121" t="str">
        <f>IF($B171="","",SUMIF('Trust - Frontsheet'!$C$12:$C$211,$B171,'Trust - Frontsheet'!I$12:I$211))</f>
        <v/>
      </c>
      <c r="F171" s="121" t="str">
        <f>IF($B171="","",SUMIF('Trust - Frontsheet'!$C$12:$C$211,$B171,'Trust - Frontsheet'!J$12:J$211))</f>
        <v/>
      </c>
      <c r="G171" s="121" t="str">
        <f>IF($B171="","",SUMIF('Trust - Frontsheet'!$C$12:$C$211,$B171,'Trust - Frontsheet'!K$12:K$211))</f>
        <v/>
      </c>
      <c r="H171" s="121" t="str">
        <f>IF($B171="","",SUMIF('Trust - Frontsheet'!$C$12:$C$211,$B171,'Trust - Frontsheet'!L$12:L$211))</f>
        <v/>
      </c>
      <c r="I171" s="121" t="str">
        <f>IF($B171="","",SUMIF('Trust - Frontsheet'!$C$12:$C$211,$B171,'Trust - Frontsheet'!M$12:M$211))</f>
        <v/>
      </c>
      <c r="J171" s="121" t="str">
        <f>IF($B171="","",SUMIF('Trust - Frontsheet'!$C$12:$C$211,$B171,'Trust - Frontsheet'!N$12:N$211))</f>
        <v/>
      </c>
      <c r="K171" s="121" t="str">
        <f>IF($B171="","",SUMIF('Trust - Frontsheet'!$C$12:$C$211,$B171,'Trust - Frontsheet'!O$12:O$211))</f>
        <v/>
      </c>
      <c r="L171" s="102" t="str">
        <f t="shared" si="8"/>
        <v/>
      </c>
      <c r="M171" s="103" t="str">
        <f t="shared" si="9"/>
        <v/>
      </c>
      <c r="N171" s="102" t="str">
        <f t="shared" si="10"/>
        <v/>
      </c>
      <c r="O171" s="104" t="str">
        <f t="shared" si="11"/>
        <v/>
      </c>
    </row>
    <row r="172" spans="2:15" x14ac:dyDescent="0.2">
      <c r="B172" s="120" t="str">
        <f t="array" ref="B172">IF(ISERROR(INDEX('Trust - Frontsheet'!AR$1:AR$6001,SMALL(IF('Trust - Frontsheet'!$AT$1:$AT$6001=$B$2,ROW('Trust - Frontsheet'!$AT$1:$AT$6001)),ROW(166:166)))),"",INDEX('Trust - Frontsheet'!AR$1:AR$6001,SMALL(IF('Trust - Frontsheet'!$AT$1:$AT$6001=$B$2,ROW('Trust - Frontsheet'!$AT$1:$AT$6001)),ROW(166:166))))</f>
        <v/>
      </c>
      <c r="C172" s="120" t="str">
        <f t="array" ref="C172">IF(ISERROR(INDEX('Trust - Frontsheet'!AS$1:AS$6001,SMALL(IF('Trust - Frontsheet'!$AT$1:$AT$6001=$B$2,ROW('Trust - Frontsheet'!$AT$1:$AT$6001)),ROW(166:166)))),"",INDEX('Trust - Frontsheet'!AS$1:AS$6001,SMALL(IF('Trust - Frontsheet'!$AT$1:$AT$6001=$B$2,ROW('Trust - Frontsheet'!$AT$1:$AT$6001)),ROW(166:166))))</f>
        <v/>
      </c>
      <c r="D172" s="121" t="str">
        <f>IF($B172="","",SUMIF('Trust - Frontsheet'!$C$12:$C$211,$B172,'Trust - Frontsheet'!H$12:H$211))</f>
        <v/>
      </c>
      <c r="E172" s="121" t="str">
        <f>IF($B172="","",SUMIF('Trust - Frontsheet'!$C$12:$C$211,$B172,'Trust - Frontsheet'!I$12:I$211))</f>
        <v/>
      </c>
      <c r="F172" s="121" t="str">
        <f>IF($B172="","",SUMIF('Trust - Frontsheet'!$C$12:$C$211,$B172,'Trust - Frontsheet'!J$12:J$211))</f>
        <v/>
      </c>
      <c r="G172" s="121" t="str">
        <f>IF($B172="","",SUMIF('Trust - Frontsheet'!$C$12:$C$211,$B172,'Trust - Frontsheet'!K$12:K$211))</f>
        <v/>
      </c>
      <c r="H172" s="121" t="str">
        <f>IF($B172="","",SUMIF('Trust - Frontsheet'!$C$12:$C$211,$B172,'Trust - Frontsheet'!L$12:L$211))</f>
        <v/>
      </c>
      <c r="I172" s="121" t="str">
        <f>IF($B172="","",SUMIF('Trust - Frontsheet'!$C$12:$C$211,$B172,'Trust - Frontsheet'!M$12:M$211))</f>
        <v/>
      </c>
      <c r="J172" s="121" t="str">
        <f>IF($B172="","",SUMIF('Trust - Frontsheet'!$C$12:$C$211,$B172,'Trust - Frontsheet'!N$12:N$211))</f>
        <v/>
      </c>
      <c r="K172" s="121" t="str">
        <f>IF($B172="","",SUMIF('Trust - Frontsheet'!$C$12:$C$211,$B172,'Trust - Frontsheet'!O$12:O$211))</f>
        <v/>
      </c>
      <c r="L172" s="102" t="str">
        <f t="shared" si="8"/>
        <v/>
      </c>
      <c r="M172" s="103" t="str">
        <f t="shared" si="9"/>
        <v/>
      </c>
      <c r="N172" s="102" t="str">
        <f t="shared" si="10"/>
        <v/>
      </c>
      <c r="O172" s="104" t="str">
        <f t="shared" si="11"/>
        <v/>
      </c>
    </row>
    <row r="173" spans="2:15" x14ac:dyDescent="0.2">
      <c r="B173" s="120" t="str">
        <f t="array" ref="B173">IF(ISERROR(INDEX('Trust - Frontsheet'!AR$1:AR$6001,SMALL(IF('Trust - Frontsheet'!$AT$1:$AT$6001=$B$2,ROW('Trust - Frontsheet'!$AT$1:$AT$6001)),ROW(167:167)))),"",INDEX('Trust - Frontsheet'!AR$1:AR$6001,SMALL(IF('Trust - Frontsheet'!$AT$1:$AT$6001=$B$2,ROW('Trust - Frontsheet'!$AT$1:$AT$6001)),ROW(167:167))))</f>
        <v/>
      </c>
      <c r="C173" s="120" t="str">
        <f t="array" ref="C173">IF(ISERROR(INDEX('Trust - Frontsheet'!AS$1:AS$6001,SMALL(IF('Trust - Frontsheet'!$AT$1:$AT$6001=$B$2,ROW('Trust - Frontsheet'!$AT$1:$AT$6001)),ROW(167:167)))),"",INDEX('Trust - Frontsheet'!AS$1:AS$6001,SMALL(IF('Trust - Frontsheet'!$AT$1:$AT$6001=$B$2,ROW('Trust - Frontsheet'!$AT$1:$AT$6001)),ROW(167:167))))</f>
        <v/>
      </c>
      <c r="D173" s="121" t="str">
        <f>IF($B173="","",SUMIF('Trust - Frontsheet'!$C$12:$C$211,$B173,'Trust - Frontsheet'!H$12:H$211))</f>
        <v/>
      </c>
      <c r="E173" s="121" t="str">
        <f>IF($B173="","",SUMIF('Trust - Frontsheet'!$C$12:$C$211,$B173,'Trust - Frontsheet'!I$12:I$211))</f>
        <v/>
      </c>
      <c r="F173" s="121" t="str">
        <f>IF($B173="","",SUMIF('Trust - Frontsheet'!$C$12:$C$211,$B173,'Trust - Frontsheet'!J$12:J$211))</f>
        <v/>
      </c>
      <c r="G173" s="121" t="str">
        <f>IF($B173="","",SUMIF('Trust - Frontsheet'!$C$12:$C$211,$B173,'Trust - Frontsheet'!K$12:K$211))</f>
        <v/>
      </c>
      <c r="H173" s="121" t="str">
        <f>IF($B173="","",SUMIF('Trust - Frontsheet'!$C$12:$C$211,$B173,'Trust - Frontsheet'!L$12:L$211))</f>
        <v/>
      </c>
      <c r="I173" s="121" t="str">
        <f>IF($B173="","",SUMIF('Trust - Frontsheet'!$C$12:$C$211,$B173,'Trust - Frontsheet'!M$12:M$211))</f>
        <v/>
      </c>
      <c r="J173" s="121" t="str">
        <f>IF($B173="","",SUMIF('Trust - Frontsheet'!$C$12:$C$211,$B173,'Trust - Frontsheet'!N$12:N$211))</f>
        <v/>
      </c>
      <c r="K173" s="121" t="str">
        <f>IF($B173="","",SUMIF('Trust - Frontsheet'!$C$12:$C$211,$B173,'Trust - Frontsheet'!O$12:O$211))</f>
        <v/>
      </c>
      <c r="L173" s="102" t="str">
        <f t="shared" si="8"/>
        <v/>
      </c>
      <c r="M173" s="103" t="str">
        <f t="shared" si="9"/>
        <v/>
      </c>
      <c r="N173" s="102" t="str">
        <f t="shared" si="10"/>
        <v/>
      </c>
      <c r="O173" s="104" t="str">
        <f t="shared" si="11"/>
        <v/>
      </c>
    </row>
    <row r="174" spans="2:15" x14ac:dyDescent="0.2">
      <c r="B174" s="120" t="str">
        <f t="array" ref="B174">IF(ISERROR(INDEX('Trust - Frontsheet'!AR$1:AR$6001,SMALL(IF('Trust - Frontsheet'!$AT$1:$AT$6001=$B$2,ROW('Trust - Frontsheet'!$AT$1:$AT$6001)),ROW(168:168)))),"",INDEX('Trust - Frontsheet'!AR$1:AR$6001,SMALL(IF('Trust - Frontsheet'!$AT$1:$AT$6001=$B$2,ROW('Trust - Frontsheet'!$AT$1:$AT$6001)),ROW(168:168))))</f>
        <v/>
      </c>
      <c r="C174" s="120" t="str">
        <f t="array" ref="C174">IF(ISERROR(INDEX('Trust - Frontsheet'!AS$1:AS$6001,SMALL(IF('Trust - Frontsheet'!$AT$1:$AT$6001=$B$2,ROW('Trust - Frontsheet'!$AT$1:$AT$6001)),ROW(168:168)))),"",INDEX('Trust - Frontsheet'!AS$1:AS$6001,SMALL(IF('Trust - Frontsheet'!$AT$1:$AT$6001=$B$2,ROW('Trust - Frontsheet'!$AT$1:$AT$6001)),ROW(168:168))))</f>
        <v/>
      </c>
      <c r="D174" s="121" t="str">
        <f>IF($B174="","",SUMIF('Trust - Frontsheet'!$C$12:$C$211,$B174,'Trust - Frontsheet'!H$12:H$211))</f>
        <v/>
      </c>
      <c r="E174" s="121" t="str">
        <f>IF($B174="","",SUMIF('Trust - Frontsheet'!$C$12:$C$211,$B174,'Trust - Frontsheet'!I$12:I$211))</f>
        <v/>
      </c>
      <c r="F174" s="121" t="str">
        <f>IF($B174="","",SUMIF('Trust - Frontsheet'!$C$12:$C$211,$B174,'Trust - Frontsheet'!J$12:J$211))</f>
        <v/>
      </c>
      <c r="G174" s="121" t="str">
        <f>IF($B174="","",SUMIF('Trust - Frontsheet'!$C$12:$C$211,$B174,'Trust - Frontsheet'!K$12:K$211))</f>
        <v/>
      </c>
      <c r="H174" s="121" t="str">
        <f>IF($B174="","",SUMIF('Trust - Frontsheet'!$C$12:$C$211,$B174,'Trust - Frontsheet'!L$12:L$211))</f>
        <v/>
      </c>
      <c r="I174" s="121" t="str">
        <f>IF($B174="","",SUMIF('Trust - Frontsheet'!$C$12:$C$211,$B174,'Trust - Frontsheet'!M$12:M$211))</f>
        <v/>
      </c>
      <c r="J174" s="121" t="str">
        <f>IF($B174="","",SUMIF('Trust - Frontsheet'!$C$12:$C$211,$B174,'Trust - Frontsheet'!N$12:N$211))</f>
        <v/>
      </c>
      <c r="K174" s="121" t="str">
        <f>IF($B174="","",SUMIF('Trust - Frontsheet'!$C$12:$C$211,$B174,'Trust - Frontsheet'!O$12:O$211))</f>
        <v/>
      </c>
      <c r="L174" s="102" t="str">
        <f t="shared" si="8"/>
        <v/>
      </c>
      <c r="M174" s="103" t="str">
        <f t="shared" si="9"/>
        <v/>
      </c>
      <c r="N174" s="102" t="str">
        <f t="shared" si="10"/>
        <v/>
      </c>
      <c r="O174" s="104" t="str">
        <f t="shared" si="11"/>
        <v/>
      </c>
    </row>
    <row r="175" spans="2:15" x14ac:dyDescent="0.2">
      <c r="B175" s="120" t="str">
        <f t="array" ref="B175">IF(ISERROR(INDEX('Trust - Frontsheet'!AR$1:AR$6001,SMALL(IF('Trust - Frontsheet'!$AT$1:$AT$6001=$B$2,ROW('Trust - Frontsheet'!$AT$1:$AT$6001)),ROW(169:169)))),"",INDEX('Trust - Frontsheet'!AR$1:AR$6001,SMALL(IF('Trust - Frontsheet'!$AT$1:$AT$6001=$B$2,ROW('Trust - Frontsheet'!$AT$1:$AT$6001)),ROW(169:169))))</f>
        <v/>
      </c>
      <c r="C175" s="120" t="str">
        <f t="array" ref="C175">IF(ISERROR(INDEX('Trust - Frontsheet'!AS$1:AS$6001,SMALL(IF('Trust - Frontsheet'!$AT$1:$AT$6001=$B$2,ROW('Trust - Frontsheet'!$AT$1:$AT$6001)),ROW(169:169)))),"",INDEX('Trust - Frontsheet'!AS$1:AS$6001,SMALL(IF('Trust - Frontsheet'!$AT$1:$AT$6001=$B$2,ROW('Trust - Frontsheet'!$AT$1:$AT$6001)),ROW(169:169))))</f>
        <v/>
      </c>
      <c r="D175" s="121" t="str">
        <f>IF($B175="","",SUMIF('Trust - Frontsheet'!$C$12:$C$211,$B175,'Trust - Frontsheet'!H$12:H$211))</f>
        <v/>
      </c>
      <c r="E175" s="121" t="str">
        <f>IF($B175="","",SUMIF('Trust - Frontsheet'!$C$12:$C$211,$B175,'Trust - Frontsheet'!I$12:I$211))</f>
        <v/>
      </c>
      <c r="F175" s="121" t="str">
        <f>IF($B175="","",SUMIF('Trust - Frontsheet'!$C$12:$C$211,$B175,'Trust - Frontsheet'!J$12:J$211))</f>
        <v/>
      </c>
      <c r="G175" s="121" t="str">
        <f>IF($B175="","",SUMIF('Trust - Frontsheet'!$C$12:$C$211,$B175,'Trust - Frontsheet'!K$12:K$211))</f>
        <v/>
      </c>
      <c r="H175" s="121" t="str">
        <f>IF($B175="","",SUMIF('Trust - Frontsheet'!$C$12:$C$211,$B175,'Trust - Frontsheet'!L$12:L$211))</f>
        <v/>
      </c>
      <c r="I175" s="121" t="str">
        <f>IF($B175="","",SUMIF('Trust - Frontsheet'!$C$12:$C$211,$B175,'Trust - Frontsheet'!M$12:M$211))</f>
        <v/>
      </c>
      <c r="J175" s="121" t="str">
        <f>IF($B175="","",SUMIF('Trust - Frontsheet'!$C$12:$C$211,$B175,'Trust - Frontsheet'!N$12:N$211))</f>
        <v/>
      </c>
      <c r="K175" s="121" t="str">
        <f>IF($B175="","",SUMIF('Trust - Frontsheet'!$C$12:$C$211,$B175,'Trust - Frontsheet'!O$12:O$211))</f>
        <v/>
      </c>
      <c r="L175" s="102" t="str">
        <f t="shared" si="8"/>
        <v/>
      </c>
      <c r="M175" s="103" t="str">
        <f t="shared" si="9"/>
        <v/>
      </c>
      <c r="N175" s="102" t="str">
        <f t="shared" si="10"/>
        <v/>
      </c>
      <c r="O175" s="104" t="str">
        <f t="shared" si="11"/>
        <v/>
      </c>
    </row>
    <row r="176" spans="2:15" x14ac:dyDescent="0.2">
      <c r="B176" s="120" t="str">
        <f t="array" ref="B176">IF(ISERROR(INDEX('Trust - Frontsheet'!AR$1:AR$6001,SMALL(IF('Trust - Frontsheet'!$AT$1:$AT$6001=$B$2,ROW('Trust - Frontsheet'!$AT$1:$AT$6001)),ROW(170:170)))),"",INDEX('Trust - Frontsheet'!AR$1:AR$6001,SMALL(IF('Trust - Frontsheet'!$AT$1:$AT$6001=$B$2,ROW('Trust - Frontsheet'!$AT$1:$AT$6001)),ROW(170:170))))</f>
        <v/>
      </c>
      <c r="C176" s="120" t="str">
        <f t="array" ref="C176">IF(ISERROR(INDEX('Trust - Frontsheet'!AS$1:AS$6001,SMALL(IF('Trust - Frontsheet'!$AT$1:$AT$6001=$B$2,ROW('Trust - Frontsheet'!$AT$1:$AT$6001)),ROW(170:170)))),"",INDEX('Trust - Frontsheet'!AS$1:AS$6001,SMALL(IF('Trust - Frontsheet'!$AT$1:$AT$6001=$B$2,ROW('Trust - Frontsheet'!$AT$1:$AT$6001)),ROW(170:170))))</f>
        <v/>
      </c>
      <c r="D176" s="121" t="str">
        <f>IF($B176="","",SUMIF('Trust - Frontsheet'!$C$12:$C$211,$B176,'Trust - Frontsheet'!H$12:H$211))</f>
        <v/>
      </c>
      <c r="E176" s="121" t="str">
        <f>IF($B176="","",SUMIF('Trust - Frontsheet'!$C$12:$C$211,$B176,'Trust - Frontsheet'!I$12:I$211))</f>
        <v/>
      </c>
      <c r="F176" s="121" t="str">
        <f>IF($B176="","",SUMIF('Trust - Frontsheet'!$C$12:$C$211,$B176,'Trust - Frontsheet'!J$12:J$211))</f>
        <v/>
      </c>
      <c r="G176" s="121" t="str">
        <f>IF($B176="","",SUMIF('Trust - Frontsheet'!$C$12:$C$211,$B176,'Trust - Frontsheet'!K$12:K$211))</f>
        <v/>
      </c>
      <c r="H176" s="121" t="str">
        <f>IF($B176="","",SUMIF('Trust - Frontsheet'!$C$12:$C$211,$B176,'Trust - Frontsheet'!L$12:L$211))</f>
        <v/>
      </c>
      <c r="I176" s="121" t="str">
        <f>IF($B176="","",SUMIF('Trust - Frontsheet'!$C$12:$C$211,$B176,'Trust - Frontsheet'!M$12:M$211))</f>
        <v/>
      </c>
      <c r="J176" s="121" t="str">
        <f>IF($B176="","",SUMIF('Trust - Frontsheet'!$C$12:$C$211,$B176,'Trust - Frontsheet'!N$12:N$211))</f>
        <v/>
      </c>
      <c r="K176" s="121" t="str">
        <f>IF($B176="","",SUMIF('Trust - Frontsheet'!$C$12:$C$211,$B176,'Trust - Frontsheet'!O$12:O$211))</f>
        <v/>
      </c>
      <c r="L176" s="102" t="str">
        <f t="shared" si="8"/>
        <v/>
      </c>
      <c r="M176" s="103" t="str">
        <f t="shared" si="9"/>
        <v/>
      </c>
      <c r="N176" s="102" t="str">
        <f t="shared" si="10"/>
        <v/>
      </c>
      <c r="O176" s="104" t="str">
        <f t="shared" si="11"/>
        <v/>
      </c>
    </row>
    <row r="177" spans="2:15" x14ac:dyDescent="0.2">
      <c r="B177" s="120" t="str">
        <f t="array" ref="B177">IF(ISERROR(INDEX('Trust - Frontsheet'!AR$1:AR$6001,SMALL(IF('Trust - Frontsheet'!$AT$1:$AT$6001=$B$2,ROW('Trust - Frontsheet'!$AT$1:$AT$6001)),ROW(171:171)))),"",INDEX('Trust - Frontsheet'!AR$1:AR$6001,SMALL(IF('Trust - Frontsheet'!$AT$1:$AT$6001=$B$2,ROW('Trust - Frontsheet'!$AT$1:$AT$6001)),ROW(171:171))))</f>
        <v/>
      </c>
      <c r="C177" s="120" t="str">
        <f t="array" ref="C177">IF(ISERROR(INDEX('Trust - Frontsheet'!AS$1:AS$6001,SMALL(IF('Trust - Frontsheet'!$AT$1:$AT$6001=$B$2,ROW('Trust - Frontsheet'!$AT$1:$AT$6001)),ROW(171:171)))),"",INDEX('Trust - Frontsheet'!AS$1:AS$6001,SMALL(IF('Trust - Frontsheet'!$AT$1:$AT$6001=$B$2,ROW('Trust - Frontsheet'!$AT$1:$AT$6001)),ROW(171:171))))</f>
        <v/>
      </c>
      <c r="D177" s="121" t="str">
        <f>IF($B177="","",SUMIF('Trust - Frontsheet'!$C$12:$C$211,$B177,'Trust - Frontsheet'!H$12:H$211))</f>
        <v/>
      </c>
      <c r="E177" s="121" t="str">
        <f>IF($B177="","",SUMIF('Trust - Frontsheet'!$C$12:$C$211,$B177,'Trust - Frontsheet'!I$12:I$211))</f>
        <v/>
      </c>
      <c r="F177" s="121" t="str">
        <f>IF($B177="","",SUMIF('Trust - Frontsheet'!$C$12:$C$211,$B177,'Trust - Frontsheet'!J$12:J$211))</f>
        <v/>
      </c>
      <c r="G177" s="121" t="str">
        <f>IF($B177="","",SUMIF('Trust - Frontsheet'!$C$12:$C$211,$B177,'Trust - Frontsheet'!K$12:K$211))</f>
        <v/>
      </c>
      <c r="H177" s="121" t="str">
        <f>IF($B177="","",SUMIF('Trust - Frontsheet'!$C$12:$C$211,$B177,'Trust - Frontsheet'!L$12:L$211))</f>
        <v/>
      </c>
      <c r="I177" s="121" t="str">
        <f>IF($B177="","",SUMIF('Trust - Frontsheet'!$C$12:$C$211,$B177,'Trust - Frontsheet'!M$12:M$211))</f>
        <v/>
      </c>
      <c r="J177" s="121" t="str">
        <f>IF($B177="","",SUMIF('Trust - Frontsheet'!$C$12:$C$211,$B177,'Trust - Frontsheet'!N$12:N$211))</f>
        <v/>
      </c>
      <c r="K177" s="121" t="str">
        <f>IF($B177="","",SUMIF('Trust - Frontsheet'!$C$12:$C$211,$B177,'Trust - Frontsheet'!O$12:O$211))</f>
        <v/>
      </c>
      <c r="L177" s="102" t="str">
        <f t="shared" si="8"/>
        <v/>
      </c>
      <c r="M177" s="103" t="str">
        <f t="shared" si="9"/>
        <v/>
      </c>
      <c r="N177" s="102" t="str">
        <f t="shared" si="10"/>
        <v/>
      </c>
      <c r="O177" s="104" t="str">
        <f t="shared" si="11"/>
        <v/>
      </c>
    </row>
    <row r="178" spans="2:15" x14ac:dyDescent="0.2">
      <c r="B178" s="120" t="str">
        <f t="array" ref="B178">IF(ISERROR(INDEX('Trust - Frontsheet'!AR$1:AR$6001,SMALL(IF('Trust - Frontsheet'!$AT$1:$AT$6001=$B$2,ROW('Trust - Frontsheet'!$AT$1:$AT$6001)),ROW(172:172)))),"",INDEX('Trust - Frontsheet'!AR$1:AR$6001,SMALL(IF('Trust - Frontsheet'!$AT$1:$AT$6001=$B$2,ROW('Trust - Frontsheet'!$AT$1:$AT$6001)),ROW(172:172))))</f>
        <v/>
      </c>
      <c r="C178" s="120" t="str">
        <f t="array" ref="C178">IF(ISERROR(INDEX('Trust - Frontsheet'!AS$1:AS$6001,SMALL(IF('Trust - Frontsheet'!$AT$1:$AT$6001=$B$2,ROW('Trust - Frontsheet'!$AT$1:$AT$6001)),ROW(172:172)))),"",INDEX('Trust - Frontsheet'!AS$1:AS$6001,SMALL(IF('Trust - Frontsheet'!$AT$1:$AT$6001=$B$2,ROW('Trust - Frontsheet'!$AT$1:$AT$6001)),ROW(172:172))))</f>
        <v/>
      </c>
      <c r="D178" s="121" t="str">
        <f>IF($B178="","",SUMIF('Trust - Frontsheet'!$C$12:$C$211,$B178,'Trust - Frontsheet'!H$12:H$211))</f>
        <v/>
      </c>
      <c r="E178" s="121" t="str">
        <f>IF($B178="","",SUMIF('Trust - Frontsheet'!$C$12:$C$211,$B178,'Trust - Frontsheet'!I$12:I$211))</f>
        <v/>
      </c>
      <c r="F178" s="121" t="str">
        <f>IF($B178="","",SUMIF('Trust - Frontsheet'!$C$12:$C$211,$B178,'Trust - Frontsheet'!J$12:J$211))</f>
        <v/>
      </c>
      <c r="G178" s="121" t="str">
        <f>IF($B178="","",SUMIF('Trust - Frontsheet'!$C$12:$C$211,$B178,'Trust - Frontsheet'!K$12:K$211))</f>
        <v/>
      </c>
      <c r="H178" s="121" t="str">
        <f>IF($B178="","",SUMIF('Trust - Frontsheet'!$C$12:$C$211,$B178,'Trust - Frontsheet'!L$12:L$211))</f>
        <v/>
      </c>
      <c r="I178" s="121" t="str">
        <f>IF($B178="","",SUMIF('Trust - Frontsheet'!$C$12:$C$211,$B178,'Trust - Frontsheet'!M$12:M$211))</f>
        <v/>
      </c>
      <c r="J178" s="121" t="str">
        <f>IF($B178="","",SUMIF('Trust - Frontsheet'!$C$12:$C$211,$B178,'Trust - Frontsheet'!N$12:N$211))</f>
        <v/>
      </c>
      <c r="K178" s="121" t="str">
        <f>IF($B178="","",SUMIF('Trust - Frontsheet'!$C$12:$C$211,$B178,'Trust - Frontsheet'!O$12:O$211))</f>
        <v/>
      </c>
      <c r="L178" s="102" t="str">
        <f t="shared" si="8"/>
        <v/>
      </c>
      <c r="M178" s="103" t="str">
        <f t="shared" si="9"/>
        <v/>
      </c>
      <c r="N178" s="102" t="str">
        <f t="shared" si="10"/>
        <v/>
      </c>
      <c r="O178" s="104" t="str">
        <f t="shared" si="11"/>
        <v/>
      </c>
    </row>
    <row r="179" spans="2:15" x14ac:dyDescent="0.2">
      <c r="B179" s="120" t="str">
        <f t="array" ref="B179">IF(ISERROR(INDEX('Trust - Frontsheet'!AR$1:AR$6001,SMALL(IF('Trust - Frontsheet'!$AT$1:$AT$6001=$B$2,ROW('Trust - Frontsheet'!$AT$1:$AT$6001)),ROW(173:173)))),"",INDEX('Trust - Frontsheet'!AR$1:AR$6001,SMALL(IF('Trust - Frontsheet'!$AT$1:$AT$6001=$B$2,ROW('Trust - Frontsheet'!$AT$1:$AT$6001)),ROW(173:173))))</f>
        <v/>
      </c>
      <c r="C179" s="120" t="str">
        <f t="array" ref="C179">IF(ISERROR(INDEX('Trust - Frontsheet'!AS$1:AS$6001,SMALL(IF('Trust - Frontsheet'!$AT$1:$AT$6001=$B$2,ROW('Trust - Frontsheet'!$AT$1:$AT$6001)),ROW(173:173)))),"",INDEX('Trust - Frontsheet'!AS$1:AS$6001,SMALL(IF('Trust - Frontsheet'!$AT$1:$AT$6001=$B$2,ROW('Trust - Frontsheet'!$AT$1:$AT$6001)),ROW(173:173))))</f>
        <v/>
      </c>
      <c r="D179" s="121" t="str">
        <f>IF($B179="","",SUMIF('Trust - Frontsheet'!$C$12:$C$211,$B179,'Trust - Frontsheet'!H$12:H$211))</f>
        <v/>
      </c>
      <c r="E179" s="121" t="str">
        <f>IF($B179="","",SUMIF('Trust - Frontsheet'!$C$12:$C$211,$B179,'Trust - Frontsheet'!I$12:I$211))</f>
        <v/>
      </c>
      <c r="F179" s="121" t="str">
        <f>IF($B179="","",SUMIF('Trust - Frontsheet'!$C$12:$C$211,$B179,'Trust - Frontsheet'!J$12:J$211))</f>
        <v/>
      </c>
      <c r="G179" s="121" t="str">
        <f>IF($B179="","",SUMIF('Trust - Frontsheet'!$C$12:$C$211,$B179,'Trust - Frontsheet'!K$12:K$211))</f>
        <v/>
      </c>
      <c r="H179" s="121" t="str">
        <f>IF($B179="","",SUMIF('Trust - Frontsheet'!$C$12:$C$211,$B179,'Trust - Frontsheet'!L$12:L$211))</f>
        <v/>
      </c>
      <c r="I179" s="121" t="str">
        <f>IF($B179="","",SUMIF('Trust - Frontsheet'!$C$12:$C$211,$B179,'Trust - Frontsheet'!M$12:M$211))</f>
        <v/>
      </c>
      <c r="J179" s="121" t="str">
        <f>IF($B179="","",SUMIF('Trust - Frontsheet'!$C$12:$C$211,$B179,'Trust - Frontsheet'!N$12:N$211))</f>
        <v/>
      </c>
      <c r="K179" s="121" t="str">
        <f>IF($B179="","",SUMIF('Trust - Frontsheet'!$C$12:$C$211,$B179,'Trust - Frontsheet'!O$12:O$211))</f>
        <v/>
      </c>
      <c r="L179" s="102" t="str">
        <f t="shared" si="8"/>
        <v/>
      </c>
      <c r="M179" s="103" t="str">
        <f t="shared" si="9"/>
        <v/>
      </c>
      <c r="N179" s="102" t="str">
        <f t="shared" si="10"/>
        <v/>
      </c>
      <c r="O179" s="104" t="str">
        <f t="shared" si="11"/>
        <v/>
      </c>
    </row>
    <row r="180" spans="2:15" x14ac:dyDescent="0.2">
      <c r="B180" s="120" t="str">
        <f t="array" ref="B180">IF(ISERROR(INDEX('Trust - Frontsheet'!AR$1:AR$6001,SMALL(IF('Trust - Frontsheet'!$AT$1:$AT$6001=$B$2,ROW('Trust - Frontsheet'!$AT$1:$AT$6001)),ROW(174:174)))),"",INDEX('Trust - Frontsheet'!AR$1:AR$6001,SMALL(IF('Trust - Frontsheet'!$AT$1:$AT$6001=$B$2,ROW('Trust - Frontsheet'!$AT$1:$AT$6001)),ROW(174:174))))</f>
        <v/>
      </c>
      <c r="C180" s="120" t="str">
        <f t="array" ref="C180">IF(ISERROR(INDEX('Trust - Frontsheet'!AS$1:AS$6001,SMALL(IF('Trust - Frontsheet'!$AT$1:$AT$6001=$B$2,ROW('Trust - Frontsheet'!$AT$1:$AT$6001)),ROW(174:174)))),"",INDEX('Trust - Frontsheet'!AS$1:AS$6001,SMALL(IF('Trust - Frontsheet'!$AT$1:$AT$6001=$B$2,ROW('Trust - Frontsheet'!$AT$1:$AT$6001)),ROW(174:174))))</f>
        <v/>
      </c>
      <c r="D180" s="121" t="str">
        <f>IF($B180="","",SUMIF('Trust - Frontsheet'!$C$12:$C$211,$B180,'Trust - Frontsheet'!H$12:H$211))</f>
        <v/>
      </c>
      <c r="E180" s="121" t="str">
        <f>IF($B180="","",SUMIF('Trust - Frontsheet'!$C$12:$C$211,$B180,'Trust - Frontsheet'!I$12:I$211))</f>
        <v/>
      </c>
      <c r="F180" s="121" t="str">
        <f>IF($B180="","",SUMIF('Trust - Frontsheet'!$C$12:$C$211,$B180,'Trust - Frontsheet'!J$12:J$211))</f>
        <v/>
      </c>
      <c r="G180" s="121" t="str">
        <f>IF($B180="","",SUMIF('Trust - Frontsheet'!$C$12:$C$211,$B180,'Trust - Frontsheet'!K$12:K$211))</f>
        <v/>
      </c>
      <c r="H180" s="121" t="str">
        <f>IF($B180="","",SUMIF('Trust - Frontsheet'!$C$12:$C$211,$B180,'Trust - Frontsheet'!L$12:L$211))</f>
        <v/>
      </c>
      <c r="I180" s="121" t="str">
        <f>IF($B180="","",SUMIF('Trust - Frontsheet'!$C$12:$C$211,$B180,'Trust - Frontsheet'!M$12:M$211))</f>
        <v/>
      </c>
      <c r="J180" s="121" t="str">
        <f>IF($B180="","",SUMIF('Trust - Frontsheet'!$C$12:$C$211,$B180,'Trust - Frontsheet'!N$12:N$211))</f>
        <v/>
      </c>
      <c r="K180" s="121" t="str">
        <f>IF($B180="","",SUMIF('Trust - Frontsheet'!$C$12:$C$211,$B180,'Trust - Frontsheet'!O$12:O$211))</f>
        <v/>
      </c>
      <c r="L180" s="102" t="str">
        <f t="shared" si="8"/>
        <v/>
      </c>
      <c r="M180" s="103" t="str">
        <f t="shared" si="9"/>
        <v/>
      </c>
      <c r="N180" s="102" t="str">
        <f t="shared" si="10"/>
        <v/>
      </c>
      <c r="O180" s="104" t="str">
        <f t="shared" si="11"/>
        <v/>
      </c>
    </row>
    <row r="181" spans="2:15" x14ac:dyDescent="0.2">
      <c r="B181" s="120" t="str">
        <f t="array" ref="B181">IF(ISERROR(INDEX('Trust - Frontsheet'!AR$1:AR$6001,SMALL(IF('Trust - Frontsheet'!$AT$1:$AT$6001=$B$2,ROW('Trust - Frontsheet'!$AT$1:$AT$6001)),ROW(175:175)))),"",INDEX('Trust - Frontsheet'!AR$1:AR$6001,SMALL(IF('Trust - Frontsheet'!$AT$1:$AT$6001=$B$2,ROW('Trust - Frontsheet'!$AT$1:$AT$6001)),ROW(175:175))))</f>
        <v/>
      </c>
      <c r="C181" s="120" t="str">
        <f t="array" ref="C181">IF(ISERROR(INDEX('Trust - Frontsheet'!AS$1:AS$6001,SMALL(IF('Trust - Frontsheet'!$AT$1:$AT$6001=$B$2,ROW('Trust - Frontsheet'!$AT$1:$AT$6001)),ROW(175:175)))),"",INDEX('Trust - Frontsheet'!AS$1:AS$6001,SMALL(IF('Trust - Frontsheet'!$AT$1:$AT$6001=$B$2,ROW('Trust - Frontsheet'!$AT$1:$AT$6001)),ROW(175:175))))</f>
        <v/>
      </c>
      <c r="D181" s="121" t="str">
        <f>IF($B181="","",SUMIF('Trust - Frontsheet'!$C$12:$C$211,$B181,'Trust - Frontsheet'!H$12:H$211))</f>
        <v/>
      </c>
      <c r="E181" s="121" t="str">
        <f>IF($B181="","",SUMIF('Trust - Frontsheet'!$C$12:$C$211,$B181,'Trust - Frontsheet'!I$12:I$211))</f>
        <v/>
      </c>
      <c r="F181" s="121" t="str">
        <f>IF($B181="","",SUMIF('Trust - Frontsheet'!$C$12:$C$211,$B181,'Trust - Frontsheet'!J$12:J$211))</f>
        <v/>
      </c>
      <c r="G181" s="121" t="str">
        <f>IF($B181="","",SUMIF('Trust - Frontsheet'!$C$12:$C$211,$B181,'Trust - Frontsheet'!K$12:K$211))</f>
        <v/>
      </c>
      <c r="H181" s="121" t="str">
        <f>IF($B181="","",SUMIF('Trust - Frontsheet'!$C$12:$C$211,$B181,'Trust - Frontsheet'!L$12:L$211))</f>
        <v/>
      </c>
      <c r="I181" s="121" t="str">
        <f>IF($B181="","",SUMIF('Trust - Frontsheet'!$C$12:$C$211,$B181,'Trust - Frontsheet'!M$12:M$211))</f>
        <v/>
      </c>
      <c r="J181" s="121" t="str">
        <f>IF($B181="","",SUMIF('Trust - Frontsheet'!$C$12:$C$211,$B181,'Trust - Frontsheet'!N$12:N$211))</f>
        <v/>
      </c>
      <c r="K181" s="121" t="str">
        <f>IF($B181="","",SUMIF('Trust - Frontsheet'!$C$12:$C$211,$B181,'Trust - Frontsheet'!O$12:O$211))</f>
        <v/>
      </c>
      <c r="L181" s="102" t="str">
        <f t="shared" si="8"/>
        <v/>
      </c>
      <c r="M181" s="103" t="str">
        <f t="shared" si="9"/>
        <v/>
      </c>
      <c r="N181" s="102" t="str">
        <f t="shared" si="10"/>
        <v/>
      </c>
      <c r="O181" s="104" t="str">
        <f t="shared" si="11"/>
        <v/>
      </c>
    </row>
    <row r="182" spans="2:15" x14ac:dyDescent="0.2">
      <c r="B182" s="120" t="str">
        <f t="array" ref="B182">IF(ISERROR(INDEX('Trust - Frontsheet'!AR$1:AR$6001,SMALL(IF('Trust - Frontsheet'!$AT$1:$AT$6001=$B$2,ROW('Trust - Frontsheet'!$AT$1:$AT$6001)),ROW(176:176)))),"",INDEX('Trust - Frontsheet'!AR$1:AR$6001,SMALL(IF('Trust - Frontsheet'!$AT$1:$AT$6001=$B$2,ROW('Trust - Frontsheet'!$AT$1:$AT$6001)),ROW(176:176))))</f>
        <v/>
      </c>
      <c r="C182" s="120" t="str">
        <f t="array" ref="C182">IF(ISERROR(INDEX('Trust - Frontsheet'!AS$1:AS$6001,SMALL(IF('Trust - Frontsheet'!$AT$1:$AT$6001=$B$2,ROW('Trust - Frontsheet'!$AT$1:$AT$6001)),ROW(176:176)))),"",INDEX('Trust - Frontsheet'!AS$1:AS$6001,SMALL(IF('Trust - Frontsheet'!$AT$1:$AT$6001=$B$2,ROW('Trust - Frontsheet'!$AT$1:$AT$6001)),ROW(176:176))))</f>
        <v/>
      </c>
      <c r="D182" s="121" t="str">
        <f>IF($B182="","",SUMIF('Trust - Frontsheet'!$C$12:$C$211,$B182,'Trust - Frontsheet'!H$12:H$211))</f>
        <v/>
      </c>
      <c r="E182" s="121" t="str">
        <f>IF($B182="","",SUMIF('Trust - Frontsheet'!$C$12:$C$211,$B182,'Trust - Frontsheet'!I$12:I$211))</f>
        <v/>
      </c>
      <c r="F182" s="121" t="str">
        <f>IF($B182="","",SUMIF('Trust - Frontsheet'!$C$12:$C$211,$B182,'Trust - Frontsheet'!J$12:J$211))</f>
        <v/>
      </c>
      <c r="G182" s="121" t="str">
        <f>IF($B182="","",SUMIF('Trust - Frontsheet'!$C$12:$C$211,$B182,'Trust - Frontsheet'!K$12:K$211))</f>
        <v/>
      </c>
      <c r="H182" s="121" t="str">
        <f>IF($B182="","",SUMIF('Trust - Frontsheet'!$C$12:$C$211,$B182,'Trust - Frontsheet'!L$12:L$211))</f>
        <v/>
      </c>
      <c r="I182" s="121" t="str">
        <f>IF($B182="","",SUMIF('Trust - Frontsheet'!$C$12:$C$211,$B182,'Trust - Frontsheet'!M$12:M$211))</f>
        <v/>
      </c>
      <c r="J182" s="121" t="str">
        <f>IF($B182="","",SUMIF('Trust - Frontsheet'!$C$12:$C$211,$B182,'Trust - Frontsheet'!N$12:N$211))</f>
        <v/>
      </c>
      <c r="K182" s="121" t="str">
        <f>IF($B182="","",SUMIF('Trust - Frontsheet'!$C$12:$C$211,$B182,'Trust - Frontsheet'!O$12:O$211))</f>
        <v/>
      </c>
      <c r="L182" s="102" t="str">
        <f t="shared" si="8"/>
        <v/>
      </c>
      <c r="M182" s="103" t="str">
        <f t="shared" si="9"/>
        <v/>
      </c>
      <c r="N182" s="102" t="str">
        <f t="shared" si="10"/>
        <v/>
      </c>
      <c r="O182" s="104" t="str">
        <f t="shared" si="11"/>
        <v/>
      </c>
    </row>
    <row r="183" spans="2:15" x14ac:dyDescent="0.2">
      <c r="B183" s="120" t="str">
        <f t="array" ref="B183">IF(ISERROR(INDEX('Trust - Frontsheet'!AR$1:AR$6001,SMALL(IF('Trust - Frontsheet'!$AT$1:$AT$6001=$B$2,ROW('Trust - Frontsheet'!$AT$1:$AT$6001)),ROW(177:177)))),"",INDEX('Trust - Frontsheet'!AR$1:AR$6001,SMALL(IF('Trust - Frontsheet'!$AT$1:$AT$6001=$B$2,ROW('Trust - Frontsheet'!$AT$1:$AT$6001)),ROW(177:177))))</f>
        <v/>
      </c>
      <c r="C183" s="120" t="str">
        <f t="array" ref="C183">IF(ISERROR(INDEX('Trust - Frontsheet'!AS$1:AS$6001,SMALL(IF('Trust - Frontsheet'!$AT$1:$AT$6001=$B$2,ROW('Trust - Frontsheet'!$AT$1:$AT$6001)),ROW(177:177)))),"",INDEX('Trust - Frontsheet'!AS$1:AS$6001,SMALL(IF('Trust - Frontsheet'!$AT$1:$AT$6001=$B$2,ROW('Trust - Frontsheet'!$AT$1:$AT$6001)),ROW(177:177))))</f>
        <v/>
      </c>
      <c r="D183" s="121" t="str">
        <f>IF($B183="","",SUMIF('Trust - Frontsheet'!$C$12:$C$211,$B183,'Trust - Frontsheet'!H$12:H$211))</f>
        <v/>
      </c>
      <c r="E183" s="121" t="str">
        <f>IF($B183="","",SUMIF('Trust - Frontsheet'!$C$12:$C$211,$B183,'Trust - Frontsheet'!I$12:I$211))</f>
        <v/>
      </c>
      <c r="F183" s="121" t="str">
        <f>IF($B183="","",SUMIF('Trust - Frontsheet'!$C$12:$C$211,$B183,'Trust - Frontsheet'!J$12:J$211))</f>
        <v/>
      </c>
      <c r="G183" s="121" t="str">
        <f>IF($B183="","",SUMIF('Trust - Frontsheet'!$C$12:$C$211,$B183,'Trust - Frontsheet'!K$12:K$211))</f>
        <v/>
      </c>
      <c r="H183" s="121" t="str">
        <f>IF($B183="","",SUMIF('Trust - Frontsheet'!$C$12:$C$211,$B183,'Trust - Frontsheet'!L$12:L$211))</f>
        <v/>
      </c>
      <c r="I183" s="121" t="str">
        <f>IF($B183="","",SUMIF('Trust - Frontsheet'!$C$12:$C$211,$B183,'Trust - Frontsheet'!M$12:M$211))</f>
        <v/>
      </c>
      <c r="J183" s="121" t="str">
        <f>IF($B183="","",SUMIF('Trust - Frontsheet'!$C$12:$C$211,$B183,'Trust - Frontsheet'!N$12:N$211))</f>
        <v/>
      </c>
      <c r="K183" s="121" t="str">
        <f>IF($B183="","",SUMIF('Trust - Frontsheet'!$C$12:$C$211,$B183,'Trust - Frontsheet'!O$12:O$211))</f>
        <v/>
      </c>
      <c r="L183" s="102" t="str">
        <f t="shared" si="8"/>
        <v/>
      </c>
      <c r="M183" s="103" t="str">
        <f t="shared" si="9"/>
        <v/>
      </c>
      <c r="N183" s="102" t="str">
        <f t="shared" si="10"/>
        <v/>
      </c>
      <c r="O183" s="104" t="str">
        <f t="shared" si="11"/>
        <v/>
      </c>
    </row>
    <row r="184" spans="2:15" x14ac:dyDescent="0.2">
      <c r="B184" s="120" t="str">
        <f t="array" ref="B184">IF(ISERROR(INDEX('Trust - Frontsheet'!AR$1:AR$6001,SMALL(IF('Trust - Frontsheet'!$AT$1:$AT$6001=$B$2,ROW('Trust - Frontsheet'!$AT$1:$AT$6001)),ROW(178:178)))),"",INDEX('Trust - Frontsheet'!AR$1:AR$6001,SMALL(IF('Trust - Frontsheet'!$AT$1:$AT$6001=$B$2,ROW('Trust - Frontsheet'!$AT$1:$AT$6001)),ROW(178:178))))</f>
        <v/>
      </c>
      <c r="C184" s="120" t="str">
        <f t="array" ref="C184">IF(ISERROR(INDEX('Trust - Frontsheet'!AS$1:AS$6001,SMALL(IF('Trust - Frontsheet'!$AT$1:$AT$6001=$B$2,ROW('Trust - Frontsheet'!$AT$1:$AT$6001)),ROW(178:178)))),"",INDEX('Trust - Frontsheet'!AS$1:AS$6001,SMALL(IF('Trust - Frontsheet'!$AT$1:$AT$6001=$B$2,ROW('Trust - Frontsheet'!$AT$1:$AT$6001)),ROW(178:178))))</f>
        <v/>
      </c>
      <c r="D184" s="121" t="str">
        <f>IF($B184="","",SUMIF('Trust - Frontsheet'!$C$12:$C$211,$B184,'Trust - Frontsheet'!H$12:H$211))</f>
        <v/>
      </c>
      <c r="E184" s="121" t="str">
        <f>IF($B184="","",SUMIF('Trust - Frontsheet'!$C$12:$C$211,$B184,'Trust - Frontsheet'!I$12:I$211))</f>
        <v/>
      </c>
      <c r="F184" s="121" t="str">
        <f>IF($B184="","",SUMIF('Trust - Frontsheet'!$C$12:$C$211,$B184,'Trust - Frontsheet'!J$12:J$211))</f>
        <v/>
      </c>
      <c r="G184" s="121" t="str">
        <f>IF($B184="","",SUMIF('Trust - Frontsheet'!$C$12:$C$211,$B184,'Trust - Frontsheet'!K$12:K$211))</f>
        <v/>
      </c>
      <c r="H184" s="121" t="str">
        <f>IF($B184="","",SUMIF('Trust - Frontsheet'!$C$12:$C$211,$B184,'Trust - Frontsheet'!L$12:L$211))</f>
        <v/>
      </c>
      <c r="I184" s="121" t="str">
        <f>IF($B184="","",SUMIF('Trust - Frontsheet'!$C$12:$C$211,$B184,'Trust - Frontsheet'!M$12:M$211))</f>
        <v/>
      </c>
      <c r="J184" s="121" t="str">
        <f>IF($B184="","",SUMIF('Trust - Frontsheet'!$C$12:$C$211,$B184,'Trust - Frontsheet'!N$12:N$211))</f>
        <v/>
      </c>
      <c r="K184" s="121" t="str">
        <f>IF($B184="","",SUMIF('Trust - Frontsheet'!$C$12:$C$211,$B184,'Trust - Frontsheet'!O$12:O$211))</f>
        <v/>
      </c>
      <c r="L184" s="102" t="str">
        <f t="shared" si="8"/>
        <v/>
      </c>
      <c r="M184" s="103" t="str">
        <f t="shared" si="9"/>
        <v/>
      </c>
      <c r="N184" s="102" t="str">
        <f t="shared" si="10"/>
        <v/>
      </c>
      <c r="O184" s="104" t="str">
        <f t="shared" si="11"/>
        <v/>
      </c>
    </row>
    <row r="185" spans="2:15" x14ac:dyDescent="0.2">
      <c r="B185" s="120" t="str">
        <f t="array" ref="B185">IF(ISERROR(INDEX('Trust - Frontsheet'!AR$1:AR$6001,SMALL(IF('Trust - Frontsheet'!$AT$1:$AT$6001=$B$2,ROW('Trust - Frontsheet'!$AT$1:$AT$6001)),ROW(179:179)))),"",INDEX('Trust - Frontsheet'!AR$1:AR$6001,SMALL(IF('Trust - Frontsheet'!$AT$1:$AT$6001=$B$2,ROW('Trust - Frontsheet'!$AT$1:$AT$6001)),ROW(179:179))))</f>
        <v/>
      </c>
      <c r="C185" s="120" t="str">
        <f t="array" ref="C185">IF(ISERROR(INDEX('Trust - Frontsheet'!AS$1:AS$6001,SMALL(IF('Trust - Frontsheet'!$AT$1:$AT$6001=$B$2,ROW('Trust - Frontsheet'!$AT$1:$AT$6001)),ROW(179:179)))),"",INDEX('Trust - Frontsheet'!AS$1:AS$6001,SMALL(IF('Trust - Frontsheet'!$AT$1:$AT$6001=$B$2,ROW('Trust - Frontsheet'!$AT$1:$AT$6001)),ROW(179:179))))</f>
        <v/>
      </c>
      <c r="D185" s="121" t="str">
        <f>IF($B185="","",SUMIF('Trust - Frontsheet'!$C$12:$C$211,$B185,'Trust - Frontsheet'!H$12:H$211))</f>
        <v/>
      </c>
      <c r="E185" s="121" t="str">
        <f>IF($B185="","",SUMIF('Trust - Frontsheet'!$C$12:$C$211,$B185,'Trust - Frontsheet'!I$12:I$211))</f>
        <v/>
      </c>
      <c r="F185" s="121" t="str">
        <f>IF($B185="","",SUMIF('Trust - Frontsheet'!$C$12:$C$211,$B185,'Trust - Frontsheet'!J$12:J$211))</f>
        <v/>
      </c>
      <c r="G185" s="121" t="str">
        <f>IF($B185="","",SUMIF('Trust - Frontsheet'!$C$12:$C$211,$B185,'Trust - Frontsheet'!K$12:K$211))</f>
        <v/>
      </c>
      <c r="H185" s="121" t="str">
        <f>IF($B185="","",SUMIF('Trust - Frontsheet'!$C$12:$C$211,$B185,'Trust - Frontsheet'!L$12:L$211))</f>
        <v/>
      </c>
      <c r="I185" s="121" t="str">
        <f>IF($B185="","",SUMIF('Trust - Frontsheet'!$C$12:$C$211,$B185,'Trust - Frontsheet'!M$12:M$211))</f>
        <v/>
      </c>
      <c r="J185" s="121" t="str">
        <f>IF($B185="","",SUMIF('Trust - Frontsheet'!$C$12:$C$211,$B185,'Trust - Frontsheet'!N$12:N$211))</f>
        <v/>
      </c>
      <c r="K185" s="121" t="str">
        <f>IF($B185="","",SUMIF('Trust - Frontsheet'!$C$12:$C$211,$B185,'Trust - Frontsheet'!O$12:O$211))</f>
        <v/>
      </c>
      <c r="L185" s="102" t="str">
        <f t="shared" si="8"/>
        <v/>
      </c>
      <c r="M185" s="103" t="str">
        <f t="shared" si="9"/>
        <v/>
      </c>
      <c r="N185" s="102" t="str">
        <f t="shared" si="10"/>
        <v/>
      </c>
      <c r="O185" s="104" t="str">
        <f t="shared" si="11"/>
        <v/>
      </c>
    </row>
    <row r="186" spans="2:15" x14ac:dyDescent="0.2">
      <c r="B186" s="120" t="str">
        <f t="array" ref="B186">IF(ISERROR(INDEX('Trust - Frontsheet'!AR$1:AR$6001,SMALL(IF('Trust - Frontsheet'!$AT$1:$AT$6001=$B$2,ROW('Trust - Frontsheet'!$AT$1:$AT$6001)),ROW(180:180)))),"",INDEX('Trust - Frontsheet'!AR$1:AR$6001,SMALL(IF('Trust - Frontsheet'!$AT$1:$AT$6001=$B$2,ROW('Trust - Frontsheet'!$AT$1:$AT$6001)),ROW(180:180))))</f>
        <v/>
      </c>
      <c r="C186" s="120" t="str">
        <f t="array" ref="C186">IF(ISERROR(INDEX('Trust - Frontsheet'!AS$1:AS$6001,SMALL(IF('Trust - Frontsheet'!$AT$1:$AT$6001=$B$2,ROW('Trust - Frontsheet'!$AT$1:$AT$6001)),ROW(180:180)))),"",INDEX('Trust - Frontsheet'!AS$1:AS$6001,SMALL(IF('Trust - Frontsheet'!$AT$1:$AT$6001=$B$2,ROW('Trust - Frontsheet'!$AT$1:$AT$6001)),ROW(180:180))))</f>
        <v/>
      </c>
      <c r="D186" s="121" t="str">
        <f>IF($B186="","",SUMIF('Trust - Frontsheet'!$C$12:$C$211,$B186,'Trust - Frontsheet'!H$12:H$211))</f>
        <v/>
      </c>
      <c r="E186" s="121" t="str">
        <f>IF($B186="","",SUMIF('Trust - Frontsheet'!$C$12:$C$211,$B186,'Trust - Frontsheet'!I$12:I$211))</f>
        <v/>
      </c>
      <c r="F186" s="121" t="str">
        <f>IF($B186="","",SUMIF('Trust - Frontsheet'!$C$12:$C$211,$B186,'Trust - Frontsheet'!J$12:J$211))</f>
        <v/>
      </c>
      <c r="G186" s="121" t="str">
        <f>IF($B186="","",SUMIF('Trust - Frontsheet'!$C$12:$C$211,$B186,'Trust - Frontsheet'!K$12:K$211))</f>
        <v/>
      </c>
      <c r="H186" s="121" t="str">
        <f>IF($B186="","",SUMIF('Trust - Frontsheet'!$C$12:$C$211,$B186,'Trust - Frontsheet'!L$12:L$211))</f>
        <v/>
      </c>
      <c r="I186" s="121" t="str">
        <f>IF($B186="","",SUMIF('Trust - Frontsheet'!$C$12:$C$211,$B186,'Trust - Frontsheet'!M$12:M$211))</f>
        <v/>
      </c>
      <c r="J186" s="121" t="str">
        <f>IF($B186="","",SUMIF('Trust - Frontsheet'!$C$12:$C$211,$B186,'Trust - Frontsheet'!N$12:N$211))</f>
        <v/>
      </c>
      <c r="K186" s="121" t="str">
        <f>IF($B186="","",SUMIF('Trust - Frontsheet'!$C$12:$C$211,$B186,'Trust - Frontsheet'!O$12:O$211))</f>
        <v/>
      </c>
      <c r="L186" s="102" t="str">
        <f t="shared" si="8"/>
        <v/>
      </c>
      <c r="M186" s="103" t="str">
        <f t="shared" si="9"/>
        <v/>
      </c>
      <c r="N186" s="102" t="str">
        <f t="shared" si="10"/>
        <v/>
      </c>
      <c r="O186" s="104" t="str">
        <f t="shared" si="11"/>
        <v/>
      </c>
    </row>
    <row r="187" spans="2:15" x14ac:dyDescent="0.2">
      <c r="B187" s="120" t="str">
        <f t="array" ref="B187">IF(ISERROR(INDEX('Trust - Frontsheet'!AR$1:AR$6001,SMALL(IF('Trust - Frontsheet'!$AT$1:$AT$6001=$B$2,ROW('Trust - Frontsheet'!$AT$1:$AT$6001)),ROW(181:181)))),"",INDEX('Trust - Frontsheet'!AR$1:AR$6001,SMALL(IF('Trust - Frontsheet'!$AT$1:$AT$6001=$B$2,ROW('Trust - Frontsheet'!$AT$1:$AT$6001)),ROW(181:181))))</f>
        <v/>
      </c>
      <c r="C187" s="120" t="str">
        <f t="array" ref="C187">IF(ISERROR(INDEX('Trust - Frontsheet'!AS$1:AS$6001,SMALL(IF('Trust - Frontsheet'!$AT$1:$AT$6001=$B$2,ROW('Trust - Frontsheet'!$AT$1:$AT$6001)),ROW(181:181)))),"",INDEX('Trust - Frontsheet'!AS$1:AS$6001,SMALL(IF('Trust - Frontsheet'!$AT$1:$AT$6001=$B$2,ROW('Trust - Frontsheet'!$AT$1:$AT$6001)),ROW(181:181))))</f>
        <v/>
      </c>
      <c r="D187" s="121" t="str">
        <f>IF($B187="","",SUMIF('Trust - Frontsheet'!$C$12:$C$211,$B187,'Trust - Frontsheet'!H$12:H$211))</f>
        <v/>
      </c>
      <c r="E187" s="121" t="str">
        <f>IF($B187="","",SUMIF('Trust - Frontsheet'!$C$12:$C$211,$B187,'Trust - Frontsheet'!I$12:I$211))</f>
        <v/>
      </c>
      <c r="F187" s="121" t="str">
        <f>IF($B187="","",SUMIF('Trust - Frontsheet'!$C$12:$C$211,$B187,'Trust - Frontsheet'!J$12:J$211))</f>
        <v/>
      </c>
      <c r="G187" s="121" t="str">
        <f>IF($B187="","",SUMIF('Trust - Frontsheet'!$C$12:$C$211,$B187,'Trust - Frontsheet'!K$12:K$211))</f>
        <v/>
      </c>
      <c r="H187" s="121" t="str">
        <f>IF($B187="","",SUMIF('Trust - Frontsheet'!$C$12:$C$211,$B187,'Trust - Frontsheet'!L$12:L$211))</f>
        <v/>
      </c>
      <c r="I187" s="121" t="str">
        <f>IF($B187="","",SUMIF('Trust - Frontsheet'!$C$12:$C$211,$B187,'Trust - Frontsheet'!M$12:M$211))</f>
        <v/>
      </c>
      <c r="J187" s="121" t="str">
        <f>IF($B187="","",SUMIF('Trust - Frontsheet'!$C$12:$C$211,$B187,'Trust - Frontsheet'!N$12:N$211))</f>
        <v/>
      </c>
      <c r="K187" s="121" t="str">
        <f>IF($B187="","",SUMIF('Trust - Frontsheet'!$C$12:$C$211,$B187,'Trust - Frontsheet'!O$12:O$211))</f>
        <v/>
      </c>
      <c r="L187" s="102" t="str">
        <f t="shared" si="8"/>
        <v/>
      </c>
      <c r="M187" s="103" t="str">
        <f t="shared" si="9"/>
        <v/>
      </c>
      <c r="N187" s="102" t="str">
        <f t="shared" si="10"/>
        <v/>
      </c>
      <c r="O187" s="104" t="str">
        <f t="shared" si="11"/>
        <v/>
      </c>
    </row>
    <row r="188" spans="2:15" x14ac:dyDescent="0.2">
      <c r="B188" s="120" t="str">
        <f t="array" ref="B188">IF(ISERROR(INDEX('Trust - Frontsheet'!AR$1:AR$6001,SMALL(IF('Trust - Frontsheet'!$AT$1:$AT$6001=$B$2,ROW('Trust - Frontsheet'!$AT$1:$AT$6001)),ROW(182:182)))),"",INDEX('Trust - Frontsheet'!AR$1:AR$6001,SMALL(IF('Trust - Frontsheet'!$AT$1:$AT$6001=$B$2,ROW('Trust - Frontsheet'!$AT$1:$AT$6001)),ROW(182:182))))</f>
        <v/>
      </c>
      <c r="C188" s="120" t="str">
        <f t="array" ref="C188">IF(ISERROR(INDEX('Trust - Frontsheet'!AS$1:AS$6001,SMALL(IF('Trust - Frontsheet'!$AT$1:$AT$6001=$B$2,ROW('Trust - Frontsheet'!$AT$1:$AT$6001)),ROW(182:182)))),"",INDEX('Trust - Frontsheet'!AS$1:AS$6001,SMALL(IF('Trust - Frontsheet'!$AT$1:$AT$6001=$B$2,ROW('Trust - Frontsheet'!$AT$1:$AT$6001)),ROW(182:182))))</f>
        <v/>
      </c>
      <c r="D188" s="121" t="str">
        <f>IF($B188="","",SUMIF('Trust - Frontsheet'!$C$12:$C$211,$B188,'Trust - Frontsheet'!H$12:H$211))</f>
        <v/>
      </c>
      <c r="E188" s="121" t="str">
        <f>IF($B188="","",SUMIF('Trust - Frontsheet'!$C$12:$C$211,$B188,'Trust - Frontsheet'!I$12:I$211))</f>
        <v/>
      </c>
      <c r="F188" s="121" t="str">
        <f>IF($B188="","",SUMIF('Trust - Frontsheet'!$C$12:$C$211,$B188,'Trust - Frontsheet'!J$12:J$211))</f>
        <v/>
      </c>
      <c r="G188" s="121" t="str">
        <f>IF($B188="","",SUMIF('Trust - Frontsheet'!$C$12:$C$211,$B188,'Trust - Frontsheet'!K$12:K$211))</f>
        <v/>
      </c>
      <c r="H188" s="121" t="str">
        <f>IF($B188="","",SUMIF('Trust - Frontsheet'!$C$12:$C$211,$B188,'Trust - Frontsheet'!L$12:L$211))</f>
        <v/>
      </c>
      <c r="I188" s="121" t="str">
        <f>IF($B188="","",SUMIF('Trust - Frontsheet'!$C$12:$C$211,$B188,'Trust - Frontsheet'!M$12:M$211))</f>
        <v/>
      </c>
      <c r="J188" s="121" t="str">
        <f>IF($B188="","",SUMIF('Trust - Frontsheet'!$C$12:$C$211,$B188,'Trust - Frontsheet'!N$12:N$211))</f>
        <v/>
      </c>
      <c r="K188" s="121" t="str">
        <f>IF($B188="","",SUMIF('Trust - Frontsheet'!$C$12:$C$211,$B188,'Trust - Frontsheet'!O$12:O$211))</f>
        <v/>
      </c>
      <c r="L188" s="102" t="str">
        <f t="shared" si="8"/>
        <v/>
      </c>
      <c r="M188" s="103" t="str">
        <f t="shared" si="9"/>
        <v/>
      </c>
      <c r="N188" s="102" t="str">
        <f t="shared" si="10"/>
        <v/>
      </c>
      <c r="O188" s="104" t="str">
        <f t="shared" si="11"/>
        <v/>
      </c>
    </row>
    <row r="189" spans="2:15" x14ac:dyDescent="0.2">
      <c r="B189" s="120" t="str">
        <f t="array" ref="B189">IF(ISERROR(INDEX('Trust - Frontsheet'!AR$1:AR$6001,SMALL(IF('Trust - Frontsheet'!$AT$1:$AT$6001=$B$2,ROW('Trust - Frontsheet'!$AT$1:$AT$6001)),ROW(183:183)))),"",INDEX('Trust - Frontsheet'!AR$1:AR$6001,SMALL(IF('Trust - Frontsheet'!$AT$1:$AT$6001=$B$2,ROW('Trust - Frontsheet'!$AT$1:$AT$6001)),ROW(183:183))))</f>
        <v/>
      </c>
      <c r="C189" s="120" t="str">
        <f t="array" ref="C189">IF(ISERROR(INDEX('Trust - Frontsheet'!AS$1:AS$6001,SMALL(IF('Trust - Frontsheet'!$AT$1:$AT$6001=$B$2,ROW('Trust - Frontsheet'!$AT$1:$AT$6001)),ROW(183:183)))),"",INDEX('Trust - Frontsheet'!AS$1:AS$6001,SMALL(IF('Trust - Frontsheet'!$AT$1:$AT$6001=$B$2,ROW('Trust - Frontsheet'!$AT$1:$AT$6001)),ROW(183:183))))</f>
        <v/>
      </c>
      <c r="D189" s="121" t="str">
        <f>IF($B189="","",SUMIF('Trust - Frontsheet'!$C$12:$C$211,$B189,'Trust - Frontsheet'!H$12:H$211))</f>
        <v/>
      </c>
      <c r="E189" s="121" t="str">
        <f>IF($B189="","",SUMIF('Trust - Frontsheet'!$C$12:$C$211,$B189,'Trust - Frontsheet'!I$12:I$211))</f>
        <v/>
      </c>
      <c r="F189" s="121" t="str">
        <f>IF($B189="","",SUMIF('Trust - Frontsheet'!$C$12:$C$211,$B189,'Trust - Frontsheet'!J$12:J$211))</f>
        <v/>
      </c>
      <c r="G189" s="121" t="str">
        <f>IF($B189="","",SUMIF('Trust - Frontsheet'!$C$12:$C$211,$B189,'Trust - Frontsheet'!K$12:K$211))</f>
        <v/>
      </c>
      <c r="H189" s="121" t="str">
        <f>IF($B189="","",SUMIF('Trust - Frontsheet'!$C$12:$C$211,$B189,'Trust - Frontsheet'!L$12:L$211))</f>
        <v/>
      </c>
      <c r="I189" s="121" t="str">
        <f>IF($B189="","",SUMIF('Trust - Frontsheet'!$C$12:$C$211,$B189,'Trust - Frontsheet'!M$12:M$211))</f>
        <v/>
      </c>
      <c r="J189" s="121" t="str">
        <f>IF($B189="","",SUMIF('Trust - Frontsheet'!$C$12:$C$211,$B189,'Trust - Frontsheet'!N$12:N$211))</f>
        <v/>
      </c>
      <c r="K189" s="121" t="str">
        <f>IF($B189="","",SUMIF('Trust - Frontsheet'!$C$12:$C$211,$B189,'Trust - Frontsheet'!O$12:O$211))</f>
        <v/>
      </c>
      <c r="L189" s="102" t="str">
        <f t="shared" si="8"/>
        <v/>
      </c>
      <c r="M189" s="103" t="str">
        <f t="shared" si="9"/>
        <v/>
      </c>
      <c r="N189" s="102" t="str">
        <f t="shared" si="10"/>
        <v/>
      </c>
      <c r="O189" s="104" t="str">
        <f t="shared" si="11"/>
        <v/>
      </c>
    </row>
    <row r="190" spans="2:15" x14ac:dyDescent="0.2">
      <c r="B190" s="120" t="str">
        <f t="array" ref="B190">IF(ISERROR(INDEX('Trust - Frontsheet'!AR$1:AR$6001,SMALL(IF('Trust - Frontsheet'!$AT$1:$AT$6001=$B$2,ROW('Trust - Frontsheet'!$AT$1:$AT$6001)),ROW(184:184)))),"",INDEX('Trust - Frontsheet'!AR$1:AR$6001,SMALL(IF('Trust - Frontsheet'!$AT$1:$AT$6001=$B$2,ROW('Trust - Frontsheet'!$AT$1:$AT$6001)),ROW(184:184))))</f>
        <v/>
      </c>
      <c r="C190" s="120" t="str">
        <f t="array" ref="C190">IF(ISERROR(INDEX('Trust - Frontsheet'!AS$1:AS$6001,SMALL(IF('Trust - Frontsheet'!$AT$1:$AT$6001=$B$2,ROW('Trust - Frontsheet'!$AT$1:$AT$6001)),ROW(184:184)))),"",INDEX('Trust - Frontsheet'!AS$1:AS$6001,SMALL(IF('Trust - Frontsheet'!$AT$1:$AT$6001=$B$2,ROW('Trust - Frontsheet'!$AT$1:$AT$6001)),ROW(184:184))))</f>
        <v/>
      </c>
      <c r="D190" s="121" t="str">
        <f>IF($B190="","",SUMIF('Trust - Frontsheet'!$C$12:$C$211,$B190,'Trust - Frontsheet'!H$12:H$211))</f>
        <v/>
      </c>
      <c r="E190" s="121" t="str">
        <f>IF($B190="","",SUMIF('Trust - Frontsheet'!$C$12:$C$211,$B190,'Trust - Frontsheet'!I$12:I$211))</f>
        <v/>
      </c>
      <c r="F190" s="121" t="str">
        <f>IF($B190="","",SUMIF('Trust - Frontsheet'!$C$12:$C$211,$B190,'Trust - Frontsheet'!J$12:J$211))</f>
        <v/>
      </c>
      <c r="G190" s="121" t="str">
        <f>IF($B190="","",SUMIF('Trust - Frontsheet'!$C$12:$C$211,$B190,'Trust - Frontsheet'!K$12:K$211))</f>
        <v/>
      </c>
      <c r="H190" s="121" t="str">
        <f>IF($B190="","",SUMIF('Trust - Frontsheet'!$C$12:$C$211,$B190,'Trust - Frontsheet'!L$12:L$211))</f>
        <v/>
      </c>
      <c r="I190" s="121" t="str">
        <f>IF($B190="","",SUMIF('Trust - Frontsheet'!$C$12:$C$211,$B190,'Trust - Frontsheet'!M$12:M$211))</f>
        <v/>
      </c>
      <c r="J190" s="121" t="str">
        <f>IF($B190="","",SUMIF('Trust - Frontsheet'!$C$12:$C$211,$B190,'Trust - Frontsheet'!N$12:N$211))</f>
        <v/>
      </c>
      <c r="K190" s="121" t="str">
        <f>IF($B190="","",SUMIF('Trust - Frontsheet'!$C$12:$C$211,$B190,'Trust - Frontsheet'!O$12:O$211))</f>
        <v/>
      </c>
      <c r="L190" s="102" t="str">
        <f t="shared" si="8"/>
        <v/>
      </c>
      <c r="M190" s="103" t="str">
        <f t="shared" si="9"/>
        <v/>
      </c>
      <c r="N190" s="102" t="str">
        <f t="shared" si="10"/>
        <v/>
      </c>
      <c r="O190" s="104" t="str">
        <f t="shared" si="11"/>
        <v/>
      </c>
    </row>
    <row r="191" spans="2:15" x14ac:dyDescent="0.2">
      <c r="B191" s="120" t="str">
        <f t="array" ref="B191">IF(ISERROR(INDEX('Trust - Frontsheet'!AR$1:AR$6001,SMALL(IF('Trust - Frontsheet'!$AT$1:$AT$6001=$B$2,ROW('Trust - Frontsheet'!$AT$1:$AT$6001)),ROW(185:185)))),"",INDEX('Trust - Frontsheet'!AR$1:AR$6001,SMALL(IF('Trust - Frontsheet'!$AT$1:$AT$6001=$B$2,ROW('Trust - Frontsheet'!$AT$1:$AT$6001)),ROW(185:185))))</f>
        <v/>
      </c>
      <c r="C191" s="120" t="str">
        <f t="array" ref="C191">IF(ISERROR(INDEX('Trust - Frontsheet'!AS$1:AS$6001,SMALL(IF('Trust - Frontsheet'!$AT$1:$AT$6001=$B$2,ROW('Trust - Frontsheet'!$AT$1:$AT$6001)),ROW(185:185)))),"",INDEX('Trust - Frontsheet'!AS$1:AS$6001,SMALL(IF('Trust - Frontsheet'!$AT$1:$AT$6001=$B$2,ROW('Trust - Frontsheet'!$AT$1:$AT$6001)),ROW(185:185))))</f>
        <v/>
      </c>
      <c r="D191" s="121" t="str">
        <f>IF($B191="","",SUMIF('Trust - Frontsheet'!$C$12:$C$211,$B191,'Trust - Frontsheet'!H$12:H$211))</f>
        <v/>
      </c>
      <c r="E191" s="121" t="str">
        <f>IF($B191="","",SUMIF('Trust - Frontsheet'!$C$12:$C$211,$B191,'Trust - Frontsheet'!I$12:I$211))</f>
        <v/>
      </c>
      <c r="F191" s="121" t="str">
        <f>IF($B191="","",SUMIF('Trust - Frontsheet'!$C$12:$C$211,$B191,'Trust - Frontsheet'!J$12:J$211))</f>
        <v/>
      </c>
      <c r="G191" s="121" t="str">
        <f>IF($B191="","",SUMIF('Trust - Frontsheet'!$C$12:$C$211,$B191,'Trust - Frontsheet'!K$12:K$211))</f>
        <v/>
      </c>
      <c r="H191" s="121" t="str">
        <f>IF($B191="","",SUMIF('Trust - Frontsheet'!$C$12:$C$211,$B191,'Trust - Frontsheet'!L$12:L$211))</f>
        <v/>
      </c>
      <c r="I191" s="121" t="str">
        <f>IF($B191="","",SUMIF('Trust - Frontsheet'!$C$12:$C$211,$B191,'Trust - Frontsheet'!M$12:M$211))</f>
        <v/>
      </c>
      <c r="J191" s="121" t="str">
        <f>IF($B191="","",SUMIF('Trust - Frontsheet'!$C$12:$C$211,$B191,'Trust - Frontsheet'!N$12:N$211))</f>
        <v/>
      </c>
      <c r="K191" s="121" t="str">
        <f>IF($B191="","",SUMIF('Trust - Frontsheet'!$C$12:$C$211,$B191,'Trust - Frontsheet'!O$12:O$211))</f>
        <v/>
      </c>
      <c r="L191" s="102" t="str">
        <f t="shared" si="8"/>
        <v/>
      </c>
      <c r="M191" s="103" t="str">
        <f t="shared" si="9"/>
        <v/>
      </c>
      <c r="N191" s="102" t="str">
        <f t="shared" si="10"/>
        <v/>
      </c>
      <c r="O191" s="104" t="str">
        <f t="shared" si="11"/>
        <v/>
      </c>
    </row>
    <row r="192" spans="2:15" x14ac:dyDescent="0.2">
      <c r="B192" s="120" t="str">
        <f t="array" ref="B192">IF(ISERROR(INDEX('Trust - Frontsheet'!AR$1:AR$6001,SMALL(IF('Trust - Frontsheet'!$AT$1:$AT$6001=$B$2,ROW('Trust - Frontsheet'!$AT$1:$AT$6001)),ROW(186:186)))),"",INDEX('Trust - Frontsheet'!AR$1:AR$6001,SMALL(IF('Trust - Frontsheet'!$AT$1:$AT$6001=$B$2,ROW('Trust - Frontsheet'!$AT$1:$AT$6001)),ROW(186:186))))</f>
        <v/>
      </c>
      <c r="C192" s="120" t="str">
        <f t="array" ref="C192">IF(ISERROR(INDEX('Trust - Frontsheet'!AS$1:AS$6001,SMALL(IF('Trust - Frontsheet'!$AT$1:$AT$6001=$B$2,ROW('Trust - Frontsheet'!$AT$1:$AT$6001)),ROW(186:186)))),"",INDEX('Trust - Frontsheet'!AS$1:AS$6001,SMALL(IF('Trust - Frontsheet'!$AT$1:$AT$6001=$B$2,ROW('Trust - Frontsheet'!$AT$1:$AT$6001)),ROW(186:186))))</f>
        <v/>
      </c>
      <c r="D192" s="121" t="str">
        <f>IF($B192="","",SUMIF('Trust - Frontsheet'!$C$12:$C$211,$B192,'Trust - Frontsheet'!H$12:H$211))</f>
        <v/>
      </c>
      <c r="E192" s="121" t="str">
        <f>IF($B192="","",SUMIF('Trust - Frontsheet'!$C$12:$C$211,$B192,'Trust - Frontsheet'!I$12:I$211))</f>
        <v/>
      </c>
      <c r="F192" s="121" t="str">
        <f>IF($B192="","",SUMIF('Trust - Frontsheet'!$C$12:$C$211,$B192,'Trust - Frontsheet'!J$12:J$211))</f>
        <v/>
      </c>
      <c r="G192" s="121" t="str">
        <f>IF($B192="","",SUMIF('Trust - Frontsheet'!$C$12:$C$211,$B192,'Trust - Frontsheet'!K$12:K$211))</f>
        <v/>
      </c>
      <c r="H192" s="121" t="str">
        <f>IF($B192="","",SUMIF('Trust - Frontsheet'!$C$12:$C$211,$B192,'Trust - Frontsheet'!L$12:L$211))</f>
        <v/>
      </c>
      <c r="I192" s="121" t="str">
        <f>IF($B192="","",SUMIF('Trust - Frontsheet'!$C$12:$C$211,$B192,'Trust - Frontsheet'!M$12:M$211))</f>
        <v/>
      </c>
      <c r="J192" s="121" t="str">
        <f>IF($B192="","",SUMIF('Trust - Frontsheet'!$C$12:$C$211,$B192,'Trust - Frontsheet'!N$12:N$211))</f>
        <v/>
      </c>
      <c r="K192" s="121" t="str">
        <f>IF($B192="","",SUMIF('Trust - Frontsheet'!$C$12:$C$211,$B192,'Trust - Frontsheet'!O$12:O$211))</f>
        <v/>
      </c>
      <c r="L192" s="102" t="str">
        <f t="shared" si="8"/>
        <v/>
      </c>
      <c r="M192" s="103" t="str">
        <f t="shared" si="9"/>
        <v/>
      </c>
      <c r="N192" s="102" t="str">
        <f t="shared" si="10"/>
        <v/>
      </c>
      <c r="O192" s="104" t="str">
        <f t="shared" si="11"/>
        <v/>
      </c>
    </row>
    <row r="193" spans="2:15" x14ac:dyDescent="0.2">
      <c r="B193" s="120" t="str">
        <f t="array" ref="B193">IF(ISERROR(INDEX('Trust - Frontsheet'!AR$1:AR$6001,SMALL(IF('Trust - Frontsheet'!$AT$1:$AT$6001=$B$2,ROW('Trust - Frontsheet'!$AT$1:$AT$6001)),ROW(187:187)))),"",INDEX('Trust - Frontsheet'!AR$1:AR$6001,SMALL(IF('Trust - Frontsheet'!$AT$1:$AT$6001=$B$2,ROW('Trust - Frontsheet'!$AT$1:$AT$6001)),ROW(187:187))))</f>
        <v/>
      </c>
      <c r="C193" s="120" t="str">
        <f t="array" ref="C193">IF(ISERROR(INDEX('Trust - Frontsheet'!AS$1:AS$6001,SMALL(IF('Trust - Frontsheet'!$AT$1:$AT$6001=$B$2,ROW('Trust - Frontsheet'!$AT$1:$AT$6001)),ROW(187:187)))),"",INDEX('Trust - Frontsheet'!AS$1:AS$6001,SMALL(IF('Trust - Frontsheet'!$AT$1:$AT$6001=$B$2,ROW('Trust - Frontsheet'!$AT$1:$AT$6001)),ROW(187:187))))</f>
        <v/>
      </c>
      <c r="D193" s="121" t="str">
        <f>IF($B193="","",SUMIF('Trust - Frontsheet'!$C$12:$C$211,$B193,'Trust - Frontsheet'!H$12:H$211))</f>
        <v/>
      </c>
      <c r="E193" s="121" t="str">
        <f>IF($B193="","",SUMIF('Trust - Frontsheet'!$C$12:$C$211,$B193,'Trust - Frontsheet'!I$12:I$211))</f>
        <v/>
      </c>
      <c r="F193" s="121" t="str">
        <f>IF($B193="","",SUMIF('Trust - Frontsheet'!$C$12:$C$211,$B193,'Trust - Frontsheet'!J$12:J$211))</f>
        <v/>
      </c>
      <c r="G193" s="121" t="str">
        <f>IF($B193="","",SUMIF('Trust - Frontsheet'!$C$12:$C$211,$B193,'Trust - Frontsheet'!K$12:K$211))</f>
        <v/>
      </c>
      <c r="H193" s="121" t="str">
        <f>IF($B193="","",SUMIF('Trust - Frontsheet'!$C$12:$C$211,$B193,'Trust - Frontsheet'!L$12:L$211))</f>
        <v/>
      </c>
      <c r="I193" s="121" t="str">
        <f>IF($B193="","",SUMIF('Trust - Frontsheet'!$C$12:$C$211,$B193,'Trust - Frontsheet'!M$12:M$211))</f>
        <v/>
      </c>
      <c r="J193" s="121" t="str">
        <f>IF($B193="","",SUMIF('Trust - Frontsheet'!$C$12:$C$211,$B193,'Trust - Frontsheet'!N$12:N$211))</f>
        <v/>
      </c>
      <c r="K193" s="121" t="str">
        <f>IF($B193="","",SUMIF('Trust - Frontsheet'!$C$12:$C$211,$B193,'Trust - Frontsheet'!O$12:O$211))</f>
        <v/>
      </c>
      <c r="L193" s="102" t="str">
        <f t="shared" si="8"/>
        <v/>
      </c>
      <c r="M193" s="103" t="str">
        <f t="shared" si="9"/>
        <v/>
      </c>
      <c r="N193" s="102" t="str">
        <f t="shared" si="10"/>
        <v/>
      </c>
      <c r="O193" s="104" t="str">
        <f t="shared" si="11"/>
        <v/>
      </c>
    </row>
    <row r="194" spans="2:15" x14ac:dyDescent="0.2">
      <c r="B194" s="120" t="str">
        <f t="array" ref="B194">IF(ISERROR(INDEX('Trust - Frontsheet'!AR$1:AR$6001,SMALL(IF('Trust - Frontsheet'!$AT$1:$AT$6001=$B$2,ROW('Trust - Frontsheet'!$AT$1:$AT$6001)),ROW(188:188)))),"",INDEX('Trust - Frontsheet'!AR$1:AR$6001,SMALL(IF('Trust - Frontsheet'!$AT$1:$AT$6001=$B$2,ROW('Trust - Frontsheet'!$AT$1:$AT$6001)),ROW(188:188))))</f>
        <v/>
      </c>
      <c r="C194" s="120" t="str">
        <f t="array" ref="C194">IF(ISERROR(INDEX('Trust - Frontsheet'!AS$1:AS$6001,SMALL(IF('Trust - Frontsheet'!$AT$1:$AT$6001=$B$2,ROW('Trust - Frontsheet'!$AT$1:$AT$6001)),ROW(188:188)))),"",INDEX('Trust - Frontsheet'!AS$1:AS$6001,SMALL(IF('Trust - Frontsheet'!$AT$1:$AT$6001=$B$2,ROW('Trust - Frontsheet'!$AT$1:$AT$6001)),ROW(188:188))))</f>
        <v/>
      </c>
      <c r="D194" s="121" t="str">
        <f>IF($B194="","",SUMIF('Trust - Frontsheet'!$C$12:$C$211,$B194,'Trust - Frontsheet'!H$12:H$211))</f>
        <v/>
      </c>
      <c r="E194" s="121" t="str">
        <f>IF($B194="","",SUMIF('Trust - Frontsheet'!$C$12:$C$211,$B194,'Trust - Frontsheet'!I$12:I$211))</f>
        <v/>
      </c>
      <c r="F194" s="121" t="str">
        <f>IF($B194="","",SUMIF('Trust - Frontsheet'!$C$12:$C$211,$B194,'Trust - Frontsheet'!J$12:J$211))</f>
        <v/>
      </c>
      <c r="G194" s="121" t="str">
        <f>IF($B194="","",SUMIF('Trust - Frontsheet'!$C$12:$C$211,$B194,'Trust - Frontsheet'!K$12:K$211))</f>
        <v/>
      </c>
      <c r="H194" s="121" t="str">
        <f>IF($B194="","",SUMIF('Trust - Frontsheet'!$C$12:$C$211,$B194,'Trust - Frontsheet'!L$12:L$211))</f>
        <v/>
      </c>
      <c r="I194" s="121" t="str">
        <f>IF($B194="","",SUMIF('Trust - Frontsheet'!$C$12:$C$211,$B194,'Trust - Frontsheet'!M$12:M$211))</f>
        <v/>
      </c>
      <c r="J194" s="121" t="str">
        <f>IF($B194="","",SUMIF('Trust - Frontsheet'!$C$12:$C$211,$B194,'Trust - Frontsheet'!N$12:N$211))</f>
        <v/>
      </c>
      <c r="K194" s="121" t="str">
        <f>IF($B194="","",SUMIF('Trust - Frontsheet'!$C$12:$C$211,$B194,'Trust - Frontsheet'!O$12:O$211))</f>
        <v/>
      </c>
      <c r="L194" s="102" t="str">
        <f t="shared" si="8"/>
        <v/>
      </c>
      <c r="M194" s="103" t="str">
        <f t="shared" si="9"/>
        <v/>
      </c>
      <c r="N194" s="102" t="str">
        <f t="shared" si="10"/>
        <v/>
      </c>
      <c r="O194" s="104" t="str">
        <f t="shared" si="11"/>
        <v/>
      </c>
    </row>
    <row r="195" spans="2:15" x14ac:dyDescent="0.2">
      <c r="B195" s="120" t="str">
        <f t="array" ref="B195">IF(ISERROR(INDEX('Trust - Frontsheet'!AR$1:AR$6001,SMALL(IF('Trust - Frontsheet'!$AT$1:$AT$6001=$B$2,ROW('Trust - Frontsheet'!$AT$1:$AT$6001)),ROW(189:189)))),"",INDEX('Trust - Frontsheet'!AR$1:AR$6001,SMALL(IF('Trust - Frontsheet'!$AT$1:$AT$6001=$B$2,ROW('Trust - Frontsheet'!$AT$1:$AT$6001)),ROW(189:189))))</f>
        <v/>
      </c>
      <c r="C195" s="120" t="str">
        <f t="array" ref="C195">IF(ISERROR(INDEX('Trust - Frontsheet'!AS$1:AS$6001,SMALL(IF('Trust - Frontsheet'!$AT$1:$AT$6001=$B$2,ROW('Trust - Frontsheet'!$AT$1:$AT$6001)),ROW(189:189)))),"",INDEX('Trust - Frontsheet'!AS$1:AS$6001,SMALL(IF('Trust - Frontsheet'!$AT$1:$AT$6001=$B$2,ROW('Trust - Frontsheet'!$AT$1:$AT$6001)),ROW(189:189))))</f>
        <v/>
      </c>
      <c r="D195" s="121" t="str">
        <f>IF($B195="","",SUMIF('Trust - Frontsheet'!$C$12:$C$211,$B195,'Trust - Frontsheet'!H$12:H$211))</f>
        <v/>
      </c>
      <c r="E195" s="121" t="str">
        <f>IF($B195="","",SUMIF('Trust - Frontsheet'!$C$12:$C$211,$B195,'Trust - Frontsheet'!I$12:I$211))</f>
        <v/>
      </c>
      <c r="F195" s="121" t="str">
        <f>IF($B195="","",SUMIF('Trust - Frontsheet'!$C$12:$C$211,$B195,'Trust - Frontsheet'!J$12:J$211))</f>
        <v/>
      </c>
      <c r="G195" s="121" t="str">
        <f>IF($B195="","",SUMIF('Trust - Frontsheet'!$C$12:$C$211,$B195,'Trust - Frontsheet'!K$12:K$211))</f>
        <v/>
      </c>
      <c r="H195" s="121" t="str">
        <f>IF($B195="","",SUMIF('Trust - Frontsheet'!$C$12:$C$211,$B195,'Trust - Frontsheet'!L$12:L$211))</f>
        <v/>
      </c>
      <c r="I195" s="121" t="str">
        <f>IF($B195="","",SUMIF('Trust - Frontsheet'!$C$12:$C$211,$B195,'Trust - Frontsheet'!M$12:M$211))</f>
        <v/>
      </c>
      <c r="J195" s="121" t="str">
        <f>IF($B195="","",SUMIF('Trust - Frontsheet'!$C$12:$C$211,$B195,'Trust - Frontsheet'!N$12:N$211))</f>
        <v/>
      </c>
      <c r="K195" s="121" t="str">
        <f>IF($B195="","",SUMIF('Trust - Frontsheet'!$C$12:$C$211,$B195,'Trust - Frontsheet'!O$12:O$211))</f>
        <v/>
      </c>
      <c r="L195" s="102" t="str">
        <f t="shared" si="8"/>
        <v/>
      </c>
      <c r="M195" s="103" t="str">
        <f t="shared" si="9"/>
        <v/>
      </c>
      <c r="N195" s="102" t="str">
        <f t="shared" si="10"/>
        <v/>
      </c>
      <c r="O195" s="104" t="str">
        <f t="shared" si="11"/>
        <v/>
      </c>
    </row>
    <row r="196" spans="2:15" x14ac:dyDescent="0.2">
      <c r="B196" s="120" t="str">
        <f t="array" ref="B196">IF(ISERROR(INDEX('Trust - Frontsheet'!AR$1:AR$6001,SMALL(IF('Trust - Frontsheet'!$AT$1:$AT$6001=$B$2,ROW('Trust - Frontsheet'!$AT$1:$AT$6001)),ROW(190:190)))),"",INDEX('Trust - Frontsheet'!AR$1:AR$6001,SMALL(IF('Trust - Frontsheet'!$AT$1:$AT$6001=$B$2,ROW('Trust - Frontsheet'!$AT$1:$AT$6001)),ROW(190:190))))</f>
        <v/>
      </c>
      <c r="C196" s="120" t="str">
        <f t="array" ref="C196">IF(ISERROR(INDEX('Trust - Frontsheet'!AS$1:AS$6001,SMALL(IF('Trust - Frontsheet'!$AT$1:$AT$6001=$B$2,ROW('Trust - Frontsheet'!$AT$1:$AT$6001)),ROW(190:190)))),"",INDEX('Trust - Frontsheet'!AS$1:AS$6001,SMALL(IF('Trust - Frontsheet'!$AT$1:$AT$6001=$B$2,ROW('Trust - Frontsheet'!$AT$1:$AT$6001)),ROW(190:190))))</f>
        <v/>
      </c>
      <c r="D196" s="121" t="str">
        <f>IF($B196="","",SUMIF('Trust - Frontsheet'!$C$12:$C$211,$B196,'Trust - Frontsheet'!H$12:H$211))</f>
        <v/>
      </c>
      <c r="E196" s="121" t="str">
        <f>IF($B196="","",SUMIF('Trust - Frontsheet'!$C$12:$C$211,$B196,'Trust - Frontsheet'!I$12:I$211))</f>
        <v/>
      </c>
      <c r="F196" s="121" t="str">
        <f>IF($B196="","",SUMIF('Trust - Frontsheet'!$C$12:$C$211,$B196,'Trust - Frontsheet'!J$12:J$211))</f>
        <v/>
      </c>
      <c r="G196" s="121" t="str">
        <f>IF($B196="","",SUMIF('Trust - Frontsheet'!$C$12:$C$211,$B196,'Trust - Frontsheet'!K$12:K$211))</f>
        <v/>
      </c>
      <c r="H196" s="121" t="str">
        <f>IF($B196="","",SUMIF('Trust - Frontsheet'!$C$12:$C$211,$B196,'Trust - Frontsheet'!L$12:L$211))</f>
        <v/>
      </c>
      <c r="I196" s="121" t="str">
        <f>IF($B196="","",SUMIF('Trust - Frontsheet'!$C$12:$C$211,$B196,'Trust - Frontsheet'!M$12:M$211))</f>
        <v/>
      </c>
      <c r="J196" s="121" t="str">
        <f>IF($B196="","",SUMIF('Trust - Frontsheet'!$C$12:$C$211,$B196,'Trust - Frontsheet'!N$12:N$211))</f>
        <v/>
      </c>
      <c r="K196" s="121" t="str">
        <f>IF($B196="","",SUMIF('Trust - Frontsheet'!$C$12:$C$211,$B196,'Trust - Frontsheet'!O$12:O$211))</f>
        <v/>
      </c>
      <c r="L196" s="102" t="str">
        <f t="shared" si="8"/>
        <v/>
      </c>
      <c r="M196" s="103" t="str">
        <f t="shared" si="9"/>
        <v/>
      </c>
      <c r="N196" s="102" t="str">
        <f t="shared" si="10"/>
        <v/>
      </c>
      <c r="O196" s="104" t="str">
        <f t="shared" si="11"/>
        <v/>
      </c>
    </row>
    <row r="197" spans="2:15" x14ac:dyDescent="0.2">
      <c r="B197" s="120" t="str">
        <f t="array" ref="B197">IF(ISERROR(INDEX('Trust - Frontsheet'!AR$1:AR$6001,SMALL(IF('Trust - Frontsheet'!$AT$1:$AT$6001=$B$2,ROW('Trust - Frontsheet'!$AT$1:$AT$6001)),ROW(191:191)))),"",INDEX('Trust - Frontsheet'!AR$1:AR$6001,SMALL(IF('Trust - Frontsheet'!$AT$1:$AT$6001=$B$2,ROW('Trust - Frontsheet'!$AT$1:$AT$6001)),ROW(191:191))))</f>
        <v/>
      </c>
      <c r="C197" s="120" t="str">
        <f t="array" ref="C197">IF(ISERROR(INDEX('Trust - Frontsheet'!AS$1:AS$6001,SMALL(IF('Trust - Frontsheet'!$AT$1:$AT$6001=$B$2,ROW('Trust - Frontsheet'!$AT$1:$AT$6001)),ROW(191:191)))),"",INDEX('Trust - Frontsheet'!AS$1:AS$6001,SMALL(IF('Trust - Frontsheet'!$AT$1:$AT$6001=$B$2,ROW('Trust - Frontsheet'!$AT$1:$AT$6001)),ROW(191:191))))</f>
        <v/>
      </c>
      <c r="D197" s="121" t="str">
        <f>IF($B197="","",SUMIF('Trust - Frontsheet'!$C$12:$C$211,$B197,'Trust - Frontsheet'!H$12:H$211))</f>
        <v/>
      </c>
      <c r="E197" s="121" t="str">
        <f>IF($B197="","",SUMIF('Trust - Frontsheet'!$C$12:$C$211,$B197,'Trust - Frontsheet'!I$12:I$211))</f>
        <v/>
      </c>
      <c r="F197" s="121" t="str">
        <f>IF($B197="","",SUMIF('Trust - Frontsheet'!$C$12:$C$211,$B197,'Trust - Frontsheet'!J$12:J$211))</f>
        <v/>
      </c>
      <c r="G197" s="121" t="str">
        <f>IF($B197="","",SUMIF('Trust - Frontsheet'!$C$12:$C$211,$B197,'Trust - Frontsheet'!K$12:K$211))</f>
        <v/>
      </c>
      <c r="H197" s="121" t="str">
        <f>IF($B197="","",SUMIF('Trust - Frontsheet'!$C$12:$C$211,$B197,'Trust - Frontsheet'!L$12:L$211))</f>
        <v/>
      </c>
      <c r="I197" s="121" t="str">
        <f>IF($B197="","",SUMIF('Trust - Frontsheet'!$C$12:$C$211,$B197,'Trust - Frontsheet'!M$12:M$211))</f>
        <v/>
      </c>
      <c r="J197" s="121" t="str">
        <f>IF($B197="","",SUMIF('Trust - Frontsheet'!$C$12:$C$211,$B197,'Trust - Frontsheet'!N$12:N$211))</f>
        <v/>
      </c>
      <c r="K197" s="121" t="str">
        <f>IF($B197="","",SUMIF('Trust - Frontsheet'!$C$12:$C$211,$B197,'Trust - Frontsheet'!O$12:O$211))</f>
        <v/>
      </c>
      <c r="L197" s="102" t="str">
        <f t="shared" si="8"/>
        <v/>
      </c>
      <c r="M197" s="103" t="str">
        <f t="shared" si="9"/>
        <v/>
      </c>
      <c r="N197" s="102" t="str">
        <f t="shared" si="10"/>
        <v/>
      </c>
      <c r="O197" s="104" t="str">
        <f t="shared" si="11"/>
        <v/>
      </c>
    </row>
    <row r="198" spans="2:15" x14ac:dyDescent="0.2">
      <c r="B198" s="120" t="str">
        <f t="array" ref="B198">IF(ISERROR(INDEX('Trust - Frontsheet'!AR$1:AR$6001,SMALL(IF('Trust - Frontsheet'!$AT$1:$AT$6001=$B$2,ROW('Trust - Frontsheet'!$AT$1:$AT$6001)),ROW(192:192)))),"",INDEX('Trust - Frontsheet'!AR$1:AR$6001,SMALL(IF('Trust - Frontsheet'!$AT$1:$AT$6001=$B$2,ROW('Trust - Frontsheet'!$AT$1:$AT$6001)),ROW(192:192))))</f>
        <v/>
      </c>
      <c r="C198" s="120" t="str">
        <f t="array" ref="C198">IF(ISERROR(INDEX('Trust - Frontsheet'!AS$1:AS$6001,SMALL(IF('Trust - Frontsheet'!$AT$1:$AT$6001=$B$2,ROW('Trust - Frontsheet'!$AT$1:$AT$6001)),ROW(192:192)))),"",INDEX('Trust - Frontsheet'!AS$1:AS$6001,SMALL(IF('Trust - Frontsheet'!$AT$1:$AT$6001=$B$2,ROW('Trust - Frontsheet'!$AT$1:$AT$6001)),ROW(192:192))))</f>
        <v/>
      </c>
      <c r="D198" s="121" t="str">
        <f>IF($B198="","",SUMIF('Trust - Frontsheet'!$C$12:$C$211,$B198,'Trust - Frontsheet'!H$12:H$211))</f>
        <v/>
      </c>
      <c r="E198" s="121" t="str">
        <f>IF($B198="","",SUMIF('Trust - Frontsheet'!$C$12:$C$211,$B198,'Trust - Frontsheet'!I$12:I$211))</f>
        <v/>
      </c>
      <c r="F198" s="121" t="str">
        <f>IF($B198="","",SUMIF('Trust - Frontsheet'!$C$12:$C$211,$B198,'Trust - Frontsheet'!J$12:J$211))</f>
        <v/>
      </c>
      <c r="G198" s="121" t="str">
        <f>IF($B198="","",SUMIF('Trust - Frontsheet'!$C$12:$C$211,$B198,'Trust - Frontsheet'!K$12:K$211))</f>
        <v/>
      </c>
      <c r="H198" s="121" t="str">
        <f>IF($B198="","",SUMIF('Trust - Frontsheet'!$C$12:$C$211,$B198,'Trust - Frontsheet'!L$12:L$211))</f>
        <v/>
      </c>
      <c r="I198" s="121" t="str">
        <f>IF($B198="","",SUMIF('Trust - Frontsheet'!$C$12:$C$211,$B198,'Trust - Frontsheet'!M$12:M$211))</f>
        <v/>
      </c>
      <c r="J198" s="121" t="str">
        <f>IF($B198="","",SUMIF('Trust - Frontsheet'!$C$12:$C$211,$B198,'Trust - Frontsheet'!N$12:N$211))</f>
        <v/>
      </c>
      <c r="K198" s="121" t="str">
        <f>IF($B198="","",SUMIF('Trust - Frontsheet'!$C$12:$C$211,$B198,'Trust - Frontsheet'!O$12:O$211))</f>
        <v/>
      </c>
      <c r="L198" s="102" t="str">
        <f t="shared" si="8"/>
        <v/>
      </c>
      <c r="M198" s="103" t="str">
        <f t="shared" si="9"/>
        <v/>
      </c>
      <c r="N198" s="102" t="str">
        <f t="shared" si="10"/>
        <v/>
      </c>
      <c r="O198" s="104" t="str">
        <f t="shared" si="11"/>
        <v/>
      </c>
    </row>
    <row r="199" spans="2:15" x14ac:dyDescent="0.2">
      <c r="B199" s="120" t="str">
        <f t="array" ref="B199">IF(ISERROR(INDEX('Trust - Frontsheet'!AR$1:AR$6001,SMALL(IF('Trust - Frontsheet'!$AT$1:$AT$6001=$B$2,ROW('Trust - Frontsheet'!$AT$1:$AT$6001)),ROW(193:193)))),"",INDEX('Trust - Frontsheet'!AR$1:AR$6001,SMALL(IF('Trust - Frontsheet'!$AT$1:$AT$6001=$B$2,ROW('Trust - Frontsheet'!$AT$1:$AT$6001)),ROW(193:193))))</f>
        <v/>
      </c>
      <c r="C199" s="120" t="str">
        <f t="array" ref="C199">IF(ISERROR(INDEX('Trust - Frontsheet'!AS$1:AS$6001,SMALL(IF('Trust - Frontsheet'!$AT$1:$AT$6001=$B$2,ROW('Trust - Frontsheet'!$AT$1:$AT$6001)),ROW(193:193)))),"",INDEX('Trust - Frontsheet'!AS$1:AS$6001,SMALL(IF('Trust - Frontsheet'!$AT$1:$AT$6001=$B$2,ROW('Trust - Frontsheet'!$AT$1:$AT$6001)),ROW(193:193))))</f>
        <v/>
      </c>
      <c r="D199" s="121" t="str">
        <f>IF($B199="","",SUMIF('Trust - Frontsheet'!$C$12:$C$211,$B199,'Trust - Frontsheet'!H$12:H$211))</f>
        <v/>
      </c>
      <c r="E199" s="121" t="str">
        <f>IF($B199="","",SUMIF('Trust - Frontsheet'!$C$12:$C$211,$B199,'Trust - Frontsheet'!I$12:I$211))</f>
        <v/>
      </c>
      <c r="F199" s="121" t="str">
        <f>IF($B199="","",SUMIF('Trust - Frontsheet'!$C$12:$C$211,$B199,'Trust - Frontsheet'!J$12:J$211))</f>
        <v/>
      </c>
      <c r="G199" s="121" t="str">
        <f>IF($B199="","",SUMIF('Trust - Frontsheet'!$C$12:$C$211,$B199,'Trust - Frontsheet'!K$12:K$211))</f>
        <v/>
      </c>
      <c r="H199" s="121" t="str">
        <f>IF($B199="","",SUMIF('Trust - Frontsheet'!$C$12:$C$211,$B199,'Trust - Frontsheet'!L$12:L$211))</f>
        <v/>
      </c>
      <c r="I199" s="121" t="str">
        <f>IF($B199="","",SUMIF('Trust - Frontsheet'!$C$12:$C$211,$B199,'Trust - Frontsheet'!M$12:M$211))</f>
        <v/>
      </c>
      <c r="J199" s="121" t="str">
        <f>IF($B199="","",SUMIF('Trust - Frontsheet'!$C$12:$C$211,$B199,'Trust - Frontsheet'!N$12:N$211))</f>
        <v/>
      </c>
      <c r="K199" s="121" t="str">
        <f>IF($B199="","",SUMIF('Trust - Frontsheet'!$C$12:$C$211,$B199,'Trust - Frontsheet'!O$12:O$211))</f>
        <v/>
      </c>
      <c r="L199" s="102" t="str">
        <f t="shared" si="8"/>
        <v/>
      </c>
      <c r="M199" s="103" t="str">
        <f t="shared" si="9"/>
        <v/>
      </c>
      <c r="N199" s="102" t="str">
        <f t="shared" si="10"/>
        <v/>
      </c>
      <c r="O199" s="104" t="str">
        <f t="shared" si="11"/>
        <v/>
      </c>
    </row>
    <row r="200" spans="2:15" x14ac:dyDescent="0.2">
      <c r="B200" s="120" t="str">
        <f t="array" ref="B200">IF(ISERROR(INDEX('Trust - Frontsheet'!AR$1:AR$6001,SMALL(IF('Trust - Frontsheet'!$AT$1:$AT$6001=$B$2,ROW('Trust - Frontsheet'!$AT$1:$AT$6001)),ROW(194:194)))),"",INDEX('Trust - Frontsheet'!AR$1:AR$6001,SMALL(IF('Trust - Frontsheet'!$AT$1:$AT$6001=$B$2,ROW('Trust - Frontsheet'!$AT$1:$AT$6001)),ROW(194:194))))</f>
        <v/>
      </c>
      <c r="C200" s="120" t="str">
        <f t="array" ref="C200">IF(ISERROR(INDEX('Trust - Frontsheet'!AS$1:AS$6001,SMALL(IF('Trust - Frontsheet'!$AT$1:$AT$6001=$B$2,ROW('Trust - Frontsheet'!$AT$1:$AT$6001)),ROW(194:194)))),"",INDEX('Trust - Frontsheet'!AS$1:AS$6001,SMALL(IF('Trust - Frontsheet'!$AT$1:$AT$6001=$B$2,ROW('Trust - Frontsheet'!$AT$1:$AT$6001)),ROW(194:194))))</f>
        <v/>
      </c>
      <c r="D200" s="121" t="str">
        <f>IF($B200="","",SUMIF('Trust - Frontsheet'!$C$12:$C$211,$B200,'Trust - Frontsheet'!H$12:H$211))</f>
        <v/>
      </c>
      <c r="E200" s="121" t="str">
        <f>IF($B200="","",SUMIF('Trust - Frontsheet'!$C$12:$C$211,$B200,'Trust - Frontsheet'!I$12:I$211))</f>
        <v/>
      </c>
      <c r="F200" s="121" t="str">
        <f>IF($B200="","",SUMIF('Trust - Frontsheet'!$C$12:$C$211,$B200,'Trust - Frontsheet'!J$12:J$211))</f>
        <v/>
      </c>
      <c r="G200" s="121" t="str">
        <f>IF($B200="","",SUMIF('Trust - Frontsheet'!$C$12:$C$211,$B200,'Trust - Frontsheet'!K$12:K$211))</f>
        <v/>
      </c>
      <c r="H200" s="121" t="str">
        <f>IF($B200="","",SUMIF('Trust - Frontsheet'!$C$12:$C$211,$B200,'Trust - Frontsheet'!L$12:L$211))</f>
        <v/>
      </c>
      <c r="I200" s="121" t="str">
        <f>IF($B200="","",SUMIF('Trust - Frontsheet'!$C$12:$C$211,$B200,'Trust - Frontsheet'!M$12:M$211))</f>
        <v/>
      </c>
      <c r="J200" s="121" t="str">
        <f>IF($B200="","",SUMIF('Trust - Frontsheet'!$C$12:$C$211,$B200,'Trust - Frontsheet'!N$12:N$211))</f>
        <v/>
      </c>
      <c r="K200" s="121" t="str">
        <f>IF($B200="","",SUMIF('Trust - Frontsheet'!$C$12:$C$211,$B200,'Trust - Frontsheet'!O$12:O$211))</f>
        <v/>
      </c>
      <c r="L200" s="102" t="str">
        <f>IF(D200="","",IF(D200=0,0,E200/D200))</f>
        <v/>
      </c>
      <c r="M200" s="103" t="str">
        <f>IF(F200="","",IF(F200=0,0,G200/F200))</f>
        <v/>
      </c>
      <c r="N200" s="102" t="str">
        <f>IF(H200="","",IF(H200=0,0,I200/H200))</f>
        <v/>
      </c>
      <c r="O200" s="104" t="str">
        <f>IF(J200="","",IF(J200=0,0,K200/J200))</f>
        <v/>
      </c>
    </row>
  </sheetData>
  <sheetCalcPr fullCalcOnLoad="1"/>
  <sheetProtection password="DCA1" sheet="1"/>
  <phoneticPr fontId="0" type="noConversion"/>
  <pageMargins left="0.7" right="0.7" top="0.75" bottom="0.75" header="0.3" footer="0.3"/>
  <pageSetup paperSize="9" scale="58"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L5009"/>
  <sheetViews>
    <sheetView topLeftCell="M1" workbookViewId="0">
      <selection activeCell="M1" sqref="A1:IV65536"/>
    </sheetView>
  </sheetViews>
  <sheetFormatPr defaultRowHeight="12.75" x14ac:dyDescent="0.2"/>
  <cols>
    <col min="1" max="1" width="19" style="97" hidden="1" customWidth="1"/>
    <col min="2" max="2" width="45.140625" style="97" hidden="1" customWidth="1"/>
    <col min="3" max="3" width="20" style="97" hidden="1" customWidth="1"/>
    <col min="4" max="4" width="13.42578125" style="97" hidden="1" customWidth="1"/>
    <col min="5" max="5" width="9.140625" style="97" hidden="1" customWidth="1"/>
    <col min="6" max="6" width="9.5703125" style="97" hidden="1" customWidth="1"/>
    <col min="7" max="7" width="10.5703125" style="97" hidden="1" customWidth="1"/>
    <col min="8" max="12" width="9.140625" style="97" hidden="1" customWidth="1"/>
    <col min="13" max="16384" width="9.140625" style="97"/>
  </cols>
  <sheetData>
    <row r="1" spans="1:7" x14ac:dyDescent="0.2">
      <c r="A1" s="97" t="s">
        <v>535</v>
      </c>
    </row>
    <row r="2" spans="1:7" x14ac:dyDescent="0.2">
      <c r="A2" s="97" t="s">
        <v>830</v>
      </c>
    </row>
    <row r="4" spans="1:7" x14ac:dyDescent="0.2">
      <c r="A4" s="97" t="s">
        <v>536</v>
      </c>
      <c r="B4" s="97" t="s">
        <v>537</v>
      </c>
      <c r="C4" s="97" t="s">
        <v>538</v>
      </c>
      <c r="D4" s="97" t="s">
        <v>539</v>
      </c>
      <c r="E4" s="97" t="s">
        <v>540</v>
      </c>
      <c r="F4" s="97" t="s">
        <v>541</v>
      </c>
      <c r="G4" s="97" t="s">
        <v>542</v>
      </c>
    </row>
    <row r="5" spans="1:7" x14ac:dyDescent="0.2">
      <c r="A5" s="98" t="s">
        <v>4079</v>
      </c>
      <c r="B5" s="97" t="str">
        <f>'Trust - Frontsheet'!A2:B2</f>
        <v>RWF</v>
      </c>
      <c r="D5" s="98" t="s">
        <v>565</v>
      </c>
      <c r="E5" s="97">
        <f>VLOOKUP(Control_Panel!PeriodSelection,Periods,2,0)</f>
        <v>10131</v>
      </c>
      <c r="F5" s="97" t="str">
        <f>IF(Control_Panel!K29=0,"Y","N")</f>
        <v>N</v>
      </c>
      <c r="G5" s="98">
        <v>2609</v>
      </c>
    </row>
    <row r="7" spans="1:7" x14ac:dyDescent="0.2">
      <c r="A7" s="97" t="s">
        <v>543</v>
      </c>
      <c r="B7" s="97" t="s">
        <v>544</v>
      </c>
      <c r="C7" s="97" t="s">
        <v>546</v>
      </c>
      <c r="D7" s="97" t="s">
        <v>545</v>
      </c>
    </row>
    <row r="8" spans="1:7" x14ac:dyDescent="0.2">
      <c r="A8" s="97" t="s">
        <v>2604</v>
      </c>
      <c r="B8" s="97" t="s">
        <v>2604</v>
      </c>
      <c r="C8" s="97" t="s">
        <v>2604</v>
      </c>
      <c r="D8" s="97" t="s">
        <v>2604</v>
      </c>
    </row>
    <row r="9" spans="1:7" x14ac:dyDescent="0.2">
      <c r="A9" s="97" t="s">
        <v>4080</v>
      </c>
      <c r="B9" s="97" t="s">
        <v>4081</v>
      </c>
      <c r="C9" s="97" t="s">
        <v>227</v>
      </c>
      <c r="D9" s="99">
        <f>'Trust - Frontsheet'!E7</f>
        <v>0</v>
      </c>
    </row>
    <row r="10" spans="1:7" x14ac:dyDescent="0.2">
      <c r="A10" s="97" t="s">
        <v>5173</v>
      </c>
      <c r="B10" s="97" t="s">
        <v>5174</v>
      </c>
      <c r="C10" s="97" t="s">
        <v>227</v>
      </c>
      <c r="D10" s="100" t="str">
        <f>IF(ISERROR(INDEX('Trust - Frontsheet'!$C$12:$O$211,Index!B3,Index!A3)),0,INDEX('Trust - Frontsheet'!$C$12:$O$211,Index!B3,Index!A3))</f>
        <v>RWF03</v>
      </c>
    </row>
    <row r="11" spans="1:7" x14ac:dyDescent="0.2">
      <c r="A11" s="97" t="s">
        <v>5654</v>
      </c>
      <c r="B11" s="97" t="s">
        <v>5655</v>
      </c>
      <c r="C11" s="97" t="s">
        <v>227</v>
      </c>
      <c r="D11" s="100" t="str">
        <f>IF(ISERROR(INDEX('Trust - Frontsheet'!$C$12:$O$211,Index!B4,Index!A4)),0,INDEX('Trust - Frontsheet'!$C$12:$O$211,Index!B4,Index!A4))</f>
        <v>RWF03</v>
      </c>
    </row>
    <row r="12" spans="1:7" x14ac:dyDescent="0.2">
      <c r="A12" s="97" t="s">
        <v>5678</v>
      </c>
      <c r="B12" s="97" t="s">
        <v>5679</v>
      </c>
      <c r="C12" s="97" t="s">
        <v>227</v>
      </c>
      <c r="D12" s="100" t="str">
        <f>IF(ISERROR(INDEX('Trust - Frontsheet'!$C$12:$O$211,Index!B5,Index!A5)),0,INDEX('Trust - Frontsheet'!$C$12:$O$211,Index!B5,Index!A5))</f>
        <v>RWF03</v>
      </c>
    </row>
    <row r="13" spans="1:7" x14ac:dyDescent="0.2">
      <c r="A13" s="97" t="s">
        <v>3763</v>
      </c>
      <c r="B13" s="97" t="s">
        <v>3764</v>
      </c>
      <c r="C13" s="97" t="s">
        <v>227</v>
      </c>
      <c r="D13" s="100" t="str">
        <f>IF(ISERROR(INDEX('Trust - Frontsheet'!$C$12:$O$211,Index!B6,Index!A6)),0,INDEX('Trust - Frontsheet'!$C$12:$O$211,Index!B6,Index!A6))</f>
        <v>RWF03</v>
      </c>
    </row>
    <row r="14" spans="1:7" x14ac:dyDescent="0.2">
      <c r="A14" s="97" t="s">
        <v>2129</v>
      </c>
      <c r="B14" s="97" t="s">
        <v>2130</v>
      </c>
      <c r="C14" s="97" t="s">
        <v>227</v>
      </c>
      <c r="D14" s="100" t="str">
        <f>IF(ISERROR(INDEX('Trust - Frontsheet'!$C$12:$O$211,Index!B7,Index!A7)),0,INDEX('Trust - Frontsheet'!$C$12:$O$211,Index!B7,Index!A7))</f>
        <v>RWF03</v>
      </c>
    </row>
    <row r="15" spans="1:7" x14ac:dyDescent="0.2">
      <c r="A15" s="97" t="s">
        <v>2151</v>
      </c>
      <c r="B15" s="97" t="s">
        <v>2152</v>
      </c>
      <c r="C15" s="97" t="s">
        <v>227</v>
      </c>
      <c r="D15" s="100" t="str">
        <f>IF(ISERROR(INDEX('Trust - Frontsheet'!$C$12:$O$211,Index!B8,Index!A8)),0,INDEX('Trust - Frontsheet'!$C$12:$O$211,Index!B8,Index!A8))</f>
        <v>RWF03</v>
      </c>
    </row>
    <row r="16" spans="1:7" x14ac:dyDescent="0.2">
      <c r="A16" s="97" t="s">
        <v>2173</v>
      </c>
      <c r="B16" s="97" t="s">
        <v>2174</v>
      </c>
      <c r="C16" s="97" t="s">
        <v>227</v>
      </c>
      <c r="D16" s="100" t="str">
        <f>IF(ISERROR(INDEX('Trust - Frontsheet'!$C$12:$O$211,Index!B9,Index!A9)),0,INDEX('Trust - Frontsheet'!$C$12:$O$211,Index!B9,Index!A9))</f>
        <v>RWF03</v>
      </c>
    </row>
    <row r="17" spans="1:4" x14ac:dyDescent="0.2">
      <c r="A17" s="97" t="s">
        <v>4587</v>
      </c>
      <c r="B17" s="97" t="s">
        <v>4588</v>
      </c>
      <c r="C17" s="97" t="s">
        <v>227</v>
      </c>
      <c r="D17" s="100" t="str">
        <f>IF(ISERROR(INDEX('Trust - Frontsheet'!$C$12:$O$211,Index!B10,Index!A10)),0,INDEX('Trust - Frontsheet'!$C$12:$O$211,Index!B10,Index!A10))</f>
        <v>RWF03</v>
      </c>
    </row>
    <row r="18" spans="1:4" x14ac:dyDescent="0.2">
      <c r="A18" s="97" t="s">
        <v>4609</v>
      </c>
      <c r="B18" s="97" t="s">
        <v>4610</v>
      </c>
      <c r="C18" s="97" t="s">
        <v>227</v>
      </c>
      <c r="D18" s="100" t="str">
        <f>IF(ISERROR(INDEX('Trust - Frontsheet'!$C$12:$O$211,Index!B11,Index!A11)),0,INDEX('Trust - Frontsheet'!$C$12:$O$211,Index!B11,Index!A11))</f>
        <v>RWF03</v>
      </c>
    </row>
    <row r="19" spans="1:4" x14ac:dyDescent="0.2">
      <c r="A19" s="97" t="s">
        <v>5175</v>
      </c>
      <c r="B19" s="97" t="s">
        <v>5176</v>
      </c>
      <c r="C19" s="97" t="s">
        <v>227</v>
      </c>
      <c r="D19" s="100" t="str">
        <f>IF(ISERROR(INDEX('Trust - Frontsheet'!$C$12:$O$211,Index!B12,Index!A12)),0,INDEX('Trust - Frontsheet'!$C$12:$O$211,Index!B12,Index!A12))</f>
        <v>RWF03</v>
      </c>
    </row>
    <row r="20" spans="1:4" x14ac:dyDescent="0.2">
      <c r="A20" s="97" t="s">
        <v>3234</v>
      </c>
      <c r="B20" s="97" t="s">
        <v>3235</v>
      </c>
      <c r="C20" s="97" t="s">
        <v>227</v>
      </c>
      <c r="D20" s="100" t="str">
        <f>IF(ISERROR(INDEX('Trust - Frontsheet'!$C$12:$O$211,Index!B13,Index!A13)),0,INDEX('Trust - Frontsheet'!$C$12:$O$211,Index!B13,Index!A13))</f>
        <v>RWF03</v>
      </c>
    </row>
    <row r="21" spans="1:4" x14ac:dyDescent="0.2">
      <c r="A21" s="97" t="s">
        <v>3256</v>
      </c>
      <c r="B21" s="97" t="s">
        <v>3257</v>
      </c>
      <c r="C21" s="97" t="s">
        <v>227</v>
      </c>
      <c r="D21" s="100" t="str">
        <f>IF(ISERROR(INDEX('Trust - Frontsheet'!$C$12:$O$211,Index!B14,Index!A14)),0,INDEX('Trust - Frontsheet'!$C$12:$O$211,Index!B14,Index!A14))</f>
        <v>RWF03</v>
      </c>
    </row>
    <row r="22" spans="1:4" x14ac:dyDescent="0.2">
      <c r="A22" s="97" t="s">
        <v>3372</v>
      </c>
      <c r="B22" s="97" t="s">
        <v>3373</v>
      </c>
      <c r="C22" s="97" t="s">
        <v>227</v>
      </c>
      <c r="D22" s="100" t="str">
        <f>IF(ISERROR(INDEX('Trust - Frontsheet'!$C$12:$O$211,Index!B15,Index!A15)),0,INDEX('Trust - Frontsheet'!$C$12:$O$211,Index!B15,Index!A15))</f>
        <v>RWF03</v>
      </c>
    </row>
    <row r="23" spans="1:4" x14ac:dyDescent="0.2">
      <c r="A23" s="97" t="s">
        <v>3394</v>
      </c>
      <c r="B23" s="97" t="s">
        <v>3395</v>
      </c>
      <c r="C23" s="97" t="s">
        <v>227</v>
      </c>
      <c r="D23" s="100" t="str">
        <f>IF(ISERROR(INDEX('Trust - Frontsheet'!$C$12:$O$211,Index!B16,Index!A16)),0,INDEX('Trust - Frontsheet'!$C$12:$O$211,Index!B16,Index!A16))</f>
        <v>RWFTW</v>
      </c>
    </row>
    <row r="24" spans="1:4" x14ac:dyDescent="0.2">
      <c r="A24" s="97" t="s">
        <v>3416</v>
      </c>
      <c r="B24" s="97" t="s">
        <v>3417</v>
      </c>
      <c r="C24" s="97" t="s">
        <v>227</v>
      </c>
      <c r="D24" s="100" t="str">
        <f>IF(ISERROR(INDEX('Trust - Frontsheet'!$C$12:$O$211,Index!B17,Index!A17)),0,INDEX('Trust - Frontsheet'!$C$12:$O$211,Index!B17,Index!A17))</f>
        <v>RWFTW</v>
      </c>
    </row>
    <row r="25" spans="1:4" x14ac:dyDescent="0.2">
      <c r="A25" s="97" t="s">
        <v>3438</v>
      </c>
      <c r="B25" s="97" t="s">
        <v>3439</v>
      </c>
      <c r="C25" s="97" t="s">
        <v>227</v>
      </c>
      <c r="D25" s="100" t="str">
        <f>IF(ISERROR(INDEX('Trust - Frontsheet'!$C$12:$O$211,Index!B18,Index!A18)),0,INDEX('Trust - Frontsheet'!$C$12:$O$211,Index!B18,Index!A18))</f>
        <v>RWFTW</v>
      </c>
    </row>
    <row r="26" spans="1:4" x14ac:dyDescent="0.2">
      <c r="A26" s="97" t="s">
        <v>5502</v>
      </c>
      <c r="B26" s="97" t="s">
        <v>5503</v>
      </c>
      <c r="C26" s="97" t="s">
        <v>227</v>
      </c>
      <c r="D26" s="100" t="str">
        <f>IF(ISERROR(INDEX('Trust - Frontsheet'!$C$12:$O$211,Index!B19,Index!A19)),0,INDEX('Trust - Frontsheet'!$C$12:$O$211,Index!B19,Index!A19))</f>
        <v>RWFTW</v>
      </c>
    </row>
    <row r="27" spans="1:4" x14ac:dyDescent="0.2">
      <c r="A27" s="97" t="s">
        <v>5610</v>
      </c>
      <c r="B27" s="97" t="s">
        <v>5611</v>
      </c>
      <c r="C27" s="97" t="s">
        <v>227</v>
      </c>
      <c r="D27" s="100" t="str">
        <f>IF(ISERROR(INDEX('Trust - Frontsheet'!$C$12:$O$211,Index!B20,Index!A20)),0,INDEX('Trust - Frontsheet'!$C$12:$O$211,Index!B20,Index!A20))</f>
        <v>RWFTW</v>
      </c>
    </row>
    <row r="28" spans="1:4" x14ac:dyDescent="0.2">
      <c r="A28" s="97" t="s">
        <v>5632</v>
      </c>
      <c r="B28" s="97" t="s">
        <v>5633</v>
      </c>
      <c r="C28" s="97" t="s">
        <v>227</v>
      </c>
      <c r="D28" s="100" t="str">
        <f>IF(ISERROR(INDEX('Trust - Frontsheet'!$C$12:$O$211,Index!B21,Index!A21)),0,INDEX('Trust - Frontsheet'!$C$12:$O$211,Index!B21,Index!A21))</f>
        <v>RWFTW</v>
      </c>
    </row>
    <row r="29" spans="1:4" x14ac:dyDescent="0.2">
      <c r="A29" s="97" t="s">
        <v>5656</v>
      </c>
      <c r="B29" s="97" t="s">
        <v>5657</v>
      </c>
      <c r="C29" s="97" t="s">
        <v>227</v>
      </c>
      <c r="D29" s="100" t="str">
        <f>IF(ISERROR(INDEX('Trust - Frontsheet'!$C$12:$O$211,Index!B22,Index!A22)),0,INDEX('Trust - Frontsheet'!$C$12:$O$211,Index!B22,Index!A22))</f>
        <v>RWFTW</v>
      </c>
    </row>
    <row r="30" spans="1:4" x14ac:dyDescent="0.2">
      <c r="A30" s="97" t="s">
        <v>5660</v>
      </c>
      <c r="B30" s="97" t="s">
        <v>5661</v>
      </c>
      <c r="C30" s="97" t="s">
        <v>227</v>
      </c>
      <c r="D30" s="100" t="str">
        <f>IF(ISERROR(INDEX('Trust - Frontsheet'!$C$12:$O$211,Index!B23,Index!A23)),0,INDEX('Trust - Frontsheet'!$C$12:$O$211,Index!B23,Index!A23))</f>
        <v>RWFTW</v>
      </c>
    </row>
    <row r="31" spans="1:4" x14ac:dyDescent="0.2">
      <c r="A31" s="97" t="s">
        <v>5662</v>
      </c>
      <c r="B31" s="97" t="s">
        <v>5663</v>
      </c>
      <c r="C31" s="97" t="s">
        <v>227</v>
      </c>
      <c r="D31" s="100" t="str">
        <f>IF(ISERROR(INDEX('Trust - Frontsheet'!$C$12:$O$211,Index!B24,Index!A24)),0,INDEX('Trust - Frontsheet'!$C$12:$O$211,Index!B24,Index!A24))</f>
        <v>RWFTW</v>
      </c>
    </row>
    <row r="32" spans="1:4" x14ac:dyDescent="0.2">
      <c r="A32" s="97" t="s">
        <v>5664</v>
      </c>
      <c r="B32" s="97" t="s">
        <v>5665</v>
      </c>
      <c r="C32" s="97" t="s">
        <v>227</v>
      </c>
      <c r="D32" s="100" t="str">
        <f>IF(ISERROR(INDEX('Trust - Frontsheet'!$C$12:$O$211,Index!B25,Index!A25)),0,INDEX('Trust - Frontsheet'!$C$12:$O$211,Index!B25,Index!A25))</f>
        <v>RWFTW</v>
      </c>
    </row>
    <row r="33" spans="1:4" x14ac:dyDescent="0.2">
      <c r="A33" s="97" t="s">
        <v>5666</v>
      </c>
      <c r="B33" s="97" t="s">
        <v>5667</v>
      </c>
      <c r="C33" s="97" t="s">
        <v>227</v>
      </c>
      <c r="D33" s="100" t="str">
        <f>IF(ISERROR(INDEX('Trust - Frontsheet'!$C$12:$O$211,Index!B26,Index!A26)),0,INDEX('Trust - Frontsheet'!$C$12:$O$211,Index!B26,Index!A26))</f>
        <v>RWFTW</v>
      </c>
    </row>
    <row r="34" spans="1:4" x14ac:dyDescent="0.2">
      <c r="A34" s="97" t="s">
        <v>5668</v>
      </c>
      <c r="B34" s="97" t="s">
        <v>5669</v>
      </c>
      <c r="C34" s="97" t="s">
        <v>227</v>
      </c>
      <c r="D34" s="100" t="str">
        <f>IF(ISERROR(INDEX('Trust - Frontsheet'!$C$12:$O$211,Index!B27,Index!A27)),0,INDEX('Trust - Frontsheet'!$C$12:$O$211,Index!B27,Index!A27))</f>
        <v>RWFTW</v>
      </c>
    </row>
    <row r="35" spans="1:4" x14ac:dyDescent="0.2">
      <c r="A35" s="97" t="s">
        <v>5670</v>
      </c>
      <c r="B35" s="97" t="s">
        <v>5671</v>
      </c>
      <c r="C35" s="97" t="s">
        <v>227</v>
      </c>
      <c r="D35" s="100" t="str">
        <f>IF(ISERROR(INDEX('Trust - Frontsheet'!$C$12:$O$211,Index!B28,Index!A28)),0,INDEX('Trust - Frontsheet'!$C$12:$O$211,Index!B28,Index!A28))</f>
        <v>RWFTW</v>
      </c>
    </row>
    <row r="36" spans="1:4" x14ac:dyDescent="0.2">
      <c r="A36" s="97" t="s">
        <v>5672</v>
      </c>
      <c r="B36" s="97" t="s">
        <v>5673</v>
      </c>
      <c r="C36" s="97" t="s">
        <v>227</v>
      </c>
      <c r="D36" s="100" t="str">
        <f>IF(ISERROR(INDEX('Trust - Frontsheet'!$C$12:$O$211,Index!B29,Index!A29)),0,INDEX('Trust - Frontsheet'!$C$12:$O$211,Index!B29,Index!A29))</f>
        <v>RWFTW</v>
      </c>
    </row>
    <row r="37" spans="1:4" x14ac:dyDescent="0.2">
      <c r="A37" s="97" t="s">
        <v>5674</v>
      </c>
      <c r="B37" s="97" t="s">
        <v>5675</v>
      </c>
      <c r="C37" s="97" t="s">
        <v>227</v>
      </c>
      <c r="D37" s="100" t="str">
        <f>IF(ISERROR(INDEX('Trust - Frontsheet'!$C$12:$O$211,Index!B30,Index!A30)),0,INDEX('Trust - Frontsheet'!$C$12:$O$211,Index!B30,Index!A30))</f>
        <v>RWFTW</v>
      </c>
    </row>
    <row r="38" spans="1:4" x14ac:dyDescent="0.2">
      <c r="A38" s="97" t="s">
        <v>5676</v>
      </c>
      <c r="B38" s="97" t="s">
        <v>5677</v>
      </c>
      <c r="C38" s="97" t="s">
        <v>227</v>
      </c>
      <c r="D38" s="100" t="str">
        <f>IF(ISERROR(INDEX('Trust - Frontsheet'!$C$12:$O$211,Index!B31,Index!A31)),0,INDEX('Trust - Frontsheet'!$C$12:$O$211,Index!B31,Index!A31))</f>
        <v>RWF10</v>
      </c>
    </row>
    <row r="39" spans="1:4" x14ac:dyDescent="0.2">
      <c r="A39" s="97" t="s">
        <v>5680</v>
      </c>
      <c r="B39" s="97" t="s">
        <v>5681</v>
      </c>
      <c r="C39" s="97" t="s">
        <v>227</v>
      </c>
      <c r="D39" s="100" t="str">
        <f>IF(ISERROR(INDEX('Trust - Frontsheet'!$C$12:$O$211,Index!B32,Index!A32)),0,INDEX('Trust - Frontsheet'!$C$12:$O$211,Index!B32,Index!A32))</f>
        <v>RWFTW</v>
      </c>
    </row>
    <row r="40" spans="1:4" x14ac:dyDescent="0.2">
      <c r="A40" s="97" t="s">
        <v>5682</v>
      </c>
      <c r="B40" s="97" t="s">
        <v>5683</v>
      </c>
      <c r="C40" s="97" t="s">
        <v>227</v>
      </c>
      <c r="D40" s="100" t="str">
        <f>IF(ISERROR(INDEX('Trust - Frontsheet'!$C$12:$O$211,Index!B33,Index!A33)),0,INDEX('Trust - Frontsheet'!$C$12:$O$211,Index!B33,Index!A33))</f>
        <v>RWFTW</v>
      </c>
    </row>
    <row r="41" spans="1:4" x14ac:dyDescent="0.2">
      <c r="A41" s="97" t="s">
        <v>5684</v>
      </c>
      <c r="B41" s="97" t="s">
        <v>5685</v>
      </c>
      <c r="C41" s="97" t="s">
        <v>227</v>
      </c>
      <c r="D41" s="100" t="str">
        <f>IF(ISERROR(INDEX('Trust - Frontsheet'!$C$12:$O$211,Index!B34,Index!A34)),0,INDEX('Trust - Frontsheet'!$C$12:$O$211,Index!B34,Index!A34))</f>
        <v>RWFTW</v>
      </c>
    </row>
    <row r="42" spans="1:4" x14ac:dyDescent="0.2">
      <c r="A42" s="97" t="s">
        <v>3749</v>
      </c>
      <c r="B42" s="97" t="s">
        <v>3750</v>
      </c>
      <c r="C42" s="97" t="s">
        <v>227</v>
      </c>
      <c r="D42" s="100" t="str">
        <f>IF(ISERROR(INDEX('Trust - Frontsheet'!$C$12:$O$211,Index!B35,Index!A35)),0,INDEX('Trust - Frontsheet'!$C$12:$O$211,Index!B35,Index!A35))</f>
        <v>RWFTW</v>
      </c>
    </row>
    <row r="43" spans="1:4" x14ac:dyDescent="0.2">
      <c r="A43" s="97" t="s">
        <v>3751</v>
      </c>
      <c r="B43" s="97" t="s">
        <v>3752</v>
      </c>
      <c r="C43" s="97" t="s">
        <v>227</v>
      </c>
      <c r="D43" s="100" t="str">
        <f>IF(ISERROR(INDEX('Trust - Frontsheet'!$C$12:$O$211,Index!B36,Index!A36)),0,INDEX('Trust - Frontsheet'!$C$12:$O$211,Index!B36,Index!A36))</f>
        <v>RWFTW</v>
      </c>
    </row>
    <row r="44" spans="1:4" x14ac:dyDescent="0.2">
      <c r="A44" s="97" t="s">
        <v>3753</v>
      </c>
      <c r="B44" s="97" t="s">
        <v>3754</v>
      </c>
      <c r="C44" s="97" t="s">
        <v>227</v>
      </c>
      <c r="D44" s="100" t="str">
        <f>IF(ISERROR(INDEX('Trust - Frontsheet'!$C$12:$O$211,Index!B37,Index!A37)),0,INDEX('Trust - Frontsheet'!$C$12:$O$211,Index!B37,Index!A37))</f>
        <v>RWF03</v>
      </c>
    </row>
    <row r="45" spans="1:4" x14ac:dyDescent="0.2">
      <c r="A45" s="97" t="s">
        <v>3755</v>
      </c>
      <c r="B45" s="97" t="s">
        <v>3756</v>
      </c>
      <c r="C45" s="97" t="s">
        <v>227</v>
      </c>
      <c r="D45" s="100" t="str">
        <f>IF(ISERROR(INDEX('Trust - Frontsheet'!$C$12:$O$211,Index!B38,Index!A38)),0,INDEX('Trust - Frontsheet'!$C$12:$O$211,Index!B38,Index!A38))</f>
        <v>RWFTW</v>
      </c>
    </row>
    <row r="46" spans="1:4" x14ac:dyDescent="0.2">
      <c r="A46" s="97" t="s">
        <v>3757</v>
      </c>
      <c r="B46" s="97" t="s">
        <v>3758</v>
      </c>
      <c r="C46" s="97" t="s">
        <v>227</v>
      </c>
      <c r="D46" s="100" t="str">
        <f>IF(ISERROR(INDEX('Trust - Frontsheet'!$C$12:$O$211,Index!B39,Index!A39)),0,INDEX('Trust - Frontsheet'!$C$12:$O$211,Index!B39,Index!A39))</f>
        <v>RWF03</v>
      </c>
    </row>
    <row r="47" spans="1:4" x14ac:dyDescent="0.2">
      <c r="A47" s="97" t="s">
        <v>3759</v>
      </c>
      <c r="B47" s="97" t="s">
        <v>3760</v>
      </c>
      <c r="C47" s="97" t="s">
        <v>227</v>
      </c>
      <c r="D47" s="100" t="str">
        <f>IF(ISERROR(INDEX('Trust - Frontsheet'!$C$12:$O$211,Index!B40,Index!A40)),0,INDEX('Trust - Frontsheet'!$C$12:$O$211,Index!B40,Index!A40))</f>
        <v/>
      </c>
    </row>
    <row r="48" spans="1:4" x14ac:dyDescent="0.2">
      <c r="A48" s="97" t="s">
        <v>3761</v>
      </c>
      <c r="B48" s="97" t="s">
        <v>3762</v>
      </c>
      <c r="C48" s="97" t="s">
        <v>227</v>
      </c>
      <c r="D48" s="100" t="str">
        <f>IF(ISERROR(INDEX('Trust - Frontsheet'!$C$12:$O$211,Index!B41,Index!A41)),0,INDEX('Trust - Frontsheet'!$C$12:$O$211,Index!B41,Index!A41))</f>
        <v/>
      </c>
    </row>
    <row r="49" spans="1:4" x14ac:dyDescent="0.2">
      <c r="A49" s="97" t="s">
        <v>3765</v>
      </c>
      <c r="B49" s="97" t="s">
        <v>3766</v>
      </c>
      <c r="C49" s="97" t="s">
        <v>227</v>
      </c>
      <c r="D49" s="100" t="str">
        <f>IF(ISERROR(INDEX('Trust - Frontsheet'!$C$12:$O$211,Index!B42,Index!A42)),0,INDEX('Trust - Frontsheet'!$C$12:$O$211,Index!B42,Index!A42))</f>
        <v/>
      </c>
    </row>
    <row r="50" spans="1:4" x14ac:dyDescent="0.2">
      <c r="A50" s="97" t="s">
        <v>3767</v>
      </c>
      <c r="B50" s="97" t="s">
        <v>3768</v>
      </c>
      <c r="C50" s="97" t="s">
        <v>227</v>
      </c>
      <c r="D50" s="100" t="str">
        <f>IF(ISERROR(INDEX('Trust - Frontsheet'!$C$12:$O$211,Index!B43,Index!A43)),0,INDEX('Trust - Frontsheet'!$C$12:$O$211,Index!B43,Index!A43))</f>
        <v/>
      </c>
    </row>
    <row r="51" spans="1:4" x14ac:dyDescent="0.2">
      <c r="A51" s="97" t="s">
        <v>3769</v>
      </c>
      <c r="B51" s="97" t="s">
        <v>3770</v>
      </c>
      <c r="C51" s="97" t="s">
        <v>227</v>
      </c>
      <c r="D51" s="100" t="str">
        <f>IF(ISERROR(INDEX('Trust - Frontsheet'!$C$12:$O$211,Index!B44,Index!A44)),0,INDEX('Trust - Frontsheet'!$C$12:$O$211,Index!B44,Index!A44))</f>
        <v/>
      </c>
    </row>
    <row r="52" spans="1:4" x14ac:dyDescent="0.2">
      <c r="A52" s="97" t="s">
        <v>3771</v>
      </c>
      <c r="B52" s="97" t="s">
        <v>3772</v>
      </c>
      <c r="C52" s="97" t="s">
        <v>227</v>
      </c>
      <c r="D52" s="100" t="str">
        <f>IF(ISERROR(INDEX('Trust - Frontsheet'!$C$12:$O$211,Index!B45,Index!A45)),0,INDEX('Trust - Frontsheet'!$C$12:$O$211,Index!B45,Index!A45))</f>
        <v/>
      </c>
    </row>
    <row r="53" spans="1:4" x14ac:dyDescent="0.2">
      <c r="A53" s="97" t="s">
        <v>3773</v>
      </c>
      <c r="B53" s="97" t="s">
        <v>3774</v>
      </c>
      <c r="C53" s="97" t="s">
        <v>227</v>
      </c>
      <c r="D53" s="100" t="str">
        <f>IF(ISERROR(INDEX('Trust - Frontsheet'!$C$12:$O$211,Index!B46,Index!A46)),0,INDEX('Trust - Frontsheet'!$C$12:$O$211,Index!B46,Index!A46))</f>
        <v/>
      </c>
    </row>
    <row r="54" spans="1:4" x14ac:dyDescent="0.2">
      <c r="A54" s="97" t="s">
        <v>2119</v>
      </c>
      <c r="B54" s="97" t="s">
        <v>2120</v>
      </c>
      <c r="C54" s="97" t="s">
        <v>227</v>
      </c>
      <c r="D54" s="100" t="str">
        <f>IF(ISERROR(INDEX('Trust - Frontsheet'!$C$12:$O$211,Index!B47,Index!A47)),0,INDEX('Trust - Frontsheet'!$C$12:$O$211,Index!B47,Index!A47))</f>
        <v/>
      </c>
    </row>
    <row r="55" spans="1:4" x14ac:dyDescent="0.2">
      <c r="A55" s="97" t="s">
        <v>2121</v>
      </c>
      <c r="B55" s="97" t="s">
        <v>2122</v>
      </c>
      <c r="C55" s="97" t="s">
        <v>227</v>
      </c>
      <c r="D55" s="100" t="str">
        <f>IF(ISERROR(INDEX('Trust - Frontsheet'!$C$12:$O$211,Index!B48,Index!A48)),0,INDEX('Trust - Frontsheet'!$C$12:$O$211,Index!B48,Index!A48))</f>
        <v/>
      </c>
    </row>
    <row r="56" spans="1:4" x14ac:dyDescent="0.2">
      <c r="A56" s="97" t="s">
        <v>2123</v>
      </c>
      <c r="B56" s="97" t="s">
        <v>2124</v>
      </c>
      <c r="C56" s="97" t="s">
        <v>227</v>
      </c>
      <c r="D56" s="100" t="str">
        <f>IF(ISERROR(INDEX('Trust - Frontsheet'!$C$12:$O$211,Index!B49,Index!A49)),0,INDEX('Trust - Frontsheet'!$C$12:$O$211,Index!B49,Index!A49))</f>
        <v/>
      </c>
    </row>
    <row r="57" spans="1:4" x14ac:dyDescent="0.2">
      <c r="A57" s="97" t="s">
        <v>2125</v>
      </c>
      <c r="B57" s="97" t="s">
        <v>2126</v>
      </c>
      <c r="C57" s="97" t="s">
        <v>227</v>
      </c>
      <c r="D57" s="100" t="str">
        <f>IF(ISERROR(INDEX('Trust - Frontsheet'!$C$12:$O$211,Index!B50,Index!A50)),0,INDEX('Trust - Frontsheet'!$C$12:$O$211,Index!B50,Index!A50))</f>
        <v/>
      </c>
    </row>
    <row r="58" spans="1:4" x14ac:dyDescent="0.2">
      <c r="A58" s="97" t="s">
        <v>2127</v>
      </c>
      <c r="B58" s="97" t="s">
        <v>2128</v>
      </c>
      <c r="C58" s="97" t="s">
        <v>227</v>
      </c>
      <c r="D58" s="100" t="str">
        <f>IF(ISERROR(INDEX('Trust - Frontsheet'!$C$12:$O$211,Index!B51,Index!A51)),0,INDEX('Trust - Frontsheet'!$C$12:$O$211,Index!B51,Index!A51))</f>
        <v/>
      </c>
    </row>
    <row r="59" spans="1:4" x14ac:dyDescent="0.2">
      <c r="A59" s="97" t="s">
        <v>2131</v>
      </c>
      <c r="B59" s="97" t="s">
        <v>2132</v>
      </c>
      <c r="C59" s="97" t="s">
        <v>227</v>
      </c>
      <c r="D59" s="100" t="str">
        <f>IF(ISERROR(INDEX('Trust - Frontsheet'!$C$12:$O$211,Index!B52,Index!A52)),0,INDEX('Trust - Frontsheet'!$C$12:$O$211,Index!B52,Index!A52))</f>
        <v/>
      </c>
    </row>
    <row r="60" spans="1:4" x14ac:dyDescent="0.2">
      <c r="A60" s="97" t="s">
        <v>2133</v>
      </c>
      <c r="B60" s="97" t="s">
        <v>2134</v>
      </c>
      <c r="C60" s="97" t="s">
        <v>227</v>
      </c>
      <c r="D60" s="100" t="str">
        <f>IF(ISERROR(INDEX('Trust - Frontsheet'!$C$12:$O$211,Index!B53,Index!A53)),0,INDEX('Trust - Frontsheet'!$C$12:$O$211,Index!B53,Index!A53))</f>
        <v/>
      </c>
    </row>
    <row r="61" spans="1:4" x14ac:dyDescent="0.2">
      <c r="A61" s="97" t="s">
        <v>2135</v>
      </c>
      <c r="B61" s="97" t="s">
        <v>2136</v>
      </c>
      <c r="C61" s="97" t="s">
        <v>227</v>
      </c>
      <c r="D61" s="100" t="str">
        <f>IF(ISERROR(INDEX('Trust - Frontsheet'!$C$12:$O$211,Index!B54,Index!A54)),0,INDEX('Trust - Frontsheet'!$C$12:$O$211,Index!B54,Index!A54))</f>
        <v/>
      </c>
    </row>
    <row r="62" spans="1:4" x14ac:dyDescent="0.2">
      <c r="A62" s="97" t="s">
        <v>2137</v>
      </c>
      <c r="B62" s="97" t="s">
        <v>2138</v>
      </c>
      <c r="C62" s="97" t="s">
        <v>227</v>
      </c>
      <c r="D62" s="100" t="str">
        <f>IF(ISERROR(INDEX('Trust - Frontsheet'!$C$12:$O$211,Index!B55,Index!A55)),0,INDEX('Trust - Frontsheet'!$C$12:$O$211,Index!B55,Index!A55))</f>
        <v/>
      </c>
    </row>
    <row r="63" spans="1:4" x14ac:dyDescent="0.2">
      <c r="A63" s="97" t="s">
        <v>2139</v>
      </c>
      <c r="B63" s="97" t="s">
        <v>2140</v>
      </c>
      <c r="C63" s="97" t="s">
        <v>227</v>
      </c>
      <c r="D63" s="100" t="str">
        <f>IF(ISERROR(INDEX('Trust - Frontsheet'!$C$12:$O$211,Index!B56,Index!A56)),0,INDEX('Trust - Frontsheet'!$C$12:$O$211,Index!B56,Index!A56))</f>
        <v/>
      </c>
    </row>
    <row r="64" spans="1:4" x14ac:dyDescent="0.2">
      <c r="A64" s="97" t="s">
        <v>2141</v>
      </c>
      <c r="B64" s="97" t="s">
        <v>2142</v>
      </c>
      <c r="C64" s="97" t="s">
        <v>227</v>
      </c>
      <c r="D64" s="100" t="str">
        <f>IF(ISERROR(INDEX('Trust - Frontsheet'!$C$12:$O$211,Index!B57,Index!A57)),0,INDEX('Trust - Frontsheet'!$C$12:$O$211,Index!B57,Index!A57))</f>
        <v/>
      </c>
    </row>
    <row r="65" spans="1:4" x14ac:dyDescent="0.2">
      <c r="A65" s="97" t="s">
        <v>2143</v>
      </c>
      <c r="B65" s="97" t="s">
        <v>2144</v>
      </c>
      <c r="C65" s="97" t="s">
        <v>227</v>
      </c>
      <c r="D65" s="100" t="str">
        <f>IF(ISERROR(INDEX('Trust - Frontsheet'!$C$12:$O$211,Index!B58,Index!A58)),0,INDEX('Trust - Frontsheet'!$C$12:$O$211,Index!B58,Index!A58))</f>
        <v/>
      </c>
    </row>
    <row r="66" spans="1:4" x14ac:dyDescent="0.2">
      <c r="A66" s="97" t="s">
        <v>2145</v>
      </c>
      <c r="B66" s="97" t="s">
        <v>2146</v>
      </c>
      <c r="C66" s="97" t="s">
        <v>227</v>
      </c>
      <c r="D66" s="100" t="str">
        <f>IF(ISERROR(INDEX('Trust - Frontsheet'!$C$12:$O$211,Index!B59,Index!A59)),0,INDEX('Trust - Frontsheet'!$C$12:$O$211,Index!B59,Index!A59))</f>
        <v/>
      </c>
    </row>
    <row r="67" spans="1:4" x14ac:dyDescent="0.2">
      <c r="A67" s="97" t="s">
        <v>2147</v>
      </c>
      <c r="B67" s="97" t="s">
        <v>2148</v>
      </c>
      <c r="C67" s="97" t="s">
        <v>227</v>
      </c>
      <c r="D67" s="100" t="str">
        <f>IF(ISERROR(INDEX('Trust - Frontsheet'!$C$12:$O$211,Index!B60,Index!A60)),0,INDEX('Trust - Frontsheet'!$C$12:$O$211,Index!B60,Index!A60))</f>
        <v/>
      </c>
    </row>
    <row r="68" spans="1:4" x14ac:dyDescent="0.2">
      <c r="A68" s="97" t="s">
        <v>2149</v>
      </c>
      <c r="B68" s="97" t="s">
        <v>2150</v>
      </c>
      <c r="C68" s="97" t="s">
        <v>227</v>
      </c>
      <c r="D68" s="100" t="str">
        <f>IF(ISERROR(INDEX('Trust - Frontsheet'!$C$12:$O$211,Index!B61,Index!A61)),0,INDEX('Trust - Frontsheet'!$C$12:$O$211,Index!B61,Index!A61))</f>
        <v/>
      </c>
    </row>
    <row r="69" spans="1:4" x14ac:dyDescent="0.2">
      <c r="A69" s="97" t="s">
        <v>2153</v>
      </c>
      <c r="B69" s="97" t="s">
        <v>2154</v>
      </c>
      <c r="C69" s="97" t="s">
        <v>227</v>
      </c>
      <c r="D69" s="100" t="str">
        <f>IF(ISERROR(INDEX('Trust - Frontsheet'!$C$12:$O$211,Index!B62,Index!A62)),0,INDEX('Trust - Frontsheet'!$C$12:$O$211,Index!B62,Index!A62))</f>
        <v/>
      </c>
    </row>
    <row r="70" spans="1:4" x14ac:dyDescent="0.2">
      <c r="A70" s="97" t="s">
        <v>2155</v>
      </c>
      <c r="B70" s="97" t="s">
        <v>2156</v>
      </c>
      <c r="C70" s="97" t="s">
        <v>227</v>
      </c>
      <c r="D70" s="100" t="str">
        <f>IF(ISERROR(INDEX('Trust - Frontsheet'!$C$12:$O$211,Index!B63,Index!A63)),0,INDEX('Trust - Frontsheet'!$C$12:$O$211,Index!B63,Index!A63))</f>
        <v/>
      </c>
    </row>
    <row r="71" spans="1:4" x14ac:dyDescent="0.2">
      <c r="A71" s="97" t="s">
        <v>2157</v>
      </c>
      <c r="B71" s="97" t="s">
        <v>2158</v>
      </c>
      <c r="C71" s="97" t="s">
        <v>227</v>
      </c>
      <c r="D71" s="100" t="str">
        <f>IF(ISERROR(INDEX('Trust - Frontsheet'!$C$12:$O$211,Index!B64,Index!A64)),0,INDEX('Trust - Frontsheet'!$C$12:$O$211,Index!B64,Index!A64))</f>
        <v/>
      </c>
    </row>
    <row r="72" spans="1:4" x14ac:dyDescent="0.2">
      <c r="A72" s="97" t="s">
        <v>2159</v>
      </c>
      <c r="B72" s="97" t="s">
        <v>2160</v>
      </c>
      <c r="C72" s="97" t="s">
        <v>227</v>
      </c>
      <c r="D72" s="100" t="str">
        <f>IF(ISERROR(INDEX('Trust - Frontsheet'!$C$12:$O$211,Index!B65,Index!A65)),0,INDEX('Trust - Frontsheet'!$C$12:$O$211,Index!B65,Index!A65))</f>
        <v/>
      </c>
    </row>
    <row r="73" spans="1:4" x14ac:dyDescent="0.2">
      <c r="A73" s="97" t="s">
        <v>2161</v>
      </c>
      <c r="B73" s="97" t="s">
        <v>2162</v>
      </c>
      <c r="C73" s="97" t="s">
        <v>227</v>
      </c>
      <c r="D73" s="100" t="str">
        <f>IF(ISERROR(INDEX('Trust - Frontsheet'!$C$12:$O$211,Index!B66,Index!A66)),0,INDEX('Trust - Frontsheet'!$C$12:$O$211,Index!B66,Index!A66))</f>
        <v/>
      </c>
    </row>
    <row r="74" spans="1:4" x14ac:dyDescent="0.2">
      <c r="A74" s="97" t="s">
        <v>2163</v>
      </c>
      <c r="B74" s="97" t="s">
        <v>2164</v>
      </c>
      <c r="C74" s="97" t="s">
        <v>227</v>
      </c>
      <c r="D74" s="100" t="str">
        <f>IF(ISERROR(INDEX('Trust - Frontsheet'!$C$12:$O$211,Index!B67,Index!A67)),0,INDEX('Trust - Frontsheet'!$C$12:$O$211,Index!B67,Index!A67))</f>
        <v/>
      </c>
    </row>
    <row r="75" spans="1:4" x14ac:dyDescent="0.2">
      <c r="A75" s="97" t="s">
        <v>2165</v>
      </c>
      <c r="B75" s="97" t="s">
        <v>2166</v>
      </c>
      <c r="C75" s="97" t="s">
        <v>227</v>
      </c>
      <c r="D75" s="100" t="str">
        <f>IF(ISERROR(INDEX('Trust - Frontsheet'!$C$12:$O$211,Index!B68,Index!A68)),0,INDEX('Trust - Frontsheet'!$C$12:$O$211,Index!B68,Index!A68))</f>
        <v/>
      </c>
    </row>
    <row r="76" spans="1:4" x14ac:dyDescent="0.2">
      <c r="A76" s="97" t="s">
        <v>2167</v>
      </c>
      <c r="B76" s="97" t="s">
        <v>2168</v>
      </c>
      <c r="C76" s="97" t="s">
        <v>227</v>
      </c>
      <c r="D76" s="100" t="str">
        <f>IF(ISERROR(INDEX('Trust - Frontsheet'!$C$12:$O$211,Index!B69,Index!A69)),0,INDEX('Trust - Frontsheet'!$C$12:$O$211,Index!B69,Index!A69))</f>
        <v/>
      </c>
    </row>
    <row r="77" spans="1:4" x14ac:dyDescent="0.2">
      <c r="A77" s="97" t="s">
        <v>2169</v>
      </c>
      <c r="B77" s="97" t="s">
        <v>2170</v>
      </c>
      <c r="C77" s="97" t="s">
        <v>227</v>
      </c>
      <c r="D77" s="100" t="str">
        <f>IF(ISERROR(INDEX('Trust - Frontsheet'!$C$12:$O$211,Index!B70,Index!A70)),0,INDEX('Trust - Frontsheet'!$C$12:$O$211,Index!B70,Index!A70))</f>
        <v/>
      </c>
    </row>
    <row r="78" spans="1:4" x14ac:dyDescent="0.2">
      <c r="A78" s="97" t="s">
        <v>2171</v>
      </c>
      <c r="B78" s="97" t="s">
        <v>2172</v>
      </c>
      <c r="C78" s="97" t="s">
        <v>227</v>
      </c>
      <c r="D78" s="100" t="str">
        <f>IF(ISERROR(INDEX('Trust - Frontsheet'!$C$12:$O$211,Index!B71,Index!A71)),0,INDEX('Trust - Frontsheet'!$C$12:$O$211,Index!B71,Index!A71))</f>
        <v/>
      </c>
    </row>
    <row r="79" spans="1:4" x14ac:dyDescent="0.2">
      <c r="A79" s="97" t="s">
        <v>2175</v>
      </c>
      <c r="B79" s="97" t="s">
        <v>2176</v>
      </c>
      <c r="C79" s="97" t="s">
        <v>227</v>
      </c>
      <c r="D79" s="100" t="str">
        <f>IF(ISERROR(INDEX('Trust - Frontsheet'!$C$12:$O$211,Index!B72,Index!A72)),0,INDEX('Trust - Frontsheet'!$C$12:$O$211,Index!B72,Index!A72))</f>
        <v/>
      </c>
    </row>
    <row r="80" spans="1:4" x14ac:dyDescent="0.2">
      <c r="A80" s="97" t="s">
        <v>2177</v>
      </c>
      <c r="B80" s="97" t="s">
        <v>2178</v>
      </c>
      <c r="C80" s="97" t="s">
        <v>227</v>
      </c>
      <c r="D80" s="100" t="str">
        <f>IF(ISERROR(INDEX('Trust - Frontsheet'!$C$12:$O$211,Index!B73,Index!A73)),0,INDEX('Trust - Frontsheet'!$C$12:$O$211,Index!B73,Index!A73))</f>
        <v/>
      </c>
    </row>
    <row r="81" spans="1:4" x14ac:dyDescent="0.2">
      <c r="A81" s="97" t="s">
        <v>2179</v>
      </c>
      <c r="B81" s="97" t="s">
        <v>2180</v>
      </c>
      <c r="C81" s="97" t="s">
        <v>227</v>
      </c>
      <c r="D81" s="100" t="str">
        <f>IF(ISERROR(INDEX('Trust - Frontsheet'!$C$12:$O$211,Index!B74,Index!A74)),0,INDEX('Trust - Frontsheet'!$C$12:$O$211,Index!B74,Index!A74))</f>
        <v/>
      </c>
    </row>
    <row r="82" spans="1:4" x14ac:dyDescent="0.2">
      <c r="A82" s="97" t="s">
        <v>2181</v>
      </c>
      <c r="B82" s="97" t="s">
        <v>2182</v>
      </c>
      <c r="C82" s="97" t="s">
        <v>227</v>
      </c>
      <c r="D82" s="100" t="str">
        <f>IF(ISERROR(INDEX('Trust - Frontsheet'!$C$12:$O$211,Index!B75,Index!A75)),0,INDEX('Trust - Frontsheet'!$C$12:$O$211,Index!B75,Index!A75))</f>
        <v/>
      </c>
    </row>
    <row r="83" spans="1:4" x14ac:dyDescent="0.2">
      <c r="A83" s="97" t="s">
        <v>2183</v>
      </c>
      <c r="B83" s="97" t="s">
        <v>2184</v>
      </c>
      <c r="C83" s="97" t="s">
        <v>227</v>
      </c>
      <c r="D83" s="100" t="str">
        <f>IF(ISERROR(INDEX('Trust - Frontsheet'!$C$12:$O$211,Index!B76,Index!A76)),0,INDEX('Trust - Frontsheet'!$C$12:$O$211,Index!B76,Index!A76))</f>
        <v/>
      </c>
    </row>
    <row r="84" spans="1:4" x14ac:dyDescent="0.2">
      <c r="A84" s="97" t="s">
        <v>2185</v>
      </c>
      <c r="B84" s="97" t="s">
        <v>2186</v>
      </c>
      <c r="C84" s="97" t="s">
        <v>227</v>
      </c>
      <c r="D84" s="100" t="str">
        <f>IF(ISERROR(INDEX('Trust - Frontsheet'!$C$12:$O$211,Index!B77,Index!A77)),0,INDEX('Trust - Frontsheet'!$C$12:$O$211,Index!B77,Index!A77))</f>
        <v/>
      </c>
    </row>
    <row r="85" spans="1:4" x14ac:dyDescent="0.2">
      <c r="A85" s="97" t="s">
        <v>4579</v>
      </c>
      <c r="B85" s="97" t="s">
        <v>4580</v>
      </c>
      <c r="C85" s="97" t="s">
        <v>227</v>
      </c>
      <c r="D85" s="100" t="str">
        <f>IF(ISERROR(INDEX('Trust - Frontsheet'!$C$12:$O$211,Index!B78,Index!A78)),0,INDEX('Trust - Frontsheet'!$C$12:$O$211,Index!B78,Index!A78))</f>
        <v/>
      </c>
    </row>
    <row r="86" spans="1:4" x14ac:dyDescent="0.2">
      <c r="A86" s="97" t="s">
        <v>4581</v>
      </c>
      <c r="B86" s="97" t="s">
        <v>4582</v>
      </c>
      <c r="C86" s="97" t="s">
        <v>227</v>
      </c>
      <c r="D86" s="100" t="str">
        <f>IF(ISERROR(INDEX('Trust - Frontsheet'!$C$12:$O$211,Index!B79,Index!A79)),0,INDEX('Trust - Frontsheet'!$C$12:$O$211,Index!B79,Index!A79))</f>
        <v/>
      </c>
    </row>
    <row r="87" spans="1:4" x14ac:dyDescent="0.2">
      <c r="A87" s="97" t="s">
        <v>4583</v>
      </c>
      <c r="B87" s="97" t="s">
        <v>4584</v>
      </c>
      <c r="C87" s="97" t="s">
        <v>227</v>
      </c>
      <c r="D87" s="100" t="str">
        <f>IF(ISERROR(INDEX('Trust - Frontsheet'!$C$12:$O$211,Index!B80,Index!A80)),0,INDEX('Trust - Frontsheet'!$C$12:$O$211,Index!B80,Index!A80))</f>
        <v/>
      </c>
    </row>
    <row r="88" spans="1:4" x14ac:dyDescent="0.2">
      <c r="A88" s="97" t="s">
        <v>4585</v>
      </c>
      <c r="B88" s="97" t="s">
        <v>4586</v>
      </c>
      <c r="C88" s="97" t="s">
        <v>227</v>
      </c>
      <c r="D88" s="100" t="str">
        <f>IF(ISERROR(INDEX('Trust - Frontsheet'!$C$12:$O$211,Index!B81,Index!A81)),0,INDEX('Trust - Frontsheet'!$C$12:$O$211,Index!B81,Index!A81))</f>
        <v/>
      </c>
    </row>
    <row r="89" spans="1:4" x14ac:dyDescent="0.2">
      <c r="A89" s="97" t="s">
        <v>4589</v>
      </c>
      <c r="B89" s="97" t="s">
        <v>4590</v>
      </c>
      <c r="C89" s="97" t="s">
        <v>227</v>
      </c>
      <c r="D89" s="100" t="str">
        <f>IF(ISERROR(INDEX('Trust - Frontsheet'!$C$12:$O$211,Index!B82,Index!A82)),0,INDEX('Trust - Frontsheet'!$C$12:$O$211,Index!B82,Index!A82))</f>
        <v/>
      </c>
    </row>
    <row r="90" spans="1:4" x14ac:dyDescent="0.2">
      <c r="A90" s="97" t="s">
        <v>4591</v>
      </c>
      <c r="B90" s="97" t="s">
        <v>4592</v>
      </c>
      <c r="C90" s="97" t="s">
        <v>227</v>
      </c>
      <c r="D90" s="100" t="str">
        <f>IF(ISERROR(INDEX('Trust - Frontsheet'!$C$12:$O$211,Index!B83,Index!A83)),0,INDEX('Trust - Frontsheet'!$C$12:$O$211,Index!B83,Index!A83))</f>
        <v/>
      </c>
    </row>
    <row r="91" spans="1:4" x14ac:dyDescent="0.2">
      <c r="A91" s="97" t="s">
        <v>4593</v>
      </c>
      <c r="B91" s="97" t="s">
        <v>4594</v>
      </c>
      <c r="C91" s="97" t="s">
        <v>227</v>
      </c>
      <c r="D91" s="100" t="str">
        <f>IF(ISERROR(INDEX('Trust - Frontsheet'!$C$12:$O$211,Index!B84,Index!A84)),0,INDEX('Trust - Frontsheet'!$C$12:$O$211,Index!B84,Index!A84))</f>
        <v/>
      </c>
    </row>
    <row r="92" spans="1:4" x14ac:dyDescent="0.2">
      <c r="A92" s="97" t="s">
        <v>4595</v>
      </c>
      <c r="B92" s="97" t="s">
        <v>4596</v>
      </c>
      <c r="C92" s="97" t="s">
        <v>227</v>
      </c>
      <c r="D92" s="100" t="str">
        <f>IF(ISERROR(INDEX('Trust - Frontsheet'!$C$12:$O$211,Index!B85,Index!A85)),0,INDEX('Trust - Frontsheet'!$C$12:$O$211,Index!B85,Index!A85))</f>
        <v/>
      </c>
    </row>
    <row r="93" spans="1:4" x14ac:dyDescent="0.2">
      <c r="A93" s="97" t="s">
        <v>4597</v>
      </c>
      <c r="B93" s="97" t="s">
        <v>4598</v>
      </c>
      <c r="C93" s="97" t="s">
        <v>227</v>
      </c>
      <c r="D93" s="100" t="str">
        <f>IF(ISERROR(INDEX('Trust - Frontsheet'!$C$12:$O$211,Index!B86,Index!A86)),0,INDEX('Trust - Frontsheet'!$C$12:$O$211,Index!B86,Index!A86))</f>
        <v/>
      </c>
    </row>
    <row r="94" spans="1:4" x14ac:dyDescent="0.2">
      <c r="A94" s="97" t="s">
        <v>4599</v>
      </c>
      <c r="B94" s="97" t="s">
        <v>4600</v>
      </c>
      <c r="C94" s="97" t="s">
        <v>227</v>
      </c>
      <c r="D94" s="100" t="str">
        <f>IF(ISERROR(INDEX('Trust - Frontsheet'!$C$12:$O$211,Index!B87,Index!A87)),0,INDEX('Trust - Frontsheet'!$C$12:$O$211,Index!B87,Index!A87))</f>
        <v/>
      </c>
    </row>
    <row r="95" spans="1:4" x14ac:dyDescent="0.2">
      <c r="A95" s="97" t="s">
        <v>4601</v>
      </c>
      <c r="B95" s="97" t="s">
        <v>4602</v>
      </c>
      <c r="C95" s="97" t="s">
        <v>227</v>
      </c>
      <c r="D95" s="100" t="str">
        <f>IF(ISERROR(INDEX('Trust - Frontsheet'!$C$12:$O$211,Index!B88,Index!A88)),0,INDEX('Trust - Frontsheet'!$C$12:$O$211,Index!B88,Index!A88))</f>
        <v/>
      </c>
    </row>
    <row r="96" spans="1:4" x14ac:dyDescent="0.2">
      <c r="A96" s="97" t="s">
        <v>4603</v>
      </c>
      <c r="B96" s="97" t="s">
        <v>4604</v>
      </c>
      <c r="C96" s="97" t="s">
        <v>227</v>
      </c>
      <c r="D96" s="100" t="str">
        <f>IF(ISERROR(INDEX('Trust - Frontsheet'!$C$12:$O$211,Index!B89,Index!A89)),0,INDEX('Trust - Frontsheet'!$C$12:$O$211,Index!B89,Index!A89))</f>
        <v/>
      </c>
    </row>
    <row r="97" spans="1:4" x14ac:dyDescent="0.2">
      <c r="A97" s="97" t="s">
        <v>4605</v>
      </c>
      <c r="B97" s="97" t="s">
        <v>4606</v>
      </c>
      <c r="C97" s="97" t="s">
        <v>227</v>
      </c>
      <c r="D97" s="100" t="str">
        <f>IF(ISERROR(INDEX('Trust - Frontsheet'!$C$12:$O$211,Index!B90,Index!A90)),0,INDEX('Trust - Frontsheet'!$C$12:$O$211,Index!B90,Index!A90))</f>
        <v/>
      </c>
    </row>
    <row r="98" spans="1:4" x14ac:dyDescent="0.2">
      <c r="A98" s="97" t="s">
        <v>4607</v>
      </c>
      <c r="B98" s="97" t="s">
        <v>4608</v>
      </c>
      <c r="C98" s="97" t="s">
        <v>227</v>
      </c>
      <c r="D98" s="100" t="str">
        <f>IF(ISERROR(INDEX('Trust - Frontsheet'!$C$12:$O$211,Index!B91,Index!A91)),0,INDEX('Trust - Frontsheet'!$C$12:$O$211,Index!B91,Index!A91))</f>
        <v/>
      </c>
    </row>
    <row r="99" spans="1:4" x14ac:dyDescent="0.2">
      <c r="A99" s="97" t="s">
        <v>4611</v>
      </c>
      <c r="B99" s="97" t="s">
        <v>4612</v>
      </c>
      <c r="C99" s="97" t="s">
        <v>227</v>
      </c>
      <c r="D99" s="100" t="str">
        <f>IF(ISERROR(INDEX('Trust - Frontsheet'!$C$12:$O$211,Index!B92,Index!A92)),0,INDEX('Trust - Frontsheet'!$C$12:$O$211,Index!B92,Index!A92))</f>
        <v/>
      </c>
    </row>
    <row r="100" spans="1:4" x14ac:dyDescent="0.2">
      <c r="A100" s="97" t="s">
        <v>4613</v>
      </c>
      <c r="B100" s="97" t="s">
        <v>4614</v>
      </c>
      <c r="C100" s="97" t="s">
        <v>227</v>
      </c>
      <c r="D100" s="100" t="str">
        <f>IF(ISERROR(INDEX('Trust - Frontsheet'!$C$12:$O$211,Index!B93,Index!A93)),0,INDEX('Trust - Frontsheet'!$C$12:$O$211,Index!B93,Index!A93))</f>
        <v/>
      </c>
    </row>
    <row r="101" spans="1:4" x14ac:dyDescent="0.2">
      <c r="A101" s="97" t="s">
        <v>4615</v>
      </c>
      <c r="B101" s="97" t="s">
        <v>4616</v>
      </c>
      <c r="C101" s="97" t="s">
        <v>227</v>
      </c>
      <c r="D101" s="100" t="str">
        <f>IF(ISERROR(INDEX('Trust - Frontsheet'!$C$12:$O$211,Index!B94,Index!A94)),0,INDEX('Trust - Frontsheet'!$C$12:$O$211,Index!B94,Index!A94))</f>
        <v/>
      </c>
    </row>
    <row r="102" spans="1:4" x14ac:dyDescent="0.2">
      <c r="A102" s="97" t="s">
        <v>4617</v>
      </c>
      <c r="B102" s="97" t="s">
        <v>4618</v>
      </c>
      <c r="C102" s="97" t="s">
        <v>227</v>
      </c>
      <c r="D102" s="100" t="str">
        <f>IF(ISERROR(INDEX('Trust - Frontsheet'!$C$12:$O$211,Index!B95,Index!A95)),0,INDEX('Trust - Frontsheet'!$C$12:$O$211,Index!B95,Index!A95))</f>
        <v/>
      </c>
    </row>
    <row r="103" spans="1:4" x14ac:dyDescent="0.2">
      <c r="A103" s="97" t="s">
        <v>4619</v>
      </c>
      <c r="B103" s="97" t="s">
        <v>4620</v>
      </c>
      <c r="C103" s="97" t="s">
        <v>227</v>
      </c>
      <c r="D103" s="100" t="str">
        <f>IF(ISERROR(INDEX('Trust - Frontsheet'!$C$12:$O$211,Index!B96,Index!A96)),0,INDEX('Trust - Frontsheet'!$C$12:$O$211,Index!B96,Index!A96))</f>
        <v/>
      </c>
    </row>
    <row r="104" spans="1:4" x14ac:dyDescent="0.2">
      <c r="A104" s="97" t="s">
        <v>4621</v>
      </c>
      <c r="B104" s="97" t="s">
        <v>4622</v>
      </c>
      <c r="C104" s="97" t="s">
        <v>227</v>
      </c>
      <c r="D104" s="100" t="str">
        <f>IF(ISERROR(INDEX('Trust - Frontsheet'!$C$12:$O$211,Index!B97,Index!A97)),0,INDEX('Trust - Frontsheet'!$C$12:$O$211,Index!B97,Index!A97))</f>
        <v/>
      </c>
    </row>
    <row r="105" spans="1:4" x14ac:dyDescent="0.2">
      <c r="A105" s="97" t="s">
        <v>4623</v>
      </c>
      <c r="B105" s="97" t="s">
        <v>4624</v>
      </c>
      <c r="C105" s="97" t="s">
        <v>227</v>
      </c>
      <c r="D105" s="100" t="str">
        <f>IF(ISERROR(INDEX('Trust - Frontsheet'!$C$12:$O$211,Index!B98,Index!A98)),0,INDEX('Trust - Frontsheet'!$C$12:$O$211,Index!B98,Index!A98))</f>
        <v/>
      </c>
    </row>
    <row r="106" spans="1:4" x14ac:dyDescent="0.2">
      <c r="A106" s="97" t="s">
        <v>4625</v>
      </c>
      <c r="B106" s="97" t="s">
        <v>4626</v>
      </c>
      <c r="C106" s="97" t="s">
        <v>227</v>
      </c>
      <c r="D106" s="100" t="str">
        <f>IF(ISERROR(INDEX('Trust - Frontsheet'!$C$12:$O$211,Index!B99,Index!A99)),0,INDEX('Trust - Frontsheet'!$C$12:$O$211,Index!B99,Index!A99))</f>
        <v/>
      </c>
    </row>
    <row r="107" spans="1:4" x14ac:dyDescent="0.2">
      <c r="A107" s="97" t="s">
        <v>4627</v>
      </c>
      <c r="B107" s="97" t="s">
        <v>4628</v>
      </c>
      <c r="C107" s="97" t="s">
        <v>227</v>
      </c>
      <c r="D107" s="100" t="str">
        <f>IF(ISERROR(INDEX('Trust - Frontsheet'!$C$12:$O$211,Index!B100,Index!A100)),0,INDEX('Trust - Frontsheet'!$C$12:$O$211,Index!B100,Index!A100))</f>
        <v/>
      </c>
    </row>
    <row r="108" spans="1:4" x14ac:dyDescent="0.2">
      <c r="A108" s="97" t="s">
        <v>4629</v>
      </c>
      <c r="B108" s="97" t="s">
        <v>4630</v>
      </c>
      <c r="C108" s="97" t="s">
        <v>227</v>
      </c>
      <c r="D108" s="100" t="str">
        <f>IF(ISERROR(INDEX('Trust - Frontsheet'!$C$12:$O$211,Index!B101,Index!A101)),0,INDEX('Trust - Frontsheet'!$C$12:$O$211,Index!B101,Index!A101))</f>
        <v/>
      </c>
    </row>
    <row r="109" spans="1:4" x14ac:dyDescent="0.2">
      <c r="A109" s="97" t="s">
        <v>5177</v>
      </c>
      <c r="B109" s="97" t="s">
        <v>5178</v>
      </c>
      <c r="C109" s="97" t="s">
        <v>227</v>
      </c>
      <c r="D109" s="100" t="str">
        <f>IF(ISERROR(INDEX('Trust - Frontsheet'!$C$12:$O$211,Index!B102,Index!A102)),0,INDEX('Trust - Frontsheet'!$C$12:$O$211,Index!B102,Index!A102))</f>
        <v/>
      </c>
    </row>
    <row r="110" spans="1:4" x14ac:dyDescent="0.2">
      <c r="A110" s="97" t="s">
        <v>5277</v>
      </c>
      <c r="B110" s="97" t="s">
        <v>5278</v>
      </c>
      <c r="C110" s="97" t="s">
        <v>227</v>
      </c>
      <c r="D110" s="100" t="str">
        <f>IF(ISERROR(INDEX('Trust - Frontsheet'!$C$12:$O$211,Index!B103,Index!A103)),0,INDEX('Trust - Frontsheet'!$C$12:$O$211,Index!B103,Index!A103))</f>
        <v/>
      </c>
    </row>
    <row r="111" spans="1:4" x14ac:dyDescent="0.2">
      <c r="A111" s="97" t="s">
        <v>5279</v>
      </c>
      <c r="B111" s="97" t="s">
        <v>5280</v>
      </c>
      <c r="C111" s="97" t="s">
        <v>227</v>
      </c>
      <c r="D111" s="100" t="str">
        <f>IF(ISERROR(INDEX('Trust - Frontsheet'!$C$12:$O$211,Index!B104,Index!A104)),0,INDEX('Trust - Frontsheet'!$C$12:$O$211,Index!B104,Index!A104))</f>
        <v/>
      </c>
    </row>
    <row r="112" spans="1:4" x14ac:dyDescent="0.2">
      <c r="A112" s="97" t="s">
        <v>5281</v>
      </c>
      <c r="B112" s="97" t="s">
        <v>5282</v>
      </c>
      <c r="C112" s="97" t="s">
        <v>227</v>
      </c>
      <c r="D112" s="100" t="str">
        <f>IF(ISERROR(INDEX('Trust - Frontsheet'!$C$12:$O$211,Index!B105,Index!A105)),0,INDEX('Trust - Frontsheet'!$C$12:$O$211,Index!B105,Index!A105))</f>
        <v/>
      </c>
    </row>
    <row r="113" spans="1:4" x14ac:dyDescent="0.2">
      <c r="A113" s="97" t="s">
        <v>5283</v>
      </c>
      <c r="B113" s="97" t="s">
        <v>5284</v>
      </c>
      <c r="C113" s="97" t="s">
        <v>227</v>
      </c>
      <c r="D113" s="100" t="str">
        <f>IF(ISERROR(INDEX('Trust - Frontsheet'!$C$12:$O$211,Index!B106,Index!A106)),0,INDEX('Trust - Frontsheet'!$C$12:$O$211,Index!B106,Index!A106))</f>
        <v/>
      </c>
    </row>
    <row r="114" spans="1:4" x14ac:dyDescent="0.2">
      <c r="A114" s="97" t="s">
        <v>3224</v>
      </c>
      <c r="B114" s="97" t="s">
        <v>3225</v>
      </c>
      <c r="C114" s="97" t="s">
        <v>227</v>
      </c>
      <c r="D114" s="100" t="str">
        <f>IF(ISERROR(INDEX('Trust - Frontsheet'!$C$12:$O$211,Index!B107,Index!A107)),0,INDEX('Trust - Frontsheet'!$C$12:$O$211,Index!B107,Index!A107))</f>
        <v/>
      </c>
    </row>
    <row r="115" spans="1:4" x14ac:dyDescent="0.2">
      <c r="A115" s="97" t="s">
        <v>3226</v>
      </c>
      <c r="B115" s="97" t="s">
        <v>3227</v>
      </c>
      <c r="C115" s="97" t="s">
        <v>227</v>
      </c>
      <c r="D115" s="100" t="str">
        <f>IF(ISERROR(INDEX('Trust - Frontsheet'!$C$12:$O$211,Index!B108,Index!A108)),0,INDEX('Trust - Frontsheet'!$C$12:$O$211,Index!B108,Index!A108))</f>
        <v/>
      </c>
    </row>
    <row r="116" spans="1:4" x14ac:dyDescent="0.2">
      <c r="A116" s="97" t="s">
        <v>3228</v>
      </c>
      <c r="B116" s="97" t="s">
        <v>3229</v>
      </c>
      <c r="C116" s="97" t="s">
        <v>227</v>
      </c>
      <c r="D116" s="100" t="str">
        <f>IF(ISERROR(INDEX('Trust - Frontsheet'!$C$12:$O$211,Index!B109,Index!A109)),0,INDEX('Trust - Frontsheet'!$C$12:$O$211,Index!B109,Index!A109))</f>
        <v/>
      </c>
    </row>
    <row r="117" spans="1:4" x14ac:dyDescent="0.2">
      <c r="A117" s="97" t="s">
        <v>3230</v>
      </c>
      <c r="B117" s="97" t="s">
        <v>3231</v>
      </c>
      <c r="C117" s="97" t="s">
        <v>227</v>
      </c>
      <c r="D117" s="100" t="str">
        <f>IF(ISERROR(INDEX('Trust - Frontsheet'!$C$12:$O$211,Index!B110,Index!A110)),0,INDEX('Trust - Frontsheet'!$C$12:$O$211,Index!B110,Index!A110))</f>
        <v/>
      </c>
    </row>
    <row r="118" spans="1:4" x14ac:dyDescent="0.2">
      <c r="A118" s="97" t="s">
        <v>3232</v>
      </c>
      <c r="B118" s="97" t="s">
        <v>3233</v>
      </c>
      <c r="C118" s="97" t="s">
        <v>227</v>
      </c>
      <c r="D118" s="100" t="str">
        <f>IF(ISERROR(INDEX('Trust - Frontsheet'!$C$12:$O$211,Index!B111,Index!A111)),0,INDEX('Trust - Frontsheet'!$C$12:$O$211,Index!B111,Index!A111))</f>
        <v/>
      </c>
    </row>
    <row r="119" spans="1:4" x14ac:dyDescent="0.2">
      <c r="A119" s="97" t="s">
        <v>3236</v>
      </c>
      <c r="B119" s="97" t="s">
        <v>3237</v>
      </c>
      <c r="C119" s="97" t="s">
        <v>227</v>
      </c>
      <c r="D119" s="100" t="str">
        <f>IF(ISERROR(INDEX('Trust - Frontsheet'!$C$12:$O$211,Index!B112,Index!A112)),0,INDEX('Trust - Frontsheet'!$C$12:$O$211,Index!B112,Index!A112))</f>
        <v/>
      </c>
    </row>
    <row r="120" spans="1:4" x14ac:dyDescent="0.2">
      <c r="A120" s="97" t="s">
        <v>3238</v>
      </c>
      <c r="B120" s="97" t="s">
        <v>3239</v>
      </c>
      <c r="C120" s="97" t="s">
        <v>227</v>
      </c>
      <c r="D120" s="100" t="str">
        <f>IF(ISERROR(INDEX('Trust - Frontsheet'!$C$12:$O$211,Index!B113,Index!A113)),0,INDEX('Trust - Frontsheet'!$C$12:$O$211,Index!B113,Index!A113))</f>
        <v/>
      </c>
    </row>
    <row r="121" spans="1:4" x14ac:dyDescent="0.2">
      <c r="A121" s="97" t="s">
        <v>3240</v>
      </c>
      <c r="B121" s="97" t="s">
        <v>3241</v>
      </c>
      <c r="C121" s="97" t="s">
        <v>227</v>
      </c>
      <c r="D121" s="100" t="str">
        <f>IF(ISERROR(INDEX('Trust - Frontsheet'!$C$12:$O$211,Index!B114,Index!A114)),0,INDEX('Trust - Frontsheet'!$C$12:$O$211,Index!B114,Index!A114))</f>
        <v/>
      </c>
    </row>
    <row r="122" spans="1:4" x14ac:dyDescent="0.2">
      <c r="A122" s="97" t="s">
        <v>3242</v>
      </c>
      <c r="B122" s="97" t="s">
        <v>3243</v>
      </c>
      <c r="C122" s="97" t="s">
        <v>227</v>
      </c>
      <c r="D122" s="100" t="str">
        <f>IF(ISERROR(INDEX('Trust - Frontsheet'!$C$12:$O$211,Index!B115,Index!A115)),0,INDEX('Trust - Frontsheet'!$C$12:$O$211,Index!B115,Index!A115))</f>
        <v/>
      </c>
    </row>
    <row r="123" spans="1:4" x14ac:dyDescent="0.2">
      <c r="A123" s="97" t="s">
        <v>3244</v>
      </c>
      <c r="B123" s="97" t="s">
        <v>3245</v>
      </c>
      <c r="C123" s="97" t="s">
        <v>227</v>
      </c>
      <c r="D123" s="100" t="str">
        <f>IF(ISERROR(INDEX('Trust - Frontsheet'!$C$12:$O$211,Index!B116,Index!A116)),0,INDEX('Trust - Frontsheet'!$C$12:$O$211,Index!B116,Index!A116))</f>
        <v/>
      </c>
    </row>
    <row r="124" spans="1:4" x14ac:dyDescent="0.2">
      <c r="A124" s="97" t="s">
        <v>3246</v>
      </c>
      <c r="B124" s="97" t="s">
        <v>3247</v>
      </c>
      <c r="C124" s="97" t="s">
        <v>227</v>
      </c>
      <c r="D124" s="100" t="str">
        <f>IF(ISERROR(INDEX('Trust - Frontsheet'!$C$12:$O$211,Index!B117,Index!A117)),0,INDEX('Trust - Frontsheet'!$C$12:$O$211,Index!B117,Index!A117))</f>
        <v/>
      </c>
    </row>
    <row r="125" spans="1:4" x14ac:dyDescent="0.2">
      <c r="A125" s="97" t="s">
        <v>3248</v>
      </c>
      <c r="B125" s="97" t="s">
        <v>3249</v>
      </c>
      <c r="C125" s="97" t="s">
        <v>227</v>
      </c>
      <c r="D125" s="100" t="str">
        <f>IF(ISERROR(INDEX('Trust - Frontsheet'!$C$12:$O$211,Index!B118,Index!A118)),0,INDEX('Trust - Frontsheet'!$C$12:$O$211,Index!B118,Index!A118))</f>
        <v/>
      </c>
    </row>
    <row r="126" spans="1:4" x14ac:dyDescent="0.2">
      <c r="A126" s="97" t="s">
        <v>3250</v>
      </c>
      <c r="B126" s="97" t="s">
        <v>3251</v>
      </c>
      <c r="C126" s="97" t="s">
        <v>227</v>
      </c>
      <c r="D126" s="100" t="str">
        <f>IF(ISERROR(INDEX('Trust - Frontsheet'!$C$12:$O$211,Index!B119,Index!A119)),0,INDEX('Trust - Frontsheet'!$C$12:$O$211,Index!B119,Index!A119))</f>
        <v/>
      </c>
    </row>
    <row r="127" spans="1:4" x14ac:dyDescent="0.2">
      <c r="A127" s="97" t="s">
        <v>3252</v>
      </c>
      <c r="B127" s="97" t="s">
        <v>3253</v>
      </c>
      <c r="C127" s="97" t="s">
        <v>227</v>
      </c>
      <c r="D127" s="100" t="str">
        <f>IF(ISERROR(INDEX('Trust - Frontsheet'!$C$12:$O$211,Index!B120,Index!A120)),0,INDEX('Trust - Frontsheet'!$C$12:$O$211,Index!B120,Index!A120))</f>
        <v/>
      </c>
    </row>
    <row r="128" spans="1:4" x14ac:dyDescent="0.2">
      <c r="A128" s="97" t="s">
        <v>3254</v>
      </c>
      <c r="B128" s="97" t="s">
        <v>3255</v>
      </c>
      <c r="C128" s="97" t="s">
        <v>227</v>
      </c>
      <c r="D128" s="100" t="str">
        <f>IF(ISERROR(INDEX('Trust - Frontsheet'!$C$12:$O$211,Index!B121,Index!A121)),0,INDEX('Trust - Frontsheet'!$C$12:$O$211,Index!B121,Index!A121))</f>
        <v/>
      </c>
    </row>
    <row r="129" spans="1:4" x14ac:dyDescent="0.2">
      <c r="A129" s="97" t="s">
        <v>3258</v>
      </c>
      <c r="B129" s="97" t="s">
        <v>3259</v>
      </c>
      <c r="C129" s="97" t="s">
        <v>227</v>
      </c>
      <c r="D129" s="100" t="str">
        <f>IF(ISERROR(INDEX('Trust - Frontsheet'!$C$12:$O$211,Index!B122,Index!A122)),0,INDEX('Trust - Frontsheet'!$C$12:$O$211,Index!B122,Index!A122))</f>
        <v/>
      </c>
    </row>
    <row r="130" spans="1:4" x14ac:dyDescent="0.2">
      <c r="A130" s="97" t="s">
        <v>3260</v>
      </c>
      <c r="B130" s="97" t="s">
        <v>3261</v>
      </c>
      <c r="C130" s="97" t="s">
        <v>227</v>
      </c>
      <c r="D130" s="100" t="str">
        <f>IF(ISERROR(INDEX('Trust - Frontsheet'!$C$12:$O$211,Index!B123,Index!A123)),0,INDEX('Trust - Frontsheet'!$C$12:$O$211,Index!B123,Index!A123))</f>
        <v/>
      </c>
    </row>
    <row r="131" spans="1:4" x14ac:dyDescent="0.2">
      <c r="A131" s="97" t="s">
        <v>3262</v>
      </c>
      <c r="B131" s="97" t="s">
        <v>3263</v>
      </c>
      <c r="C131" s="97" t="s">
        <v>227</v>
      </c>
      <c r="D131" s="100" t="str">
        <f>IF(ISERROR(INDEX('Trust - Frontsheet'!$C$12:$O$211,Index!B124,Index!A124)),0,INDEX('Trust - Frontsheet'!$C$12:$O$211,Index!B124,Index!A124))</f>
        <v/>
      </c>
    </row>
    <row r="132" spans="1:4" x14ac:dyDescent="0.2">
      <c r="A132" s="97" t="s">
        <v>3264</v>
      </c>
      <c r="B132" s="97" t="s">
        <v>3265</v>
      </c>
      <c r="C132" s="97" t="s">
        <v>227</v>
      </c>
      <c r="D132" s="100" t="str">
        <f>IF(ISERROR(INDEX('Trust - Frontsheet'!$C$12:$O$211,Index!B125,Index!A125)),0,INDEX('Trust - Frontsheet'!$C$12:$O$211,Index!B125,Index!A125))</f>
        <v/>
      </c>
    </row>
    <row r="133" spans="1:4" x14ac:dyDescent="0.2">
      <c r="A133" s="97" t="s">
        <v>3266</v>
      </c>
      <c r="B133" s="97" t="s">
        <v>3267</v>
      </c>
      <c r="C133" s="97" t="s">
        <v>227</v>
      </c>
      <c r="D133" s="100" t="str">
        <f>IF(ISERROR(INDEX('Trust - Frontsheet'!$C$12:$O$211,Index!B126,Index!A126)),0,INDEX('Trust - Frontsheet'!$C$12:$O$211,Index!B126,Index!A126))</f>
        <v/>
      </c>
    </row>
    <row r="134" spans="1:4" x14ac:dyDescent="0.2">
      <c r="A134" s="97" t="s">
        <v>3268</v>
      </c>
      <c r="B134" s="97" t="s">
        <v>3269</v>
      </c>
      <c r="C134" s="97" t="s">
        <v>227</v>
      </c>
      <c r="D134" s="100" t="str">
        <f>IF(ISERROR(INDEX('Trust - Frontsheet'!$C$12:$O$211,Index!B127,Index!A127)),0,INDEX('Trust - Frontsheet'!$C$12:$O$211,Index!B127,Index!A127))</f>
        <v/>
      </c>
    </row>
    <row r="135" spans="1:4" x14ac:dyDescent="0.2">
      <c r="A135" s="97" t="s">
        <v>3270</v>
      </c>
      <c r="B135" s="97" t="s">
        <v>3271</v>
      </c>
      <c r="C135" s="97" t="s">
        <v>227</v>
      </c>
      <c r="D135" s="100" t="str">
        <f>IF(ISERROR(INDEX('Trust - Frontsheet'!$C$12:$O$211,Index!B128,Index!A128)),0,INDEX('Trust - Frontsheet'!$C$12:$O$211,Index!B128,Index!A128))</f>
        <v/>
      </c>
    </row>
    <row r="136" spans="1:4" x14ac:dyDescent="0.2">
      <c r="A136" s="97" t="s">
        <v>3272</v>
      </c>
      <c r="B136" s="97" t="s">
        <v>3273</v>
      </c>
      <c r="C136" s="97" t="s">
        <v>227</v>
      </c>
      <c r="D136" s="100" t="str">
        <f>IF(ISERROR(INDEX('Trust - Frontsheet'!$C$12:$O$211,Index!B129,Index!A129)),0,INDEX('Trust - Frontsheet'!$C$12:$O$211,Index!B129,Index!A129))</f>
        <v/>
      </c>
    </row>
    <row r="137" spans="1:4" x14ac:dyDescent="0.2">
      <c r="A137" s="97" t="s">
        <v>3274</v>
      </c>
      <c r="B137" s="97" t="s">
        <v>3275</v>
      </c>
      <c r="C137" s="97" t="s">
        <v>227</v>
      </c>
      <c r="D137" s="100" t="str">
        <f>IF(ISERROR(INDEX('Trust - Frontsheet'!$C$12:$O$211,Index!B130,Index!A130)),0,INDEX('Trust - Frontsheet'!$C$12:$O$211,Index!B130,Index!A130))</f>
        <v/>
      </c>
    </row>
    <row r="138" spans="1:4" x14ac:dyDescent="0.2">
      <c r="A138" s="97" t="s">
        <v>3370</v>
      </c>
      <c r="B138" s="97" t="s">
        <v>3371</v>
      </c>
      <c r="C138" s="97" t="s">
        <v>227</v>
      </c>
      <c r="D138" s="100" t="str">
        <f>IF(ISERROR(INDEX('Trust - Frontsheet'!$C$12:$O$211,Index!B131,Index!A131)),0,INDEX('Trust - Frontsheet'!$C$12:$O$211,Index!B131,Index!A131))</f>
        <v/>
      </c>
    </row>
    <row r="139" spans="1:4" x14ac:dyDescent="0.2">
      <c r="A139" s="97" t="s">
        <v>3374</v>
      </c>
      <c r="B139" s="97" t="s">
        <v>3375</v>
      </c>
      <c r="C139" s="97" t="s">
        <v>227</v>
      </c>
      <c r="D139" s="100" t="str">
        <f>IF(ISERROR(INDEX('Trust - Frontsheet'!$C$12:$O$211,Index!B132,Index!A132)),0,INDEX('Trust - Frontsheet'!$C$12:$O$211,Index!B132,Index!A132))</f>
        <v/>
      </c>
    </row>
    <row r="140" spans="1:4" x14ac:dyDescent="0.2">
      <c r="A140" s="97" t="s">
        <v>3376</v>
      </c>
      <c r="B140" s="97" t="s">
        <v>3377</v>
      </c>
      <c r="C140" s="97" t="s">
        <v>227</v>
      </c>
      <c r="D140" s="100" t="str">
        <f>IF(ISERROR(INDEX('Trust - Frontsheet'!$C$12:$O$211,Index!B133,Index!A133)),0,INDEX('Trust - Frontsheet'!$C$12:$O$211,Index!B133,Index!A133))</f>
        <v/>
      </c>
    </row>
    <row r="141" spans="1:4" x14ac:dyDescent="0.2">
      <c r="A141" s="97" t="s">
        <v>3378</v>
      </c>
      <c r="B141" s="97" t="s">
        <v>3379</v>
      </c>
      <c r="C141" s="97" t="s">
        <v>227</v>
      </c>
      <c r="D141" s="100" t="str">
        <f>IF(ISERROR(INDEX('Trust - Frontsheet'!$C$12:$O$211,Index!B134,Index!A134)),0,INDEX('Trust - Frontsheet'!$C$12:$O$211,Index!B134,Index!A134))</f>
        <v/>
      </c>
    </row>
    <row r="142" spans="1:4" x14ac:dyDescent="0.2">
      <c r="A142" s="97" t="s">
        <v>3380</v>
      </c>
      <c r="B142" s="97" t="s">
        <v>3381</v>
      </c>
      <c r="C142" s="97" t="s">
        <v>227</v>
      </c>
      <c r="D142" s="100" t="str">
        <f>IF(ISERROR(INDEX('Trust - Frontsheet'!$C$12:$O$211,Index!B135,Index!A135)),0,INDEX('Trust - Frontsheet'!$C$12:$O$211,Index!B135,Index!A135))</f>
        <v/>
      </c>
    </row>
    <row r="143" spans="1:4" x14ac:dyDescent="0.2">
      <c r="A143" s="97" t="s">
        <v>3382</v>
      </c>
      <c r="B143" s="97" t="s">
        <v>3383</v>
      </c>
      <c r="C143" s="97" t="s">
        <v>227</v>
      </c>
      <c r="D143" s="100" t="str">
        <f>IF(ISERROR(INDEX('Trust - Frontsheet'!$C$12:$O$211,Index!B136,Index!A136)),0,INDEX('Trust - Frontsheet'!$C$12:$O$211,Index!B136,Index!A136))</f>
        <v/>
      </c>
    </row>
    <row r="144" spans="1:4" x14ac:dyDescent="0.2">
      <c r="A144" s="97" t="s">
        <v>3384</v>
      </c>
      <c r="B144" s="97" t="s">
        <v>3385</v>
      </c>
      <c r="C144" s="97" t="s">
        <v>227</v>
      </c>
      <c r="D144" s="100" t="str">
        <f>IF(ISERROR(INDEX('Trust - Frontsheet'!$C$12:$O$211,Index!B137,Index!A137)),0,INDEX('Trust - Frontsheet'!$C$12:$O$211,Index!B137,Index!A137))</f>
        <v/>
      </c>
    </row>
    <row r="145" spans="1:4" x14ac:dyDescent="0.2">
      <c r="A145" s="97" t="s">
        <v>3386</v>
      </c>
      <c r="B145" s="97" t="s">
        <v>3387</v>
      </c>
      <c r="C145" s="97" t="s">
        <v>227</v>
      </c>
      <c r="D145" s="100" t="str">
        <f>IF(ISERROR(INDEX('Trust - Frontsheet'!$C$12:$O$211,Index!B138,Index!A138)),0,INDEX('Trust - Frontsheet'!$C$12:$O$211,Index!B138,Index!A138))</f>
        <v/>
      </c>
    </row>
    <row r="146" spans="1:4" x14ac:dyDescent="0.2">
      <c r="A146" s="97" t="s">
        <v>3388</v>
      </c>
      <c r="B146" s="97" t="s">
        <v>3389</v>
      </c>
      <c r="C146" s="97" t="s">
        <v>227</v>
      </c>
      <c r="D146" s="100" t="str">
        <f>IF(ISERROR(INDEX('Trust - Frontsheet'!$C$12:$O$211,Index!B139,Index!A139)),0,INDEX('Trust - Frontsheet'!$C$12:$O$211,Index!B139,Index!A139))</f>
        <v/>
      </c>
    </row>
    <row r="147" spans="1:4" x14ac:dyDescent="0.2">
      <c r="A147" s="97" t="s">
        <v>3390</v>
      </c>
      <c r="B147" s="97" t="s">
        <v>3391</v>
      </c>
      <c r="C147" s="97" t="s">
        <v>227</v>
      </c>
      <c r="D147" s="100" t="str">
        <f>IF(ISERROR(INDEX('Trust - Frontsheet'!$C$12:$O$211,Index!B140,Index!A140)),0,INDEX('Trust - Frontsheet'!$C$12:$O$211,Index!B140,Index!A140))</f>
        <v/>
      </c>
    </row>
    <row r="148" spans="1:4" x14ac:dyDescent="0.2">
      <c r="A148" s="97" t="s">
        <v>3392</v>
      </c>
      <c r="B148" s="97" t="s">
        <v>3393</v>
      </c>
      <c r="C148" s="97" t="s">
        <v>227</v>
      </c>
      <c r="D148" s="100" t="str">
        <f>IF(ISERROR(INDEX('Trust - Frontsheet'!$C$12:$O$211,Index!B141,Index!A141)),0,INDEX('Trust - Frontsheet'!$C$12:$O$211,Index!B141,Index!A141))</f>
        <v/>
      </c>
    </row>
    <row r="149" spans="1:4" x14ac:dyDescent="0.2">
      <c r="A149" s="97" t="s">
        <v>3396</v>
      </c>
      <c r="B149" s="97" t="s">
        <v>3397</v>
      </c>
      <c r="C149" s="97" t="s">
        <v>227</v>
      </c>
      <c r="D149" s="100" t="str">
        <f>IF(ISERROR(INDEX('Trust - Frontsheet'!$C$12:$O$211,Index!B142,Index!A142)),0,INDEX('Trust - Frontsheet'!$C$12:$O$211,Index!B142,Index!A142))</f>
        <v/>
      </c>
    </row>
    <row r="150" spans="1:4" x14ac:dyDescent="0.2">
      <c r="A150" s="97" t="s">
        <v>3398</v>
      </c>
      <c r="B150" s="97" t="s">
        <v>3399</v>
      </c>
      <c r="C150" s="97" t="s">
        <v>227</v>
      </c>
      <c r="D150" s="100" t="str">
        <f>IF(ISERROR(INDEX('Trust - Frontsheet'!$C$12:$O$211,Index!B143,Index!A143)),0,INDEX('Trust - Frontsheet'!$C$12:$O$211,Index!B143,Index!A143))</f>
        <v/>
      </c>
    </row>
    <row r="151" spans="1:4" x14ac:dyDescent="0.2">
      <c r="A151" s="97" t="s">
        <v>3400</v>
      </c>
      <c r="B151" s="97" t="s">
        <v>3401</v>
      </c>
      <c r="C151" s="97" t="s">
        <v>227</v>
      </c>
      <c r="D151" s="100" t="str">
        <f>IF(ISERROR(INDEX('Trust - Frontsheet'!$C$12:$O$211,Index!B144,Index!A144)),0,INDEX('Trust - Frontsheet'!$C$12:$O$211,Index!B144,Index!A144))</f>
        <v/>
      </c>
    </row>
    <row r="152" spans="1:4" x14ac:dyDescent="0.2">
      <c r="A152" s="97" t="s">
        <v>3402</v>
      </c>
      <c r="B152" s="97" t="s">
        <v>3403</v>
      </c>
      <c r="C152" s="97" t="s">
        <v>227</v>
      </c>
      <c r="D152" s="100" t="str">
        <f>IF(ISERROR(INDEX('Trust - Frontsheet'!$C$12:$O$211,Index!B145,Index!A145)),0,INDEX('Trust - Frontsheet'!$C$12:$O$211,Index!B145,Index!A145))</f>
        <v/>
      </c>
    </row>
    <row r="153" spans="1:4" x14ac:dyDescent="0.2">
      <c r="A153" s="97" t="s">
        <v>3404</v>
      </c>
      <c r="B153" s="97" t="s">
        <v>3405</v>
      </c>
      <c r="C153" s="97" t="s">
        <v>227</v>
      </c>
      <c r="D153" s="100" t="str">
        <f>IF(ISERROR(INDEX('Trust - Frontsheet'!$C$12:$O$211,Index!B146,Index!A146)),0,INDEX('Trust - Frontsheet'!$C$12:$O$211,Index!B146,Index!A146))</f>
        <v/>
      </c>
    </row>
    <row r="154" spans="1:4" x14ac:dyDescent="0.2">
      <c r="A154" s="97" t="s">
        <v>3406</v>
      </c>
      <c r="B154" s="97" t="s">
        <v>3407</v>
      </c>
      <c r="C154" s="97" t="s">
        <v>227</v>
      </c>
      <c r="D154" s="100" t="str">
        <f>IF(ISERROR(INDEX('Trust - Frontsheet'!$C$12:$O$211,Index!B147,Index!A147)),0,INDEX('Trust - Frontsheet'!$C$12:$O$211,Index!B147,Index!A147))</f>
        <v/>
      </c>
    </row>
    <row r="155" spans="1:4" x14ac:dyDescent="0.2">
      <c r="A155" s="97" t="s">
        <v>3408</v>
      </c>
      <c r="B155" s="97" t="s">
        <v>3409</v>
      </c>
      <c r="C155" s="97" t="s">
        <v>227</v>
      </c>
      <c r="D155" s="100" t="str">
        <f>IF(ISERROR(INDEX('Trust - Frontsheet'!$C$12:$O$211,Index!B148,Index!A148)),0,INDEX('Trust - Frontsheet'!$C$12:$O$211,Index!B148,Index!A148))</f>
        <v/>
      </c>
    </row>
    <row r="156" spans="1:4" x14ac:dyDescent="0.2">
      <c r="A156" s="97" t="s">
        <v>3410</v>
      </c>
      <c r="B156" s="97" t="s">
        <v>3411</v>
      </c>
      <c r="C156" s="97" t="s">
        <v>227</v>
      </c>
      <c r="D156" s="100" t="str">
        <f>IF(ISERROR(INDEX('Trust - Frontsheet'!$C$12:$O$211,Index!B149,Index!A149)),0,INDEX('Trust - Frontsheet'!$C$12:$O$211,Index!B149,Index!A149))</f>
        <v/>
      </c>
    </row>
    <row r="157" spans="1:4" x14ac:dyDescent="0.2">
      <c r="A157" s="97" t="s">
        <v>3412</v>
      </c>
      <c r="B157" s="97" t="s">
        <v>3413</v>
      </c>
      <c r="C157" s="97" t="s">
        <v>227</v>
      </c>
      <c r="D157" s="100" t="str">
        <f>IF(ISERROR(INDEX('Trust - Frontsheet'!$C$12:$O$211,Index!B150,Index!A150)),0,INDEX('Trust - Frontsheet'!$C$12:$O$211,Index!B150,Index!A150))</f>
        <v/>
      </c>
    </row>
    <row r="158" spans="1:4" x14ac:dyDescent="0.2">
      <c r="A158" s="97" t="s">
        <v>3414</v>
      </c>
      <c r="B158" s="97" t="s">
        <v>3415</v>
      </c>
      <c r="C158" s="97" t="s">
        <v>227</v>
      </c>
      <c r="D158" s="100" t="str">
        <f>IF(ISERROR(INDEX('Trust - Frontsheet'!$C$12:$O$211,Index!B151,Index!A151)),0,INDEX('Trust - Frontsheet'!$C$12:$O$211,Index!B151,Index!A151))</f>
        <v/>
      </c>
    </row>
    <row r="159" spans="1:4" x14ac:dyDescent="0.2">
      <c r="A159" s="97" t="s">
        <v>3418</v>
      </c>
      <c r="B159" s="97" t="s">
        <v>3419</v>
      </c>
      <c r="C159" s="97" t="s">
        <v>227</v>
      </c>
      <c r="D159" s="100" t="str">
        <f>IF(ISERROR(INDEX('Trust - Frontsheet'!$C$12:$O$211,Index!B152,Index!A152)),0,INDEX('Trust - Frontsheet'!$C$12:$O$211,Index!B152,Index!A152))</f>
        <v/>
      </c>
    </row>
    <row r="160" spans="1:4" x14ac:dyDescent="0.2">
      <c r="A160" s="97" t="s">
        <v>3420</v>
      </c>
      <c r="B160" s="97" t="s">
        <v>3421</v>
      </c>
      <c r="C160" s="97" t="s">
        <v>227</v>
      </c>
      <c r="D160" s="100" t="str">
        <f>IF(ISERROR(INDEX('Trust - Frontsheet'!$C$12:$O$211,Index!B153,Index!A153)),0,INDEX('Trust - Frontsheet'!$C$12:$O$211,Index!B153,Index!A153))</f>
        <v/>
      </c>
    </row>
    <row r="161" spans="1:4" x14ac:dyDescent="0.2">
      <c r="A161" s="97" t="s">
        <v>3422</v>
      </c>
      <c r="B161" s="97" t="s">
        <v>3423</v>
      </c>
      <c r="C161" s="97" t="s">
        <v>227</v>
      </c>
      <c r="D161" s="100" t="str">
        <f>IF(ISERROR(INDEX('Trust - Frontsheet'!$C$12:$O$211,Index!B154,Index!A154)),0,INDEX('Trust - Frontsheet'!$C$12:$O$211,Index!B154,Index!A154))</f>
        <v/>
      </c>
    </row>
    <row r="162" spans="1:4" x14ac:dyDescent="0.2">
      <c r="A162" s="97" t="s">
        <v>3424</v>
      </c>
      <c r="B162" s="97" t="s">
        <v>3425</v>
      </c>
      <c r="C162" s="97" t="s">
        <v>227</v>
      </c>
      <c r="D162" s="100" t="str">
        <f>IF(ISERROR(INDEX('Trust - Frontsheet'!$C$12:$O$211,Index!B155,Index!A155)),0,INDEX('Trust - Frontsheet'!$C$12:$O$211,Index!B155,Index!A155))</f>
        <v/>
      </c>
    </row>
    <row r="163" spans="1:4" x14ac:dyDescent="0.2">
      <c r="A163" s="97" t="s">
        <v>3426</v>
      </c>
      <c r="B163" s="97" t="s">
        <v>3427</v>
      </c>
      <c r="C163" s="97" t="s">
        <v>227</v>
      </c>
      <c r="D163" s="100" t="str">
        <f>IF(ISERROR(INDEX('Trust - Frontsheet'!$C$12:$O$211,Index!B156,Index!A156)),0,INDEX('Trust - Frontsheet'!$C$12:$O$211,Index!B156,Index!A156))</f>
        <v/>
      </c>
    </row>
    <row r="164" spans="1:4" x14ac:dyDescent="0.2">
      <c r="A164" s="97" t="s">
        <v>3428</v>
      </c>
      <c r="B164" s="97" t="s">
        <v>3429</v>
      </c>
      <c r="C164" s="97" t="s">
        <v>227</v>
      </c>
      <c r="D164" s="100" t="str">
        <f>IF(ISERROR(INDEX('Trust - Frontsheet'!$C$12:$O$211,Index!B157,Index!A157)),0,INDEX('Trust - Frontsheet'!$C$12:$O$211,Index!B157,Index!A157))</f>
        <v/>
      </c>
    </row>
    <row r="165" spans="1:4" x14ac:dyDescent="0.2">
      <c r="A165" s="97" t="s">
        <v>3430</v>
      </c>
      <c r="B165" s="97" t="s">
        <v>3431</v>
      </c>
      <c r="C165" s="97" t="s">
        <v>227</v>
      </c>
      <c r="D165" s="100" t="str">
        <f>IF(ISERROR(INDEX('Trust - Frontsheet'!$C$12:$O$211,Index!B158,Index!A158)),0,INDEX('Trust - Frontsheet'!$C$12:$O$211,Index!B158,Index!A158))</f>
        <v/>
      </c>
    </row>
    <row r="166" spans="1:4" x14ac:dyDescent="0.2">
      <c r="A166" s="97" t="s">
        <v>3432</v>
      </c>
      <c r="B166" s="97" t="s">
        <v>3433</v>
      </c>
      <c r="C166" s="97" t="s">
        <v>227</v>
      </c>
      <c r="D166" s="100" t="str">
        <f>IF(ISERROR(INDEX('Trust - Frontsheet'!$C$12:$O$211,Index!B159,Index!A159)),0,INDEX('Trust - Frontsheet'!$C$12:$O$211,Index!B159,Index!A159))</f>
        <v/>
      </c>
    </row>
    <row r="167" spans="1:4" x14ac:dyDescent="0.2">
      <c r="A167" s="97" t="s">
        <v>3434</v>
      </c>
      <c r="B167" s="97" t="s">
        <v>3435</v>
      </c>
      <c r="C167" s="97" t="s">
        <v>227</v>
      </c>
      <c r="D167" s="100" t="str">
        <f>IF(ISERROR(INDEX('Trust - Frontsheet'!$C$12:$O$211,Index!B160,Index!A160)),0,INDEX('Trust - Frontsheet'!$C$12:$O$211,Index!B160,Index!A160))</f>
        <v/>
      </c>
    </row>
    <row r="168" spans="1:4" x14ac:dyDescent="0.2">
      <c r="A168" s="97" t="s">
        <v>3436</v>
      </c>
      <c r="B168" s="97" t="s">
        <v>3437</v>
      </c>
      <c r="C168" s="97" t="s">
        <v>227</v>
      </c>
      <c r="D168" s="100" t="str">
        <f>IF(ISERROR(INDEX('Trust - Frontsheet'!$C$12:$O$211,Index!B161,Index!A161)),0,INDEX('Trust - Frontsheet'!$C$12:$O$211,Index!B161,Index!A161))</f>
        <v/>
      </c>
    </row>
    <row r="169" spans="1:4" x14ac:dyDescent="0.2">
      <c r="A169" s="97" t="s">
        <v>3440</v>
      </c>
      <c r="B169" s="97" t="s">
        <v>3441</v>
      </c>
      <c r="C169" s="97" t="s">
        <v>227</v>
      </c>
      <c r="D169" s="100" t="str">
        <f>IF(ISERROR(INDEX('Trust - Frontsheet'!$C$12:$O$211,Index!B162,Index!A162)),0,INDEX('Trust - Frontsheet'!$C$12:$O$211,Index!B162,Index!A162))</f>
        <v/>
      </c>
    </row>
    <row r="170" spans="1:4" x14ac:dyDescent="0.2">
      <c r="A170" s="97" t="s">
        <v>3442</v>
      </c>
      <c r="B170" s="97" t="s">
        <v>3443</v>
      </c>
      <c r="C170" s="97" t="s">
        <v>227</v>
      </c>
      <c r="D170" s="100" t="str">
        <f>IF(ISERROR(INDEX('Trust - Frontsheet'!$C$12:$O$211,Index!B163,Index!A163)),0,INDEX('Trust - Frontsheet'!$C$12:$O$211,Index!B163,Index!A163))</f>
        <v/>
      </c>
    </row>
    <row r="171" spans="1:4" x14ac:dyDescent="0.2">
      <c r="A171" s="97" t="s">
        <v>3444</v>
      </c>
      <c r="B171" s="97" t="s">
        <v>3445</v>
      </c>
      <c r="C171" s="97" t="s">
        <v>227</v>
      </c>
      <c r="D171" s="100" t="str">
        <f>IF(ISERROR(INDEX('Trust - Frontsheet'!$C$12:$O$211,Index!B164,Index!A164)),0,INDEX('Trust - Frontsheet'!$C$12:$O$211,Index!B164,Index!A164))</f>
        <v/>
      </c>
    </row>
    <row r="172" spans="1:4" x14ac:dyDescent="0.2">
      <c r="A172" s="97" t="s">
        <v>3446</v>
      </c>
      <c r="B172" s="97" t="s">
        <v>3447</v>
      </c>
      <c r="C172" s="97" t="s">
        <v>227</v>
      </c>
      <c r="D172" s="100" t="str">
        <f>IF(ISERROR(INDEX('Trust - Frontsheet'!$C$12:$O$211,Index!B165,Index!A165)),0,INDEX('Trust - Frontsheet'!$C$12:$O$211,Index!B165,Index!A165))</f>
        <v/>
      </c>
    </row>
    <row r="173" spans="1:4" x14ac:dyDescent="0.2">
      <c r="A173" s="97" t="s">
        <v>3448</v>
      </c>
      <c r="B173" s="97" t="s">
        <v>3449</v>
      </c>
      <c r="C173" s="97" t="s">
        <v>227</v>
      </c>
      <c r="D173" s="100" t="str">
        <f>IF(ISERROR(INDEX('Trust - Frontsheet'!$C$12:$O$211,Index!B166,Index!A166)),0,INDEX('Trust - Frontsheet'!$C$12:$O$211,Index!B166,Index!A166))</f>
        <v/>
      </c>
    </row>
    <row r="174" spans="1:4" x14ac:dyDescent="0.2">
      <c r="A174" s="97" t="s">
        <v>3450</v>
      </c>
      <c r="B174" s="97" t="s">
        <v>3451</v>
      </c>
      <c r="C174" s="97" t="s">
        <v>227</v>
      </c>
      <c r="D174" s="100" t="str">
        <f>IF(ISERROR(INDEX('Trust - Frontsheet'!$C$12:$O$211,Index!B167,Index!A167)),0,INDEX('Trust - Frontsheet'!$C$12:$O$211,Index!B167,Index!A167))</f>
        <v/>
      </c>
    </row>
    <row r="175" spans="1:4" x14ac:dyDescent="0.2">
      <c r="A175" s="97" t="s">
        <v>3452</v>
      </c>
      <c r="B175" s="97" t="s">
        <v>3453</v>
      </c>
      <c r="C175" s="97" t="s">
        <v>227</v>
      </c>
      <c r="D175" s="100" t="str">
        <f>IF(ISERROR(INDEX('Trust - Frontsheet'!$C$12:$O$211,Index!B168,Index!A168)),0,INDEX('Trust - Frontsheet'!$C$12:$O$211,Index!B168,Index!A168))</f>
        <v/>
      </c>
    </row>
    <row r="176" spans="1:4" x14ac:dyDescent="0.2">
      <c r="A176" s="97" t="s">
        <v>3454</v>
      </c>
      <c r="B176" s="97" t="s">
        <v>3455</v>
      </c>
      <c r="C176" s="97" t="s">
        <v>227</v>
      </c>
      <c r="D176" s="100" t="str">
        <f>IF(ISERROR(INDEX('Trust - Frontsheet'!$C$12:$O$211,Index!B169,Index!A169)),0,INDEX('Trust - Frontsheet'!$C$12:$O$211,Index!B169,Index!A169))</f>
        <v/>
      </c>
    </row>
    <row r="177" spans="1:4" x14ac:dyDescent="0.2">
      <c r="A177" s="97" t="s">
        <v>3456</v>
      </c>
      <c r="B177" s="97" t="s">
        <v>5499</v>
      </c>
      <c r="C177" s="97" t="s">
        <v>227</v>
      </c>
      <c r="D177" s="100" t="str">
        <f>IF(ISERROR(INDEX('Trust - Frontsheet'!$C$12:$O$211,Index!B170,Index!A170)),0,INDEX('Trust - Frontsheet'!$C$12:$O$211,Index!B170,Index!A170))</f>
        <v/>
      </c>
    </row>
    <row r="178" spans="1:4" x14ac:dyDescent="0.2">
      <c r="A178" s="97" t="s">
        <v>5500</v>
      </c>
      <c r="B178" s="97" t="s">
        <v>5501</v>
      </c>
      <c r="C178" s="97" t="s">
        <v>227</v>
      </c>
      <c r="D178" s="100" t="str">
        <f>IF(ISERROR(INDEX('Trust - Frontsheet'!$C$12:$O$211,Index!B171,Index!A171)),0,INDEX('Trust - Frontsheet'!$C$12:$O$211,Index!B171,Index!A171))</f>
        <v/>
      </c>
    </row>
    <row r="179" spans="1:4" x14ac:dyDescent="0.2">
      <c r="A179" s="97" t="s">
        <v>5504</v>
      </c>
      <c r="B179" s="97" t="s">
        <v>5505</v>
      </c>
      <c r="C179" s="97" t="s">
        <v>227</v>
      </c>
      <c r="D179" s="100" t="str">
        <f>IF(ISERROR(INDEX('Trust - Frontsheet'!$C$12:$O$211,Index!B172,Index!A172)),0,INDEX('Trust - Frontsheet'!$C$12:$O$211,Index!B172,Index!A172))</f>
        <v/>
      </c>
    </row>
    <row r="180" spans="1:4" x14ac:dyDescent="0.2">
      <c r="A180" s="97" t="s">
        <v>5506</v>
      </c>
      <c r="B180" s="97" t="s">
        <v>5507</v>
      </c>
      <c r="C180" s="97" t="s">
        <v>227</v>
      </c>
      <c r="D180" s="100" t="str">
        <f>IF(ISERROR(INDEX('Trust - Frontsheet'!$C$12:$O$211,Index!B173,Index!A173)),0,INDEX('Trust - Frontsheet'!$C$12:$O$211,Index!B173,Index!A173))</f>
        <v/>
      </c>
    </row>
    <row r="181" spans="1:4" x14ac:dyDescent="0.2">
      <c r="A181" s="97" t="s">
        <v>5508</v>
      </c>
      <c r="B181" s="97" t="s">
        <v>5509</v>
      </c>
      <c r="C181" s="97" t="s">
        <v>227</v>
      </c>
      <c r="D181" s="100" t="str">
        <f>IF(ISERROR(INDEX('Trust - Frontsheet'!$C$12:$O$211,Index!B174,Index!A174)),0,INDEX('Trust - Frontsheet'!$C$12:$O$211,Index!B174,Index!A174))</f>
        <v/>
      </c>
    </row>
    <row r="182" spans="1:4" x14ac:dyDescent="0.2">
      <c r="A182" s="97" t="s">
        <v>5510</v>
      </c>
      <c r="B182" s="97" t="s">
        <v>5511</v>
      </c>
      <c r="C182" s="97" t="s">
        <v>227</v>
      </c>
      <c r="D182" s="100" t="str">
        <f>IF(ISERROR(INDEX('Trust - Frontsheet'!$C$12:$O$211,Index!B175,Index!A175)),0,INDEX('Trust - Frontsheet'!$C$12:$O$211,Index!B175,Index!A175))</f>
        <v/>
      </c>
    </row>
    <row r="183" spans="1:4" x14ac:dyDescent="0.2">
      <c r="A183" s="97" t="s">
        <v>5598</v>
      </c>
      <c r="B183" s="97" t="s">
        <v>5599</v>
      </c>
      <c r="C183" s="97" t="s">
        <v>227</v>
      </c>
      <c r="D183" s="100" t="str">
        <f>IF(ISERROR(INDEX('Trust - Frontsheet'!$C$12:$O$211,Index!B176,Index!A176)),0,INDEX('Trust - Frontsheet'!$C$12:$O$211,Index!B176,Index!A176))</f>
        <v/>
      </c>
    </row>
    <row r="184" spans="1:4" x14ac:dyDescent="0.2">
      <c r="A184" s="97" t="s">
        <v>5600</v>
      </c>
      <c r="B184" s="97" t="s">
        <v>5601</v>
      </c>
      <c r="C184" s="97" t="s">
        <v>227</v>
      </c>
      <c r="D184" s="100" t="str">
        <f>IF(ISERROR(INDEX('Trust - Frontsheet'!$C$12:$O$211,Index!B177,Index!A177)),0,INDEX('Trust - Frontsheet'!$C$12:$O$211,Index!B177,Index!A177))</f>
        <v/>
      </c>
    </row>
    <row r="185" spans="1:4" x14ac:dyDescent="0.2">
      <c r="A185" s="97" t="s">
        <v>5602</v>
      </c>
      <c r="B185" s="97" t="s">
        <v>5603</v>
      </c>
      <c r="C185" s="97" t="s">
        <v>227</v>
      </c>
      <c r="D185" s="100" t="str">
        <f>IF(ISERROR(INDEX('Trust - Frontsheet'!$C$12:$O$211,Index!B178,Index!A178)),0,INDEX('Trust - Frontsheet'!$C$12:$O$211,Index!B178,Index!A178))</f>
        <v/>
      </c>
    </row>
    <row r="186" spans="1:4" x14ac:dyDescent="0.2">
      <c r="A186" s="97" t="s">
        <v>5604</v>
      </c>
      <c r="B186" s="97" t="s">
        <v>5605</v>
      </c>
      <c r="C186" s="97" t="s">
        <v>227</v>
      </c>
      <c r="D186" s="100" t="str">
        <f>IF(ISERROR(INDEX('Trust - Frontsheet'!$C$12:$O$211,Index!B179,Index!A179)),0,INDEX('Trust - Frontsheet'!$C$12:$O$211,Index!B179,Index!A179))</f>
        <v/>
      </c>
    </row>
    <row r="187" spans="1:4" x14ac:dyDescent="0.2">
      <c r="A187" s="97" t="s">
        <v>5606</v>
      </c>
      <c r="B187" s="97" t="s">
        <v>5607</v>
      </c>
      <c r="C187" s="97" t="s">
        <v>227</v>
      </c>
      <c r="D187" s="100" t="str">
        <f>IF(ISERROR(INDEX('Trust - Frontsheet'!$C$12:$O$211,Index!B180,Index!A180)),0,INDEX('Trust - Frontsheet'!$C$12:$O$211,Index!B180,Index!A180))</f>
        <v/>
      </c>
    </row>
    <row r="188" spans="1:4" x14ac:dyDescent="0.2">
      <c r="A188" s="97" t="s">
        <v>5608</v>
      </c>
      <c r="B188" s="97" t="s">
        <v>5609</v>
      </c>
      <c r="C188" s="97" t="s">
        <v>227</v>
      </c>
      <c r="D188" s="100" t="str">
        <f>IF(ISERROR(INDEX('Trust - Frontsheet'!$C$12:$O$211,Index!B181,Index!A181)),0,INDEX('Trust - Frontsheet'!$C$12:$O$211,Index!B181,Index!A181))</f>
        <v/>
      </c>
    </row>
    <row r="189" spans="1:4" x14ac:dyDescent="0.2">
      <c r="A189" s="97" t="s">
        <v>5612</v>
      </c>
      <c r="B189" s="97" t="s">
        <v>5613</v>
      </c>
      <c r="C189" s="97" t="s">
        <v>227</v>
      </c>
      <c r="D189" s="100" t="str">
        <f>IF(ISERROR(INDEX('Trust - Frontsheet'!$C$12:$O$211,Index!B182,Index!A182)),0,INDEX('Trust - Frontsheet'!$C$12:$O$211,Index!B182,Index!A182))</f>
        <v/>
      </c>
    </row>
    <row r="190" spans="1:4" x14ac:dyDescent="0.2">
      <c r="A190" s="97" t="s">
        <v>5614</v>
      </c>
      <c r="B190" s="97" t="s">
        <v>5615</v>
      </c>
      <c r="C190" s="97" t="s">
        <v>227</v>
      </c>
      <c r="D190" s="100" t="str">
        <f>IF(ISERROR(INDEX('Trust - Frontsheet'!$C$12:$O$211,Index!B183,Index!A183)),0,INDEX('Trust - Frontsheet'!$C$12:$O$211,Index!B183,Index!A183))</f>
        <v/>
      </c>
    </row>
    <row r="191" spans="1:4" x14ac:dyDescent="0.2">
      <c r="A191" s="97" t="s">
        <v>5616</v>
      </c>
      <c r="B191" s="97" t="s">
        <v>5617</v>
      </c>
      <c r="C191" s="97" t="s">
        <v>227</v>
      </c>
      <c r="D191" s="100" t="str">
        <f>IF(ISERROR(INDEX('Trust - Frontsheet'!$C$12:$O$211,Index!B184,Index!A184)),0,INDEX('Trust - Frontsheet'!$C$12:$O$211,Index!B184,Index!A184))</f>
        <v/>
      </c>
    </row>
    <row r="192" spans="1:4" x14ac:dyDescent="0.2">
      <c r="A192" s="97" t="s">
        <v>5618</v>
      </c>
      <c r="B192" s="97" t="s">
        <v>5619</v>
      </c>
      <c r="C192" s="97" t="s">
        <v>227</v>
      </c>
      <c r="D192" s="100" t="str">
        <f>IF(ISERROR(INDEX('Trust - Frontsheet'!$C$12:$O$211,Index!B185,Index!A185)),0,INDEX('Trust - Frontsheet'!$C$12:$O$211,Index!B185,Index!A185))</f>
        <v/>
      </c>
    </row>
    <row r="193" spans="1:4" x14ac:dyDescent="0.2">
      <c r="A193" s="97" t="s">
        <v>5620</v>
      </c>
      <c r="B193" s="97" t="s">
        <v>5621</v>
      </c>
      <c r="C193" s="97" t="s">
        <v>227</v>
      </c>
      <c r="D193" s="100" t="str">
        <f>IF(ISERROR(INDEX('Trust - Frontsheet'!$C$12:$O$211,Index!B186,Index!A186)),0,INDEX('Trust - Frontsheet'!$C$12:$O$211,Index!B186,Index!A186))</f>
        <v/>
      </c>
    </row>
    <row r="194" spans="1:4" x14ac:dyDescent="0.2">
      <c r="A194" s="97" t="s">
        <v>5622</v>
      </c>
      <c r="B194" s="97" t="s">
        <v>5623</v>
      </c>
      <c r="C194" s="97" t="s">
        <v>227</v>
      </c>
      <c r="D194" s="100" t="str">
        <f>IF(ISERROR(INDEX('Trust - Frontsheet'!$C$12:$O$211,Index!B187,Index!A187)),0,INDEX('Trust - Frontsheet'!$C$12:$O$211,Index!B187,Index!A187))</f>
        <v/>
      </c>
    </row>
    <row r="195" spans="1:4" x14ac:dyDescent="0.2">
      <c r="A195" s="97" t="s">
        <v>5624</v>
      </c>
      <c r="B195" s="97" t="s">
        <v>5625</v>
      </c>
      <c r="C195" s="97" t="s">
        <v>227</v>
      </c>
      <c r="D195" s="100" t="str">
        <f>IF(ISERROR(INDEX('Trust - Frontsheet'!$C$12:$O$211,Index!B188,Index!A188)),0,INDEX('Trust - Frontsheet'!$C$12:$O$211,Index!B188,Index!A188))</f>
        <v/>
      </c>
    </row>
    <row r="196" spans="1:4" x14ac:dyDescent="0.2">
      <c r="A196" s="97" t="s">
        <v>5626</v>
      </c>
      <c r="B196" s="97" t="s">
        <v>5627</v>
      </c>
      <c r="C196" s="97" t="s">
        <v>227</v>
      </c>
      <c r="D196" s="100" t="str">
        <f>IF(ISERROR(INDEX('Trust - Frontsheet'!$C$12:$O$211,Index!B189,Index!A189)),0,INDEX('Trust - Frontsheet'!$C$12:$O$211,Index!B189,Index!A189))</f>
        <v/>
      </c>
    </row>
    <row r="197" spans="1:4" x14ac:dyDescent="0.2">
      <c r="A197" s="97" t="s">
        <v>5628</v>
      </c>
      <c r="B197" s="97" t="s">
        <v>5629</v>
      </c>
      <c r="C197" s="97" t="s">
        <v>227</v>
      </c>
      <c r="D197" s="100" t="str">
        <f>IF(ISERROR(INDEX('Trust - Frontsheet'!$C$12:$O$211,Index!B190,Index!A190)),0,INDEX('Trust - Frontsheet'!$C$12:$O$211,Index!B190,Index!A190))</f>
        <v/>
      </c>
    </row>
    <row r="198" spans="1:4" x14ac:dyDescent="0.2">
      <c r="A198" s="97" t="s">
        <v>5630</v>
      </c>
      <c r="B198" s="97" t="s">
        <v>5631</v>
      </c>
      <c r="C198" s="97" t="s">
        <v>227</v>
      </c>
      <c r="D198" s="100" t="str">
        <f>IF(ISERROR(INDEX('Trust - Frontsheet'!$C$12:$O$211,Index!B191,Index!A191)),0,INDEX('Trust - Frontsheet'!$C$12:$O$211,Index!B191,Index!A191))</f>
        <v/>
      </c>
    </row>
    <row r="199" spans="1:4" x14ac:dyDescent="0.2">
      <c r="A199" s="97" t="s">
        <v>5634</v>
      </c>
      <c r="B199" s="97" t="s">
        <v>5635</v>
      </c>
      <c r="C199" s="97" t="s">
        <v>227</v>
      </c>
      <c r="D199" s="100" t="str">
        <f>IF(ISERROR(INDEX('Trust - Frontsheet'!$C$12:$O$211,Index!B192,Index!A192)),0,INDEX('Trust - Frontsheet'!$C$12:$O$211,Index!B192,Index!A192))</f>
        <v/>
      </c>
    </row>
    <row r="200" spans="1:4" x14ac:dyDescent="0.2">
      <c r="A200" s="97" t="s">
        <v>5636</v>
      </c>
      <c r="B200" s="97" t="s">
        <v>5637</v>
      </c>
      <c r="C200" s="97" t="s">
        <v>227</v>
      </c>
      <c r="D200" s="100" t="str">
        <f>IF(ISERROR(INDEX('Trust - Frontsheet'!$C$12:$O$211,Index!B193,Index!A193)),0,INDEX('Trust - Frontsheet'!$C$12:$O$211,Index!B193,Index!A193))</f>
        <v/>
      </c>
    </row>
    <row r="201" spans="1:4" x14ac:dyDescent="0.2">
      <c r="A201" s="97" t="s">
        <v>5638</v>
      </c>
      <c r="B201" s="97" t="s">
        <v>5639</v>
      </c>
      <c r="C201" s="97" t="s">
        <v>227</v>
      </c>
      <c r="D201" s="100" t="str">
        <f>IF(ISERROR(INDEX('Trust - Frontsheet'!$C$12:$O$211,Index!B194,Index!A194)),0,INDEX('Trust - Frontsheet'!$C$12:$O$211,Index!B194,Index!A194))</f>
        <v/>
      </c>
    </row>
    <row r="202" spans="1:4" x14ac:dyDescent="0.2">
      <c r="A202" s="97" t="s">
        <v>5640</v>
      </c>
      <c r="B202" s="97" t="s">
        <v>5641</v>
      </c>
      <c r="C202" s="97" t="s">
        <v>227</v>
      </c>
      <c r="D202" s="100" t="str">
        <f>IF(ISERROR(INDEX('Trust - Frontsheet'!$C$12:$O$211,Index!B195,Index!A195)),0,INDEX('Trust - Frontsheet'!$C$12:$O$211,Index!B195,Index!A195))</f>
        <v/>
      </c>
    </row>
    <row r="203" spans="1:4" x14ac:dyDescent="0.2">
      <c r="A203" s="97" t="s">
        <v>5642</v>
      </c>
      <c r="B203" s="97" t="s">
        <v>5643</v>
      </c>
      <c r="C203" s="97" t="s">
        <v>227</v>
      </c>
      <c r="D203" s="100" t="str">
        <f>IF(ISERROR(INDEX('Trust - Frontsheet'!$C$12:$O$211,Index!B196,Index!A196)),0,INDEX('Trust - Frontsheet'!$C$12:$O$211,Index!B196,Index!A196))</f>
        <v/>
      </c>
    </row>
    <row r="204" spans="1:4" x14ac:dyDescent="0.2">
      <c r="A204" s="97" t="s">
        <v>5644</v>
      </c>
      <c r="B204" s="97" t="s">
        <v>5645</v>
      </c>
      <c r="C204" s="97" t="s">
        <v>227</v>
      </c>
      <c r="D204" s="100" t="str">
        <f>IF(ISERROR(INDEX('Trust - Frontsheet'!$C$12:$O$211,Index!B197,Index!A197)),0,INDEX('Trust - Frontsheet'!$C$12:$O$211,Index!B197,Index!A197))</f>
        <v/>
      </c>
    </row>
    <row r="205" spans="1:4" x14ac:dyDescent="0.2">
      <c r="A205" s="97" t="s">
        <v>5646</v>
      </c>
      <c r="B205" s="97" t="s">
        <v>5647</v>
      </c>
      <c r="C205" s="97" t="s">
        <v>227</v>
      </c>
      <c r="D205" s="100" t="str">
        <f>IF(ISERROR(INDEX('Trust - Frontsheet'!$C$12:$O$211,Index!B198,Index!A198)),0,INDEX('Trust - Frontsheet'!$C$12:$O$211,Index!B198,Index!A198))</f>
        <v/>
      </c>
    </row>
    <row r="206" spans="1:4" x14ac:dyDescent="0.2">
      <c r="A206" s="97" t="s">
        <v>5648</v>
      </c>
      <c r="B206" s="97" t="s">
        <v>5649</v>
      </c>
      <c r="C206" s="97" t="s">
        <v>227</v>
      </c>
      <c r="D206" s="100" t="str">
        <f>IF(ISERROR(INDEX('Trust - Frontsheet'!$C$12:$O$211,Index!B199,Index!A199)),0,INDEX('Trust - Frontsheet'!$C$12:$O$211,Index!B199,Index!A199))</f>
        <v/>
      </c>
    </row>
    <row r="207" spans="1:4" x14ac:dyDescent="0.2">
      <c r="A207" s="97" t="s">
        <v>5650</v>
      </c>
      <c r="B207" s="97" t="s">
        <v>5651</v>
      </c>
      <c r="C207" s="97" t="s">
        <v>227</v>
      </c>
      <c r="D207" s="100" t="str">
        <f>IF(ISERROR(INDEX('Trust - Frontsheet'!$C$12:$O$211,Index!B200,Index!A200)),0,INDEX('Trust - Frontsheet'!$C$12:$O$211,Index!B200,Index!A200))</f>
        <v/>
      </c>
    </row>
    <row r="208" spans="1:4" x14ac:dyDescent="0.2">
      <c r="A208" s="97" t="s">
        <v>5652</v>
      </c>
      <c r="B208" s="97" t="s">
        <v>5653</v>
      </c>
      <c r="C208" s="97" t="s">
        <v>227</v>
      </c>
      <c r="D208" s="100" t="str">
        <f>IF(ISERROR(INDEX('Trust - Frontsheet'!$C$12:$O$211,Index!B201,Index!A201)),0,INDEX('Trust - Frontsheet'!$C$12:$O$211,Index!B201,Index!A201))</f>
        <v/>
      </c>
    </row>
    <row r="209" spans="1:4" x14ac:dyDescent="0.2">
      <c r="A209" s="97" t="s">
        <v>5658</v>
      </c>
      <c r="B209" s="97" t="s">
        <v>5659</v>
      </c>
      <c r="C209" s="97" t="s">
        <v>227</v>
      </c>
      <c r="D209" s="100" t="str">
        <f>IF(ISERROR(INDEX('Trust - Frontsheet'!$C$12:$O$211,Index!B202,Index!A202)),0,INDEX('Trust - Frontsheet'!$C$12:$O$211,Index!B202,Index!A202))</f>
        <v/>
      </c>
    </row>
    <row r="210" spans="1:4" x14ac:dyDescent="0.2">
      <c r="A210" s="97" t="s">
        <v>4631</v>
      </c>
      <c r="B210" s="97" t="s">
        <v>4632</v>
      </c>
      <c r="C210" s="97" t="s">
        <v>227</v>
      </c>
      <c r="D210" s="100" t="str">
        <f>IF(ISERROR(INDEX('Trust - Frontsheet'!$C$12:$O$211,Index!B203,Index!A203)),0,INDEX('Trust - Frontsheet'!$C$12:$O$211,Index!B203,Index!A203))</f>
        <v>Maidstone District General Hospital - RWF03</v>
      </c>
    </row>
    <row r="211" spans="1:4" x14ac:dyDescent="0.2">
      <c r="A211" s="97" t="s">
        <v>5051</v>
      </c>
      <c r="B211" s="97" t="s">
        <v>5052</v>
      </c>
      <c r="C211" s="97" t="s">
        <v>227</v>
      </c>
      <c r="D211" s="100" t="str">
        <f>IF(ISERROR(INDEX('Trust - Frontsheet'!$C$12:$O$211,Index!B204,Index!A204)),0,INDEX('Trust - Frontsheet'!$C$12:$O$211,Index!B204,Index!A204))</f>
        <v>Maidstone District General Hospital - RWF03</v>
      </c>
    </row>
    <row r="212" spans="1:4" x14ac:dyDescent="0.2">
      <c r="A212" s="97" t="s">
        <v>5075</v>
      </c>
      <c r="B212" s="97" t="s">
        <v>5076</v>
      </c>
      <c r="C212" s="97" t="s">
        <v>227</v>
      </c>
      <c r="D212" s="100" t="str">
        <f>IF(ISERROR(INDEX('Trust - Frontsheet'!$C$12:$O$211,Index!B205,Index!A205)),0,INDEX('Trust - Frontsheet'!$C$12:$O$211,Index!B205,Index!A205))</f>
        <v>Maidstone District General Hospital - RWF03</v>
      </c>
    </row>
    <row r="213" spans="1:4" x14ac:dyDescent="0.2">
      <c r="A213" s="97" t="s">
        <v>5179</v>
      </c>
      <c r="B213" s="97" t="s">
        <v>5180</v>
      </c>
      <c r="C213" s="97" t="s">
        <v>227</v>
      </c>
      <c r="D213" s="100" t="str">
        <f>IF(ISERROR(INDEX('Trust - Frontsheet'!$C$12:$O$211,Index!B206,Index!A206)),0,INDEX('Trust - Frontsheet'!$C$12:$O$211,Index!B206,Index!A206))</f>
        <v>Maidstone District General Hospital - RWF03</v>
      </c>
    </row>
    <row r="214" spans="1:4" x14ac:dyDescent="0.2">
      <c r="A214" s="97" t="s">
        <v>5201</v>
      </c>
      <c r="B214" s="97" t="s">
        <v>5202</v>
      </c>
      <c r="C214" s="97" t="s">
        <v>227</v>
      </c>
      <c r="D214" s="100" t="str">
        <f>IF(ISERROR(INDEX('Trust - Frontsheet'!$C$12:$O$211,Index!B207,Index!A207)),0,INDEX('Trust - Frontsheet'!$C$12:$O$211,Index!B207,Index!A207))</f>
        <v>Maidstone District General Hospital - RWF03</v>
      </c>
    </row>
    <row r="215" spans="1:4" x14ac:dyDescent="0.2">
      <c r="A215" s="97" t="s">
        <v>5223</v>
      </c>
      <c r="B215" s="97" t="s">
        <v>5224</v>
      </c>
      <c r="C215" s="97" t="s">
        <v>227</v>
      </c>
      <c r="D215" s="100" t="str">
        <f>IF(ISERROR(INDEX('Trust - Frontsheet'!$C$12:$O$211,Index!B208,Index!A208)),0,INDEX('Trust - Frontsheet'!$C$12:$O$211,Index!B208,Index!A208))</f>
        <v>Maidstone District General Hospital - RWF03</v>
      </c>
    </row>
    <row r="216" spans="1:4" x14ac:dyDescent="0.2">
      <c r="A216" s="97" t="s">
        <v>5245</v>
      </c>
      <c r="B216" s="97" t="s">
        <v>5246</v>
      </c>
      <c r="C216" s="97" t="s">
        <v>227</v>
      </c>
      <c r="D216" s="100" t="str">
        <f>IF(ISERROR(INDEX('Trust - Frontsheet'!$C$12:$O$211,Index!B209,Index!A209)),0,INDEX('Trust - Frontsheet'!$C$12:$O$211,Index!B209,Index!A209))</f>
        <v>Maidstone District General Hospital - RWF03</v>
      </c>
    </row>
    <row r="217" spans="1:4" x14ac:dyDescent="0.2">
      <c r="A217" s="97" t="s">
        <v>5267</v>
      </c>
      <c r="B217" s="97" t="s">
        <v>5268</v>
      </c>
      <c r="C217" s="97" t="s">
        <v>227</v>
      </c>
      <c r="D217" s="100" t="str">
        <f>IF(ISERROR(INDEX('Trust - Frontsheet'!$C$12:$O$211,Index!B210,Index!A210)),0,INDEX('Trust - Frontsheet'!$C$12:$O$211,Index!B210,Index!A210))</f>
        <v>Maidstone District General Hospital - RWF03</v>
      </c>
    </row>
    <row r="218" spans="1:4" x14ac:dyDescent="0.2">
      <c r="A218" s="97" t="s">
        <v>3288</v>
      </c>
      <c r="B218" s="97" t="s">
        <v>3289</v>
      </c>
      <c r="C218" s="97" t="s">
        <v>227</v>
      </c>
      <c r="D218" s="100" t="str">
        <f>IF(ISERROR(INDEX('Trust - Frontsheet'!$C$12:$O$211,Index!B211,Index!A211)),0,INDEX('Trust - Frontsheet'!$C$12:$O$211,Index!B211,Index!A211))</f>
        <v>Maidstone District General Hospital - RWF03</v>
      </c>
    </row>
    <row r="219" spans="1:4" x14ac:dyDescent="0.2">
      <c r="A219" s="97" t="s">
        <v>4633</v>
      </c>
      <c r="B219" s="97" t="s">
        <v>4634</v>
      </c>
      <c r="C219" s="97" t="s">
        <v>227</v>
      </c>
      <c r="D219" s="100" t="str">
        <f>IF(ISERROR(INDEX('Trust - Frontsheet'!$C$12:$O$211,Index!B212,Index!A212)),0,INDEX('Trust - Frontsheet'!$C$12:$O$211,Index!B212,Index!A212))</f>
        <v>Maidstone District General Hospital - RWF03</v>
      </c>
    </row>
    <row r="220" spans="1:4" x14ac:dyDescent="0.2">
      <c r="A220" s="97" t="s">
        <v>2629</v>
      </c>
      <c r="B220" s="97" t="s">
        <v>2630</v>
      </c>
      <c r="C220" s="97" t="s">
        <v>227</v>
      </c>
      <c r="D220" s="100" t="str">
        <f>IF(ISERROR(INDEX('Trust - Frontsheet'!$C$12:$O$211,Index!B213,Index!A213)),0,INDEX('Trust - Frontsheet'!$C$12:$O$211,Index!B213,Index!A213))</f>
        <v>Maidstone District General Hospital - RWF03</v>
      </c>
    </row>
    <row r="221" spans="1:4" x14ac:dyDescent="0.2">
      <c r="A221" s="97" t="s">
        <v>2651</v>
      </c>
      <c r="B221" s="97" t="s">
        <v>2652</v>
      </c>
      <c r="C221" s="97" t="s">
        <v>227</v>
      </c>
      <c r="D221" s="100" t="str">
        <f>IF(ISERROR(INDEX('Trust - Frontsheet'!$C$12:$O$211,Index!B214,Index!A214)),0,INDEX('Trust - Frontsheet'!$C$12:$O$211,Index!B214,Index!A214))</f>
        <v>Maidstone District General Hospital - RWF03</v>
      </c>
    </row>
    <row r="222" spans="1:4" x14ac:dyDescent="0.2">
      <c r="A222" s="97" t="s">
        <v>2673</v>
      </c>
      <c r="B222" s="97" t="s">
        <v>2674</v>
      </c>
      <c r="C222" s="97" t="s">
        <v>227</v>
      </c>
      <c r="D222" s="100" t="str">
        <f>IF(ISERROR(INDEX('Trust - Frontsheet'!$C$12:$O$211,Index!B215,Index!A215)),0,INDEX('Trust - Frontsheet'!$C$12:$O$211,Index!B215,Index!A215))</f>
        <v>Maidstone District General Hospital - RWF03</v>
      </c>
    </row>
    <row r="223" spans="1:4" x14ac:dyDescent="0.2">
      <c r="A223" s="97" t="s">
        <v>2695</v>
      </c>
      <c r="B223" s="97" t="s">
        <v>2696</v>
      </c>
      <c r="C223" s="97" t="s">
        <v>227</v>
      </c>
      <c r="D223" s="100" t="str">
        <f>IF(ISERROR(INDEX('Trust - Frontsheet'!$C$12:$O$211,Index!B216,Index!A216)),0,INDEX('Trust - Frontsheet'!$C$12:$O$211,Index!B216,Index!A216))</f>
        <v>The Tunbridge Wells Hospital - RWFTW</v>
      </c>
    </row>
    <row r="224" spans="1:4" x14ac:dyDescent="0.2">
      <c r="A224" s="97" t="s">
        <v>309</v>
      </c>
      <c r="B224" s="97" t="s">
        <v>310</v>
      </c>
      <c r="C224" s="97" t="s">
        <v>227</v>
      </c>
      <c r="D224" s="100" t="str">
        <f>IF(ISERROR(INDEX('Trust - Frontsheet'!$C$12:$O$211,Index!B217,Index!A217)),0,INDEX('Trust - Frontsheet'!$C$12:$O$211,Index!B217,Index!A217))</f>
        <v>The Tunbridge Wells Hospital - RWFTW</v>
      </c>
    </row>
    <row r="225" spans="1:4" x14ac:dyDescent="0.2">
      <c r="A225" s="97" t="s">
        <v>331</v>
      </c>
      <c r="B225" s="97" t="s">
        <v>332</v>
      </c>
      <c r="C225" s="97" t="s">
        <v>227</v>
      </c>
      <c r="D225" s="100" t="str">
        <f>IF(ISERROR(INDEX('Trust - Frontsheet'!$C$12:$O$211,Index!B218,Index!A218)),0,INDEX('Trust - Frontsheet'!$C$12:$O$211,Index!B218,Index!A218))</f>
        <v>The Tunbridge Wells Hospital - RWFTW</v>
      </c>
    </row>
    <row r="226" spans="1:4" x14ac:dyDescent="0.2">
      <c r="A226" s="97" t="s">
        <v>2878</v>
      </c>
      <c r="B226" s="97" t="s">
        <v>2879</v>
      </c>
      <c r="C226" s="97" t="s">
        <v>227</v>
      </c>
      <c r="D226" s="100" t="str">
        <f>IF(ISERROR(INDEX('Trust - Frontsheet'!$C$12:$O$211,Index!B219,Index!A219)),0,INDEX('Trust - Frontsheet'!$C$12:$O$211,Index!B219,Index!A219))</f>
        <v>The Tunbridge Wells Hospital - RWFTW</v>
      </c>
    </row>
    <row r="227" spans="1:4" x14ac:dyDescent="0.2">
      <c r="A227" s="97" t="s">
        <v>2956</v>
      </c>
      <c r="B227" s="97" t="s">
        <v>2957</v>
      </c>
      <c r="C227" s="97" t="s">
        <v>227</v>
      </c>
      <c r="D227" s="100" t="str">
        <f>IF(ISERROR(INDEX('Trust - Frontsheet'!$C$12:$O$211,Index!B220,Index!A220)),0,INDEX('Trust - Frontsheet'!$C$12:$O$211,Index!B220,Index!A220))</f>
        <v>The Tunbridge Wells Hospital - RWFTW</v>
      </c>
    </row>
    <row r="228" spans="1:4" x14ac:dyDescent="0.2">
      <c r="A228" s="97" t="s">
        <v>2978</v>
      </c>
      <c r="B228" s="97" t="s">
        <v>2979</v>
      </c>
      <c r="C228" s="97" t="s">
        <v>227</v>
      </c>
      <c r="D228" s="100" t="str">
        <f>IF(ISERROR(INDEX('Trust - Frontsheet'!$C$12:$O$211,Index!B221,Index!A221)),0,INDEX('Trust - Frontsheet'!$C$12:$O$211,Index!B221,Index!A221))</f>
        <v>The Tunbridge Wells Hospital - RWFTW</v>
      </c>
    </row>
    <row r="229" spans="1:4" x14ac:dyDescent="0.2">
      <c r="A229" s="97" t="s">
        <v>5053</v>
      </c>
      <c r="B229" s="97" t="s">
        <v>5054</v>
      </c>
      <c r="C229" s="97" t="s">
        <v>227</v>
      </c>
      <c r="D229" s="100" t="str">
        <f>IF(ISERROR(INDEX('Trust - Frontsheet'!$C$12:$O$211,Index!B222,Index!A222)),0,INDEX('Trust - Frontsheet'!$C$12:$O$211,Index!B222,Index!A222))</f>
        <v>The Tunbridge Wells Hospital - RWFTW</v>
      </c>
    </row>
    <row r="230" spans="1:4" x14ac:dyDescent="0.2">
      <c r="A230" s="97" t="s">
        <v>5057</v>
      </c>
      <c r="B230" s="97" t="s">
        <v>5058</v>
      </c>
      <c r="C230" s="97" t="s">
        <v>227</v>
      </c>
      <c r="D230" s="100" t="str">
        <f>IF(ISERROR(INDEX('Trust - Frontsheet'!$C$12:$O$211,Index!B223,Index!A223)),0,INDEX('Trust - Frontsheet'!$C$12:$O$211,Index!B223,Index!A223))</f>
        <v>The Tunbridge Wells Hospital - RWFTW</v>
      </c>
    </row>
    <row r="231" spans="1:4" x14ac:dyDescent="0.2">
      <c r="A231" s="97" t="s">
        <v>5059</v>
      </c>
      <c r="B231" s="97" t="s">
        <v>5060</v>
      </c>
      <c r="C231" s="97" t="s">
        <v>227</v>
      </c>
      <c r="D231" s="100" t="str">
        <f>IF(ISERROR(INDEX('Trust - Frontsheet'!$C$12:$O$211,Index!B224,Index!A224)),0,INDEX('Trust - Frontsheet'!$C$12:$O$211,Index!B224,Index!A224))</f>
        <v>The Tunbridge Wells Hospital - RWFTW</v>
      </c>
    </row>
    <row r="232" spans="1:4" x14ac:dyDescent="0.2">
      <c r="A232" s="97" t="s">
        <v>5061</v>
      </c>
      <c r="B232" s="97" t="s">
        <v>5062</v>
      </c>
      <c r="C232" s="97" t="s">
        <v>227</v>
      </c>
      <c r="D232" s="100" t="str">
        <f>IF(ISERROR(INDEX('Trust - Frontsheet'!$C$12:$O$211,Index!B225,Index!A225)),0,INDEX('Trust - Frontsheet'!$C$12:$O$211,Index!B225,Index!A225))</f>
        <v>The Tunbridge Wells Hospital - RWFTW</v>
      </c>
    </row>
    <row r="233" spans="1:4" x14ac:dyDescent="0.2">
      <c r="A233" s="97" t="s">
        <v>5063</v>
      </c>
      <c r="B233" s="97" t="s">
        <v>5064</v>
      </c>
      <c r="C233" s="97" t="s">
        <v>227</v>
      </c>
      <c r="D233" s="100" t="str">
        <f>IF(ISERROR(INDEX('Trust - Frontsheet'!$C$12:$O$211,Index!B226,Index!A226)),0,INDEX('Trust - Frontsheet'!$C$12:$O$211,Index!B226,Index!A226))</f>
        <v>The Tunbridge Wells Hospital - RWFTW</v>
      </c>
    </row>
    <row r="234" spans="1:4" x14ac:dyDescent="0.2">
      <c r="A234" s="97" t="s">
        <v>5065</v>
      </c>
      <c r="B234" s="97" t="s">
        <v>5066</v>
      </c>
      <c r="C234" s="97" t="s">
        <v>227</v>
      </c>
      <c r="D234" s="100" t="str">
        <f>IF(ISERROR(INDEX('Trust - Frontsheet'!$C$12:$O$211,Index!B227,Index!A227)),0,INDEX('Trust - Frontsheet'!$C$12:$O$211,Index!B227,Index!A227))</f>
        <v>The Tunbridge Wells Hospital - RWFTW</v>
      </c>
    </row>
    <row r="235" spans="1:4" x14ac:dyDescent="0.2">
      <c r="A235" s="97" t="s">
        <v>5067</v>
      </c>
      <c r="B235" s="97" t="s">
        <v>5068</v>
      </c>
      <c r="C235" s="97" t="s">
        <v>227</v>
      </c>
      <c r="D235" s="100" t="str">
        <f>IF(ISERROR(INDEX('Trust - Frontsheet'!$C$12:$O$211,Index!B228,Index!A228)),0,INDEX('Trust - Frontsheet'!$C$12:$O$211,Index!B228,Index!A228))</f>
        <v>The Tunbridge Wells Hospital - RWFTW</v>
      </c>
    </row>
    <row r="236" spans="1:4" x14ac:dyDescent="0.2">
      <c r="A236" s="97" t="s">
        <v>5069</v>
      </c>
      <c r="B236" s="97" t="s">
        <v>5070</v>
      </c>
      <c r="C236" s="97" t="s">
        <v>227</v>
      </c>
      <c r="D236" s="100" t="str">
        <f>IF(ISERROR(INDEX('Trust - Frontsheet'!$C$12:$O$211,Index!B229,Index!A229)),0,INDEX('Trust - Frontsheet'!$C$12:$O$211,Index!B229,Index!A229))</f>
        <v>The Tunbridge Wells Hospital - RWFTW</v>
      </c>
    </row>
    <row r="237" spans="1:4" x14ac:dyDescent="0.2">
      <c r="A237" s="97" t="s">
        <v>5071</v>
      </c>
      <c r="B237" s="97" t="s">
        <v>5072</v>
      </c>
      <c r="C237" s="97" t="s">
        <v>227</v>
      </c>
      <c r="D237" s="100" t="str">
        <f>IF(ISERROR(INDEX('Trust - Frontsheet'!$C$12:$O$211,Index!B230,Index!A230)),0,INDEX('Trust - Frontsheet'!$C$12:$O$211,Index!B230,Index!A230))</f>
        <v>The Tunbridge Wells Hospital - RWFTW</v>
      </c>
    </row>
    <row r="238" spans="1:4" x14ac:dyDescent="0.2">
      <c r="A238" s="97" t="s">
        <v>5073</v>
      </c>
      <c r="B238" s="97" t="s">
        <v>5074</v>
      </c>
      <c r="C238" s="97" t="s">
        <v>227</v>
      </c>
      <c r="D238" s="100" t="str">
        <f>IF(ISERROR(INDEX('Trust - Frontsheet'!$C$12:$O$211,Index!B231,Index!A231)),0,INDEX('Trust - Frontsheet'!$C$12:$O$211,Index!B231,Index!A231))</f>
        <v>Tonbridge Cottage Hospital - RWF10</v>
      </c>
    </row>
    <row r="239" spans="1:4" x14ac:dyDescent="0.2">
      <c r="A239" s="97" t="s">
        <v>5077</v>
      </c>
      <c r="B239" s="97" t="s">
        <v>5078</v>
      </c>
      <c r="C239" s="97" t="s">
        <v>227</v>
      </c>
      <c r="D239" s="100" t="str">
        <f>IF(ISERROR(INDEX('Trust - Frontsheet'!$C$12:$O$211,Index!B232,Index!A232)),0,INDEX('Trust - Frontsheet'!$C$12:$O$211,Index!B232,Index!A232))</f>
        <v>The Tunbridge Wells Hospital - RWFTW</v>
      </c>
    </row>
    <row r="240" spans="1:4" x14ac:dyDescent="0.2">
      <c r="A240" s="97" t="s">
        <v>5079</v>
      </c>
      <c r="B240" s="97" t="s">
        <v>5080</v>
      </c>
      <c r="C240" s="97" t="s">
        <v>227</v>
      </c>
      <c r="D240" s="100" t="str">
        <f>IF(ISERROR(INDEX('Trust - Frontsheet'!$C$12:$O$211,Index!B233,Index!A233)),0,INDEX('Trust - Frontsheet'!$C$12:$O$211,Index!B233,Index!A233))</f>
        <v>The Tunbridge Wells Hospital - RWFTW</v>
      </c>
    </row>
    <row r="241" spans="1:4" x14ac:dyDescent="0.2">
      <c r="A241" s="97" t="s">
        <v>5081</v>
      </c>
      <c r="B241" s="97" t="s">
        <v>5082</v>
      </c>
      <c r="C241" s="97" t="s">
        <v>227</v>
      </c>
      <c r="D241" s="100" t="str">
        <f>IF(ISERROR(INDEX('Trust - Frontsheet'!$C$12:$O$211,Index!B234,Index!A234)),0,INDEX('Trust - Frontsheet'!$C$12:$O$211,Index!B234,Index!A234))</f>
        <v>The Tunbridge Wells Hospital - RWFTW</v>
      </c>
    </row>
    <row r="242" spans="1:4" x14ac:dyDescent="0.2">
      <c r="A242" s="97" t="s">
        <v>5083</v>
      </c>
      <c r="B242" s="97" t="s">
        <v>5084</v>
      </c>
      <c r="C242" s="97" t="s">
        <v>227</v>
      </c>
      <c r="D242" s="100" t="str">
        <f>IF(ISERROR(INDEX('Trust - Frontsheet'!$C$12:$O$211,Index!B235,Index!A235)),0,INDEX('Trust - Frontsheet'!$C$12:$O$211,Index!B235,Index!A235))</f>
        <v>The Tunbridge Wells Hospital - RWFTW</v>
      </c>
    </row>
    <row r="243" spans="1:4" x14ac:dyDescent="0.2">
      <c r="A243" s="97" t="s">
        <v>5085</v>
      </c>
      <c r="B243" s="97" t="s">
        <v>5086</v>
      </c>
      <c r="C243" s="97" t="s">
        <v>227</v>
      </c>
      <c r="D243" s="100" t="str">
        <f>IF(ISERROR(INDEX('Trust - Frontsheet'!$C$12:$O$211,Index!B236,Index!A236)),0,INDEX('Trust - Frontsheet'!$C$12:$O$211,Index!B236,Index!A236))</f>
        <v>The Tunbridge Wells Hospital - RWFTW</v>
      </c>
    </row>
    <row r="244" spans="1:4" x14ac:dyDescent="0.2">
      <c r="A244" s="97" t="s">
        <v>5087</v>
      </c>
      <c r="B244" s="97" t="s">
        <v>5088</v>
      </c>
      <c r="C244" s="97" t="s">
        <v>227</v>
      </c>
      <c r="D244" s="100" t="str">
        <f>IF(ISERROR(INDEX('Trust - Frontsheet'!$C$12:$O$211,Index!B237,Index!A237)),0,INDEX('Trust - Frontsheet'!$C$12:$O$211,Index!B237,Index!A237))</f>
        <v>Maidstone District General Hospital - RWF03</v>
      </c>
    </row>
    <row r="245" spans="1:4" x14ac:dyDescent="0.2">
      <c r="A245" s="97" t="s">
        <v>5089</v>
      </c>
      <c r="B245" s="97" t="s">
        <v>5090</v>
      </c>
      <c r="C245" s="97" t="s">
        <v>227</v>
      </c>
      <c r="D245" s="100" t="str">
        <f>IF(ISERROR(INDEX('Trust - Frontsheet'!$C$12:$O$211,Index!B238,Index!A238)),0,INDEX('Trust - Frontsheet'!$C$12:$O$211,Index!B238,Index!A238))</f>
        <v>The Tunbridge Wells Hospital - RWFTW</v>
      </c>
    </row>
    <row r="246" spans="1:4" x14ac:dyDescent="0.2">
      <c r="A246" s="97" t="s">
        <v>5091</v>
      </c>
      <c r="B246" s="97" t="s">
        <v>5092</v>
      </c>
      <c r="C246" s="97" t="s">
        <v>227</v>
      </c>
      <c r="D246" s="100" t="str">
        <f>IF(ISERROR(INDEX('Trust - Frontsheet'!$C$12:$O$211,Index!B239,Index!A239)),0,INDEX('Trust - Frontsheet'!$C$12:$O$211,Index!B239,Index!A239))</f>
        <v>Maidstone District General Hospital - RWF03</v>
      </c>
    </row>
    <row r="247" spans="1:4" x14ac:dyDescent="0.2">
      <c r="A247" s="97" t="s">
        <v>5093</v>
      </c>
      <c r="B247" s="97" t="s">
        <v>5094</v>
      </c>
      <c r="C247" s="97" t="s">
        <v>227</v>
      </c>
      <c r="D247" s="100">
        <f>IF(ISERROR(INDEX('Trust - Frontsheet'!$C$12:$O$211,Index!B240,Index!A240)),0,INDEX('Trust - Frontsheet'!$C$12:$O$211,Index!B240,Index!A240))</f>
        <v>0</v>
      </c>
    </row>
    <row r="248" spans="1:4" x14ac:dyDescent="0.2">
      <c r="A248" s="97" t="s">
        <v>5095</v>
      </c>
      <c r="B248" s="97" t="s">
        <v>5096</v>
      </c>
      <c r="C248" s="97" t="s">
        <v>227</v>
      </c>
      <c r="D248" s="100">
        <f>IF(ISERROR(INDEX('Trust - Frontsheet'!$C$12:$O$211,Index!B241,Index!A241)),0,INDEX('Trust - Frontsheet'!$C$12:$O$211,Index!B241,Index!A241))</f>
        <v>0</v>
      </c>
    </row>
    <row r="249" spans="1:4" x14ac:dyDescent="0.2">
      <c r="A249" s="97" t="s">
        <v>5181</v>
      </c>
      <c r="B249" s="97" t="s">
        <v>5182</v>
      </c>
      <c r="C249" s="97" t="s">
        <v>227</v>
      </c>
      <c r="D249" s="100">
        <f>IF(ISERROR(INDEX('Trust - Frontsheet'!$C$12:$O$211,Index!B242,Index!A242)),0,INDEX('Trust - Frontsheet'!$C$12:$O$211,Index!B242,Index!A242))</f>
        <v>0</v>
      </c>
    </row>
    <row r="250" spans="1:4" x14ac:dyDescent="0.2">
      <c r="A250" s="97" t="s">
        <v>5183</v>
      </c>
      <c r="B250" s="97" t="s">
        <v>5184</v>
      </c>
      <c r="C250" s="97" t="s">
        <v>227</v>
      </c>
      <c r="D250" s="100">
        <f>IF(ISERROR(INDEX('Trust - Frontsheet'!$C$12:$O$211,Index!B243,Index!A243)),0,INDEX('Trust - Frontsheet'!$C$12:$O$211,Index!B243,Index!A243))</f>
        <v>0</v>
      </c>
    </row>
    <row r="251" spans="1:4" x14ac:dyDescent="0.2">
      <c r="A251" s="97" t="s">
        <v>5185</v>
      </c>
      <c r="B251" s="97" t="s">
        <v>5186</v>
      </c>
      <c r="C251" s="97" t="s">
        <v>227</v>
      </c>
      <c r="D251" s="100">
        <f>IF(ISERROR(INDEX('Trust - Frontsheet'!$C$12:$O$211,Index!B244,Index!A244)),0,INDEX('Trust - Frontsheet'!$C$12:$O$211,Index!B244,Index!A244))</f>
        <v>0</v>
      </c>
    </row>
    <row r="252" spans="1:4" x14ac:dyDescent="0.2">
      <c r="A252" s="97" t="s">
        <v>5187</v>
      </c>
      <c r="B252" s="97" t="s">
        <v>5188</v>
      </c>
      <c r="C252" s="97" t="s">
        <v>227</v>
      </c>
      <c r="D252" s="100">
        <f>IF(ISERROR(INDEX('Trust - Frontsheet'!$C$12:$O$211,Index!B245,Index!A245)),0,INDEX('Trust - Frontsheet'!$C$12:$O$211,Index!B245,Index!A245))</f>
        <v>0</v>
      </c>
    </row>
    <row r="253" spans="1:4" x14ac:dyDescent="0.2">
      <c r="A253" s="97" t="s">
        <v>5189</v>
      </c>
      <c r="B253" s="97" t="s">
        <v>5190</v>
      </c>
      <c r="C253" s="97" t="s">
        <v>227</v>
      </c>
      <c r="D253" s="100">
        <f>IF(ISERROR(INDEX('Trust - Frontsheet'!$C$12:$O$211,Index!B246,Index!A246)),0,INDEX('Trust - Frontsheet'!$C$12:$O$211,Index!B246,Index!A246))</f>
        <v>0</v>
      </c>
    </row>
    <row r="254" spans="1:4" x14ac:dyDescent="0.2">
      <c r="A254" s="97" t="s">
        <v>5191</v>
      </c>
      <c r="B254" s="97" t="s">
        <v>5192</v>
      </c>
      <c r="C254" s="97" t="s">
        <v>227</v>
      </c>
      <c r="D254" s="100">
        <f>IF(ISERROR(INDEX('Trust - Frontsheet'!$C$12:$O$211,Index!B247,Index!A247)),0,INDEX('Trust - Frontsheet'!$C$12:$O$211,Index!B247,Index!A247))</f>
        <v>0</v>
      </c>
    </row>
    <row r="255" spans="1:4" x14ac:dyDescent="0.2">
      <c r="A255" s="97" t="s">
        <v>5193</v>
      </c>
      <c r="B255" s="97" t="s">
        <v>5194</v>
      </c>
      <c r="C255" s="97" t="s">
        <v>227</v>
      </c>
      <c r="D255" s="100">
        <f>IF(ISERROR(INDEX('Trust - Frontsheet'!$C$12:$O$211,Index!B248,Index!A248)),0,INDEX('Trust - Frontsheet'!$C$12:$O$211,Index!B248,Index!A248))</f>
        <v>0</v>
      </c>
    </row>
    <row r="256" spans="1:4" x14ac:dyDescent="0.2">
      <c r="A256" s="97" t="s">
        <v>5195</v>
      </c>
      <c r="B256" s="97" t="s">
        <v>5196</v>
      </c>
      <c r="C256" s="97" t="s">
        <v>227</v>
      </c>
      <c r="D256" s="100">
        <f>IF(ISERROR(INDEX('Trust - Frontsheet'!$C$12:$O$211,Index!B249,Index!A249)),0,INDEX('Trust - Frontsheet'!$C$12:$O$211,Index!B249,Index!A249))</f>
        <v>0</v>
      </c>
    </row>
    <row r="257" spans="1:4" x14ac:dyDescent="0.2">
      <c r="A257" s="97" t="s">
        <v>5197</v>
      </c>
      <c r="B257" s="97" t="s">
        <v>5198</v>
      </c>
      <c r="C257" s="97" t="s">
        <v>227</v>
      </c>
      <c r="D257" s="100">
        <f>IF(ISERROR(INDEX('Trust - Frontsheet'!$C$12:$O$211,Index!B250,Index!A250)),0,INDEX('Trust - Frontsheet'!$C$12:$O$211,Index!B250,Index!A250))</f>
        <v>0</v>
      </c>
    </row>
    <row r="258" spans="1:4" x14ac:dyDescent="0.2">
      <c r="A258" s="97" t="s">
        <v>5199</v>
      </c>
      <c r="B258" s="97" t="s">
        <v>5200</v>
      </c>
      <c r="C258" s="97" t="s">
        <v>227</v>
      </c>
      <c r="D258" s="100">
        <f>IF(ISERROR(INDEX('Trust - Frontsheet'!$C$12:$O$211,Index!B251,Index!A251)),0,INDEX('Trust - Frontsheet'!$C$12:$O$211,Index!B251,Index!A251))</f>
        <v>0</v>
      </c>
    </row>
    <row r="259" spans="1:4" x14ac:dyDescent="0.2">
      <c r="A259" s="97" t="s">
        <v>5203</v>
      </c>
      <c r="B259" s="97" t="s">
        <v>5204</v>
      </c>
      <c r="C259" s="97" t="s">
        <v>227</v>
      </c>
      <c r="D259" s="100">
        <f>IF(ISERROR(INDEX('Trust - Frontsheet'!$C$12:$O$211,Index!B252,Index!A252)),0,INDEX('Trust - Frontsheet'!$C$12:$O$211,Index!B252,Index!A252))</f>
        <v>0</v>
      </c>
    </row>
    <row r="260" spans="1:4" x14ac:dyDescent="0.2">
      <c r="A260" s="97" t="s">
        <v>5205</v>
      </c>
      <c r="B260" s="97" t="s">
        <v>5206</v>
      </c>
      <c r="C260" s="97" t="s">
        <v>227</v>
      </c>
      <c r="D260" s="100">
        <f>IF(ISERROR(INDEX('Trust - Frontsheet'!$C$12:$O$211,Index!B253,Index!A253)),0,INDEX('Trust - Frontsheet'!$C$12:$O$211,Index!B253,Index!A253))</f>
        <v>0</v>
      </c>
    </row>
    <row r="261" spans="1:4" x14ac:dyDescent="0.2">
      <c r="A261" s="97" t="s">
        <v>5207</v>
      </c>
      <c r="B261" s="97" t="s">
        <v>5208</v>
      </c>
      <c r="C261" s="97" t="s">
        <v>227</v>
      </c>
      <c r="D261" s="100">
        <f>IF(ISERROR(INDEX('Trust - Frontsheet'!$C$12:$O$211,Index!B254,Index!A254)),0,INDEX('Trust - Frontsheet'!$C$12:$O$211,Index!B254,Index!A254))</f>
        <v>0</v>
      </c>
    </row>
    <row r="262" spans="1:4" x14ac:dyDescent="0.2">
      <c r="A262" s="97" t="s">
        <v>5209</v>
      </c>
      <c r="B262" s="97" t="s">
        <v>5210</v>
      </c>
      <c r="C262" s="97" t="s">
        <v>227</v>
      </c>
      <c r="D262" s="100">
        <f>IF(ISERROR(INDEX('Trust - Frontsheet'!$C$12:$O$211,Index!B255,Index!A255)),0,INDEX('Trust - Frontsheet'!$C$12:$O$211,Index!B255,Index!A255))</f>
        <v>0</v>
      </c>
    </row>
    <row r="263" spans="1:4" x14ac:dyDescent="0.2">
      <c r="A263" s="97" t="s">
        <v>5211</v>
      </c>
      <c r="B263" s="97" t="s">
        <v>5212</v>
      </c>
      <c r="C263" s="97" t="s">
        <v>227</v>
      </c>
      <c r="D263" s="100">
        <f>IF(ISERROR(INDEX('Trust - Frontsheet'!$C$12:$O$211,Index!B256,Index!A256)),0,INDEX('Trust - Frontsheet'!$C$12:$O$211,Index!B256,Index!A256))</f>
        <v>0</v>
      </c>
    </row>
    <row r="264" spans="1:4" x14ac:dyDescent="0.2">
      <c r="A264" s="97" t="s">
        <v>5213</v>
      </c>
      <c r="B264" s="97" t="s">
        <v>5214</v>
      </c>
      <c r="C264" s="97" t="s">
        <v>227</v>
      </c>
      <c r="D264" s="100">
        <f>IF(ISERROR(INDEX('Trust - Frontsheet'!$C$12:$O$211,Index!B257,Index!A257)),0,INDEX('Trust - Frontsheet'!$C$12:$O$211,Index!B257,Index!A257))</f>
        <v>0</v>
      </c>
    </row>
    <row r="265" spans="1:4" x14ac:dyDescent="0.2">
      <c r="A265" s="97" t="s">
        <v>5215</v>
      </c>
      <c r="B265" s="97" t="s">
        <v>5216</v>
      </c>
      <c r="C265" s="97" t="s">
        <v>227</v>
      </c>
      <c r="D265" s="100">
        <f>IF(ISERROR(INDEX('Trust - Frontsheet'!$C$12:$O$211,Index!B258,Index!A258)),0,INDEX('Trust - Frontsheet'!$C$12:$O$211,Index!B258,Index!A258))</f>
        <v>0</v>
      </c>
    </row>
    <row r="266" spans="1:4" x14ac:dyDescent="0.2">
      <c r="A266" s="97" t="s">
        <v>5217</v>
      </c>
      <c r="B266" s="97" t="s">
        <v>5218</v>
      </c>
      <c r="C266" s="97" t="s">
        <v>227</v>
      </c>
      <c r="D266" s="100">
        <f>IF(ISERROR(INDEX('Trust - Frontsheet'!$C$12:$O$211,Index!B259,Index!A259)),0,INDEX('Trust - Frontsheet'!$C$12:$O$211,Index!B259,Index!A259))</f>
        <v>0</v>
      </c>
    </row>
    <row r="267" spans="1:4" x14ac:dyDescent="0.2">
      <c r="A267" s="97" t="s">
        <v>5219</v>
      </c>
      <c r="B267" s="97" t="s">
        <v>5220</v>
      </c>
      <c r="C267" s="97" t="s">
        <v>227</v>
      </c>
      <c r="D267" s="100">
        <f>IF(ISERROR(INDEX('Trust - Frontsheet'!$C$12:$O$211,Index!B260,Index!A260)),0,INDEX('Trust - Frontsheet'!$C$12:$O$211,Index!B260,Index!A260))</f>
        <v>0</v>
      </c>
    </row>
    <row r="268" spans="1:4" x14ac:dyDescent="0.2">
      <c r="A268" s="97" t="s">
        <v>5221</v>
      </c>
      <c r="B268" s="97" t="s">
        <v>5222</v>
      </c>
      <c r="C268" s="97" t="s">
        <v>227</v>
      </c>
      <c r="D268" s="100">
        <f>IF(ISERROR(INDEX('Trust - Frontsheet'!$C$12:$O$211,Index!B261,Index!A261)),0,INDEX('Trust - Frontsheet'!$C$12:$O$211,Index!B261,Index!A261))</f>
        <v>0</v>
      </c>
    </row>
    <row r="269" spans="1:4" x14ac:dyDescent="0.2">
      <c r="A269" s="97" t="s">
        <v>5225</v>
      </c>
      <c r="B269" s="97" t="s">
        <v>5226</v>
      </c>
      <c r="C269" s="97" t="s">
        <v>227</v>
      </c>
      <c r="D269" s="100">
        <f>IF(ISERROR(INDEX('Trust - Frontsheet'!$C$12:$O$211,Index!B262,Index!A262)),0,INDEX('Trust - Frontsheet'!$C$12:$O$211,Index!B262,Index!A262))</f>
        <v>0</v>
      </c>
    </row>
    <row r="270" spans="1:4" x14ac:dyDescent="0.2">
      <c r="A270" s="97" t="s">
        <v>5227</v>
      </c>
      <c r="B270" s="97" t="s">
        <v>5228</v>
      </c>
      <c r="C270" s="97" t="s">
        <v>227</v>
      </c>
      <c r="D270" s="100">
        <f>IF(ISERROR(INDEX('Trust - Frontsheet'!$C$12:$O$211,Index!B263,Index!A263)),0,INDEX('Trust - Frontsheet'!$C$12:$O$211,Index!B263,Index!A263))</f>
        <v>0</v>
      </c>
    </row>
    <row r="271" spans="1:4" x14ac:dyDescent="0.2">
      <c r="A271" s="97" t="s">
        <v>5229</v>
      </c>
      <c r="B271" s="97" t="s">
        <v>5230</v>
      </c>
      <c r="C271" s="97" t="s">
        <v>227</v>
      </c>
      <c r="D271" s="100">
        <f>IF(ISERROR(INDEX('Trust - Frontsheet'!$C$12:$O$211,Index!B264,Index!A264)),0,INDEX('Trust - Frontsheet'!$C$12:$O$211,Index!B264,Index!A264))</f>
        <v>0</v>
      </c>
    </row>
    <row r="272" spans="1:4" x14ac:dyDescent="0.2">
      <c r="A272" s="97" t="s">
        <v>5231</v>
      </c>
      <c r="B272" s="97" t="s">
        <v>5232</v>
      </c>
      <c r="C272" s="97" t="s">
        <v>227</v>
      </c>
      <c r="D272" s="100">
        <f>IF(ISERROR(INDEX('Trust - Frontsheet'!$C$12:$O$211,Index!B265,Index!A265)),0,INDEX('Trust - Frontsheet'!$C$12:$O$211,Index!B265,Index!A265))</f>
        <v>0</v>
      </c>
    </row>
    <row r="273" spans="1:4" x14ac:dyDescent="0.2">
      <c r="A273" s="97" t="s">
        <v>5233</v>
      </c>
      <c r="B273" s="97" t="s">
        <v>5234</v>
      </c>
      <c r="C273" s="97" t="s">
        <v>227</v>
      </c>
      <c r="D273" s="100">
        <f>IF(ISERROR(INDEX('Trust - Frontsheet'!$C$12:$O$211,Index!B266,Index!A266)),0,INDEX('Trust - Frontsheet'!$C$12:$O$211,Index!B266,Index!A266))</f>
        <v>0</v>
      </c>
    </row>
    <row r="274" spans="1:4" x14ac:dyDescent="0.2">
      <c r="A274" s="97" t="s">
        <v>5235</v>
      </c>
      <c r="B274" s="97" t="s">
        <v>5236</v>
      </c>
      <c r="C274" s="97" t="s">
        <v>227</v>
      </c>
      <c r="D274" s="100">
        <f>IF(ISERROR(INDEX('Trust - Frontsheet'!$C$12:$O$211,Index!B267,Index!A267)),0,INDEX('Trust - Frontsheet'!$C$12:$O$211,Index!B267,Index!A267))</f>
        <v>0</v>
      </c>
    </row>
    <row r="275" spans="1:4" x14ac:dyDescent="0.2">
      <c r="A275" s="97" t="s">
        <v>5237</v>
      </c>
      <c r="B275" s="97" t="s">
        <v>5238</v>
      </c>
      <c r="C275" s="97" t="s">
        <v>227</v>
      </c>
      <c r="D275" s="100">
        <f>IF(ISERROR(INDEX('Trust - Frontsheet'!$C$12:$O$211,Index!B268,Index!A268)),0,INDEX('Trust - Frontsheet'!$C$12:$O$211,Index!B268,Index!A268))</f>
        <v>0</v>
      </c>
    </row>
    <row r="276" spans="1:4" x14ac:dyDescent="0.2">
      <c r="A276" s="97" t="s">
        <v>5239</v>
      </c>
      <c r="B276" s="97" t="s">
        <v>5240</v>
      </c>
      <c r="C276" s="97" t="s">
        <v>227</v>
      </c>
      <c r="D276" s="100">
        <f>IF(ISERROR(INDEX('Trust - Frontsheet'!$C$12:$O$211,Index!B269,Index!A269)),0,INDEX('Trust - Frontsheet'!$C$12:$O$211,Index!B269,Index!A269))</f>
        <v>0</v>
      </c>
    </row>
    <row r="277" spans="1:4" x14ac:dyDescent="0.2">
      <c r="A277" s="97" t="s">
        <v>5241</v>
      </c>
      <c r="B277" s="97" t="s">
        <v>5242</v>
      </c>
      <c r="C277" s="97" t="s">
        <v>227</v>
      </c>
      <c r="D277" s="100">
        <f>IF(ISERROR(INDEX('Trust - Frontsheet'!$C$12:$O$211,Index!B270,Index!A270)),0,INDEX('Trust - Frontsheet'!$C$12:$O$211,Index!B270,Index!A270))</f>
        <v>0</v>
      </c>
    </row>
    <row r="278" spans="1:4" x14ac:dyDescent="0.2">
      <c r="A278" s="97" t="s">
        <v>5243</v>
      </c>
      <c r="B278" s="97" t="s">
        <v>5244</v>
      </c>
      <c r="C278" s="97" t="s">
        <v>227</v>
      </c>
      <c r="D278" s="100">
        <f>IF(ISERROR(INDEX('Trust - Frontsheet'!$C$12:$O$211,Index!B271,Index!A271)),0,INDEX('Trust - Frontsheet'!$C$12:$O$211,Index!B271,Index!A271))</f>
        <v>0</v>
      </c>
    </row>
    <row r="279" spans="1:4" x14ac:dyDescent="0.2">
      <c r="A279" s="97" t="s">
        <v>5247</v>
      </c>
      <c r="B279" s="97" t="s">
        <v>5248</v>
      </c>
      <c r="C279" s="97" t="s">
        <v>227</v>
      </c>
      <c r="D279" s="100">
        <f>IF(ISERROR(INDEX('Trust - Frontsheet'!$C$12:$O$211,Index!B272,Index!A272)),0,INDEX('Trust - Frontsheet'!$C$12:$O$211,Index!B272,Index!A272))</f>
        <v>0</v>
      </c>
    </row>
    <row r="280" spans="1:4" x14ac:dyDescent="0.2">
      <c r="A280" s="97" t="s">
        <v>5249</v>
      </c>
      <c r="B280" s="97" t="s">
        <v>5250</v>
      </c>
      <c r="C280" s="97" t="s">
        <v>227</v>
      </c>
      <c r="D280" s="100">
        <f>IF(ISERROR(INDEX('Trust - Frontsheet'!$C$12:$O$211,Index!B273,Index!A273)),0,INDEX('Trust - Frontsheet'!$C$12:$O$211,Index!B273,Index!A273))</f>
        <v>0</v>
      </c>
    </row>
    <row r="281" spans="1:4" x14ac:dyDescent="0.2">
      <c r="A281" s="97" t="s">
        <v>5251</v>
      </c>
      <c r="B281" s="97" t="s">
        <v>5252</v>
      </c>
      <c r="C281" s="97" t="s">
        <v>227</v>
      </c>
      <c r="D281" s="100">
        <f>IF(ISERROR(INDEX('Trust - Frontsheet'!$C$12:$O$211,Index!B274,Index!A274)),0,INDEX('Trust - Frontsheet'!$C$12:$O$211,Index!B274,Index!A274))</f>
        <v>0</v>
      </c>
    </row>
    <row r="282" spans="1:4" x14ac:dyDescent="0.2">
      <c r="A282" s="97" t="s">
        <v>5253</v>
      </c>
      <c r="B282" s="97" t="s">
        <v>5254</v>
      </c>
      <c r="C282" s="97" t="s">
        <v>227</v>
      </c>
      <c r="D282" s="100">
        <f>IF(ISERROR(INDEX('Trust - Frontsheet'!$C$12:$O$211,Index!B275,Index!A275)),0,INDEX('Trust - Frontsheet'!$C$12:$O$211,Index!B275,Index!A275))</f>
        <v>0</v>
      </c>
    </row>
    <row r="283" spans="1:4" x14ac:dyDescent="0.2">
      <c r="A283" s="97" t="s">
        <v>5255</v>
      </c>
      <c r="B283" s="97" t="s">
        <v>5256</v>
      </c>
      <c r="C283" s="97" t="s">
        <v>227</v>
      </c>
      <c r="D283" s="100">
        <f>IF(ISERROR(INDEX('Trust - Frontsheet'!$C$12:$O$211,Index!B276,Index!A276)),0,INDEX('Trust - Frontsheet'!$C$12:$O$211,Index!B276,Index!A276))</f>
        <v>0</v>
      </c>
    </row>
    <row r="284" spans="1:4" x14ac:dyDescent="0.2">
      <c r="A284" s="97" t="s">
        <v>5257</v>
      </c>
      <c r="B284" s="97" t="s">
        <v>5258</v>
      </c>
      <c r="C284" s="97" t="s">
        <v>227</v>
      </c>
      <c r="D284" s="100">
        <f>IF(ISERROR(INDEX('Trust - Frontsheet'!$C$12:$O$211,Index!B277,Index!A277)),0,INDEX('Trust - Frontsheet'!$C$12:$O$211,Index!B277,Index!A277))</f>
        <v>0</v>
      </c>
    </row>
    <row r="285" spans="1:4" x14ac:dyDescent="0.2">
      <c r="A285" s="97" t="s">
        <v>5259</v>
      </c>
      <c r="B285" s="97" t="s">
        <v>5260</v>
      </c>
      <c r="C285" s="97" t="s">
        <v>227</v>
      </c>
      <c r="D285" s="100">
        <f>IF(ISERROR(INDEX('Trust - Frontsheet'!$C$12:$O$211,Index!B278,Index!A278)),0,INDEX('Trust - Frontsheet'!$C$12:$O$211,Index!B278,Index!A278))</f>
        <v>0</v>
      </c>
    </row>
    <row r="286" spans="1:4" x14ac:dyDescent="0.2">
      <c r="A286" s="97" t="s">
        <v>5261</v>
      </c>
      <c r="B286" s="97" t="s">
        <v>5262</v>
      </c>
      <c r="C286" s="97" t="s">
        <v>227</v>
      </c>
      <c r="D286" s="100">
        <f>IF(ISERROR(INDEX('Trust - Frontsheet'!$C$12:$O$211,Index!B279,Index!A279)),0,INDEX('Trust - Frontsheet'!$C$12:$O$211,Index!B279,Index!A279))</f>
        <v>0</v>
      </c>
    </row>
    <row r="287" spans="1:4" x14ac:dyDescent="0.2">
      <c r="A287" s="97" t="s">
        <v>5263</v>
      </c>
      <c r="B287" s="97" t="s">
        <v>5264</v>
      </c>
      <c r="C287" s="97" t="s">
        <v>227</v>
      </c>
      <c r="D287" s="100">
        <f>IF(ISERROR(INDEX('Trust - Frontsheet'!$C$12:$O$211,Index!B280,Index!A280)),0,INDEX('Trust - Frontsheet'!$C$12:$O$211,Index!B280,Index!A280))</f>
        <v>0</v>
      </c>
    </row>
    <row r="288" spans="1:4" x14ac:dyDescent="0.2">
      <c r="A288" s="97" t="s">
        <v>5265</v>
      </c>
      <c r="B288" s="97" t="s">
        <v>5266</v>
      </c>
      <c r="C288" s="97" t="s">
        <v>227</v>
      </c>
      <c r="D288" s="100">
        <f>IF(ISERROR(INDEX('Trust - Frontsheet'!$C$12:$O$211,Index!B281,Index!A281)),0,INDEX('Trust - Frontsheet'!$C$12:$O$211,Index!B281,Index!A281))</f>
        <v>0</v>
      </c>
    </row>
    <row r="289" spans="1:4" x14ac:dyDescent="0.2">
      <c r="A289" s="97" t="s">
        <v>5269</v>
      </c>
      <c r="B289" s="97" t="s">
        <v>5270</v>
      </c>
      <c r="C289" s="97" t="s">
        <v>227</v>
      </c>
      <c r="D289" s="100">
        <f>IF(ISERROR(INDEX('Trust - Frontsheet'!$C$12:$O$211,Index!B282,Index!A282)),0,INDEX('Trust - Frontsheet'!$C$12:$O$211,Index!B282,Index!A282))</f>
        <v>0</v>
      </c>
    </row>
    <row r="290" spans="1:4" x14ac:dyDescent="0.2">
      <c r="A290" s="97" t="s">
        <v>5271</v>
      </c>
      <c r="B290" s="97" t="s">
        <v>5272</v>
      </c>
      <c r="C290" s="97" t="s">
        <v>227</v>
      </c>
      <c r="D290" s="100">
        <f>IF(ISERROR(INDEX('Trust - Frontsheet'!$C$12:$O$211,Index!B283,Index!A283)),0,INDEX('Trust - Frontsheet'!$C$12:$O$211,Index!B283,Index!A283))</f>
        <v>0</v>
      </c>
    </row>
    <row r="291" spans="1:4" x14ac:dyDescent="0.2">
      <c r="A291" s="97" t="s">
        <v>5273</v>
      </c>
      <c r="B291" s="97" t="s">
        <v>5274</v>
      </c>
      <c r="C291" s="97" t="s">
        <v>227</v>
      </c>
      <c r="D291" s="100">
        <f>IF(ISERROR(INDEX('Trust - Frontsheet'!$C$12:$O$211,Index!B284,Index!A284)),0,INDEX('Trust - Frontsheet'!$C$12:$O$211,Index!B284,Index!A284))</f>
        <v>0</v>
      </c>
    </row>
    <row r="292" spans="1:4" x14ac:dyDescent="0.2">
      <c r="A292" s="97" t="s">
        <v>5275</v>
      </c>
      <c r="B292" s="97" t="s">
        <v>5276</v>
      </c>
      <c r="C292" s="97" t="s">
        <v>227</v>
      </c>
      <c r="D292" s="100">
        <f>IF(ISERROR(INDEX('Trust - Frontsheet'!$C$12:$O$211,Index!B285,Index!A285)),0,INDEX('Trust - Frontsheet'!$C$12:$O$211,Index!B285,Index!A285))</f>
        <v>0</v>
      </c>
    </row>
    <row r="293" spans="1:4" x14ac:dyDescent="0.2">
      <c r="A293" s="97" t="s">
        <v>3276</v>
      </c>
      <c r="B293" s="97" t="s">
        <v>3277</v>
      </c>
      <c r="C293" s="97" t="s">
        <v>227</v>
      </c>
      <c r="D293" s="100">
        <f>IF(ISERROR(INDEX('Trust - Frontsheet'!$C$12:$O$211,Index!B286,Index!A286)),0,INDEX('Trust - Frontsheet'!$C$12:$O$211,Index!B286,Index!A286))</f>
        <v>0</v>
      </c>
    </row>
    <row r="294" spans="1:4" x14ac:dyDescent="0.2">
      <c r="A294" s="97" t="s">
        <v>3278</v>
      </c>
      <c r="B294" s="97" t="s">
        <v>3279</v>
      </c>
      <c r="C294" s="97" t="s">
        <v>227</v>
      </c>
      <c r="D294" s="100">
        <f>IF(ISERROR(INDEX('Trust - Frontsheet'!$C$12:$O$211,Index!B287,Index!A287)),0,INDEX('Trust - Frontsheet'!$C$12:$O$211,Index!B287,Index!A287))</f>
        <v>0</v>
      </c>
    </row>
    <row r="295" spans="1:4" x14ac:dyDescent="0.2">
      <c r="A295" s="97" t="s">
        <v>3280</v>
      </c>
      <c r="B295" s="97" t="s">
        <v>3281</v>
      </c>
      <c r="C295" s="97" t="s">
        <v>227</v>
      </c>
      <c r="D295" s="100">
        <f>IF(ISERROR(INDEX('Trust - Frontsheet'!$C$12:$O$211,Index!B288,Index!A288)),0,INDEX('Trust - Frontsheet'!$C$12:$O$211,Index!B288,Index!A288))</f>
        <v>0</v>
      </c>
    </row>
    <row r="296" spans="1:4" x14ac:dyDescent="0.2">
      <c r="A296" s="97" t="s">
        <v>3282</v>
      </c>
      <c r="B296" s="97" t="s">
        <v>3283</v>
      </c>
      <c r="C296" s="97" t="s">
        <v>227</v>
      </c>
      <c r="D296" s="100">
        <f>IF(ISERROR(INDEX('Trust - Frontsheet'!$C$12:$O$211,Index!B289,Index!A289)),0,INDEX('Trust - Frontsheet'!$C$12:$O$211,Index!B289,Index!A289))</f>
        <v>0</v>
      </c>
    </row>
    <row r="297" spans="1:4" x14ac:dyDescent="0.2">
      <c r="A297" s="97" t="s">
        <v>3284</v>
      </c>
      <c r="B297" s="97" t="s">
        <v>3285</v>
      </c>
      <c r="C297" s="97" t="s">
        <v>227</v>
      </c>
      <c r="D297" s="100">
        <f>IF(ISERROR(INDEX('Trust - Frontsheet'!$C$12:$O$211,Index!B290,Index!A290)),0,INDEX('Trust - Frontsheet'!$C$12:$O$211,Index!B290,Index!A290))</f>
        <v>0</v>
      </c>
    </row>
    <row r="298" spans="1:4" x14ac:dyDescent="0.2">
      <c r="A298" s="97" t="s">
        <v>3286</v>
      </c>
      <c r="B298" s="97" t="s">
        <v>3287</v>
      </c>
      <c r="C298" s="97" t="s">
        <v>227</v>
      </c>
      <c r="D298" s="100">
        <f>IF(ISERROR(INDEX('Trust - Frontsheet'!$C$12:$O$211,Index!B291,Index!A291)),0,INDEX('Trust - Frontsheet'!$C$12:$O$211,Index!B291,Index!A291))</f>
        <v>0</v>
      </c>
    </row>
    <row r="299" spans="1:4" x14ac:dyDescent="0.2">
      <c r="A299" s="97" t="s">
        <v>3290</v>
      </c>
      <c r="B299" s="97" t="s">
        <v>3291</v>
      </c>
      <c r="C299" s="97" t="s">
        <v>227</v>
      </c>
      <c r="D299" s="100">
        <f>IF(ISERROR(INDEX('Trust - Frontsheet'!$C$12:$O$211,Index!B292,Index!A292)),0,INDEX('Trust - Frontsheet'!$C$12:$O$211,Index!B292,Index!A292))</f>
        <v>0</v>
      </c>
    </row>
    <row r="300" spans="1:4" x14ac:dyDescent="0.2">
      <c r="A300" s="97" t="s">
        <v>3292</v>
      </c>
      <c r="B300" s="97" t="s">
        <v>3293</v>
      </c>
      <c r="C300" s="97" t="s">
        <v>227</v>
      </c>
      <c r="D300" s="100">
        <f>IF(ISERROR(INDEX('Trust - Frontsheet'!$C$12:$O$211,Index!B293,Index!A293)),0,INDEX('Trust - Frontsheet'!$C$12:$O$211,Index!B293,Index!A293))</f>
        <v>0</v>
      </c>
    </row>
    <row r="301" spans="1:4" x14ac:dyDescent="0.2">
      <c r="A301" s="97" t="s">
        <v>3294</v>
      </c>
      <c r="B301" s="97" t="s">
        <v>3295</v>
      </c>
      <c r="C301" s="97" t="s">
        <v>227</v>
      </c>
      <c r="D301" s="100">
        <f>IF(ISERROR(INDEX('Trust - Frontsheet'!$C$12:$O$211,Index!B294,Index!A294)),0,INDEX('Trust - Frontsheet'!$C$12:$O$211,Index!B294,Index!A294))</f>
        <v>0</v>
      </c>
    </row>
    <row r="302" spans="1:4" x14ac:dyDescent="0.2">
      <c r="A302" s="97" t="s">
        <v>3296</v>
      </c>
      <c r="B302" s="97" t="s">
        <v>3297</v>
      </c>
      <c r="C302" s="97" t="s">
        <v>227</v>
      </c>
      <c r="D302" s="100">
        <f>IF(ISERROR(INDEX('Trust - Frontsheet'!$C$12:$O$211,Index!B295,Index!A295)),0,INDEX('Trust - Frontsheet'!$C$12:$O$211,Index!B295,Index!A295))</f>
        <v>0</v>
      </c>
    </row>
    <row r="303" spans="1:4" x14ac:dyDescent="0.2">
      <c r="A303" s="97" t="s">
        <v>3298</v>
      </c>
      <c r="B303" s="97" t="s">
        <v>3299</v>
      </c>
      <c r="C303" s="97" t="s">
        <v>227</v>
      </c>
      <c r="D303" s="100">
        <f>IF(ISERROR(INDEX('Trust - Frontsheet'!$C$12:$O$211,Index!B296,Index!A296)),0,INDEX('Trust - Frontsheet'!$C$12:$O$211,Index!B296,Index!A296))</f>
        <v>0</v>
      </c>
    </row>
    <row r="304" spans="1:4" x14ac:dyDescent="0.2">
      <c r="A304" s="97" t="s">
        <v>3300</v>
      </c>
      <c r="B304" s="97" t="s">
        <v>3301</v>
      </c>
      <c r="C304" s="97" t="s">
        <v>227</v>
      </c>
      <c r="D304" s="100">
        <f>IF(ISERROR(INDEX('Trust - Frontsheet'!$C$12:$O$211,Index!B297,Index!A297)),0,INDEX('Trust - Frontsheet'!$C$12:$O$211,Index!B297,Index!A297))</f>
        <v>0</v>
      </c>
    </row>
    <row r="305" spans="1:4" x14ac:dyDescent="0.2">
      <c r="A305" s="97" t="s">
        <v>3302</v>
      </c>
      <c r="B305" s="97" t="s">
        <v>3303</v>
      </c>
      <c r="C305" s="97" t="s">
        <v>227</v>
      </c>
      <c r="D305" s="100">
        <f>IF(ISERROR(INDEX('Trust - Frontsheet'!$C$12:$O$211,Index!B298,Index!A298)),0,INDEX('Trust - Frontsheet'!$C$12:$O$211,Index!B298,Index!A298))</f>
        <v>0</v>
      </c>
    </row>
    <row r="306" spans="1:4" x14ac:dyDescent="0.2">
      <c r="A306" s="97" t="s">
        <v>3304</v>
      </c>
      <c r="B306" s="97" t="s">
        <v>3305</v>
      </c>
      <c r="C306" s="97" t="s">
        <v>227</v>
      </c>
      <c r="D306" s="100">
        <f>IF(ISERROR(INDEX('Trust - Frontsheet'!$C$12:$O$211,Index!B299,Index!A299)),0,INDEX('Trust - Frontsheet'!$C$12:$O$211,Index!B299,Index!A299))</f>
        <v>0</v>
      </c>
    </row>
    <row r="307" spans="1:4" x14ac:dyDescent="0.2">
      <c r="A307" s="97" t="s">
        <v>3306</v>
      </c>
      <c r="B307" s="97" t="s">
        <v>3307</v>
      </c>
      <c r="C307" s="97" t="s">
        <v>227</v>
      </c>
      <c r="D307" s="100">
        <f>IF(ISERROR(INDEX('Trust - Frontsheet'!$C$12:$O$211,Index!B300,Index!A300)),0,INDEX('Trust - Frontsheet'!$C$12:$O$211,Index!B300,Index!A300))</f>
        <v>0</v>
      </c>
    </row>
    <row r="308" spans="1:4" x14ac:dyDescent="0.2">
      <c r="A308" s="97" t="s">
        <v>3308</v>
      </c>
      <c r="B308" s="97" t="s">
        <v>3309</v>
      </c>
      <c r="C308" s="97" t="s">
        <v>227</v>
      </c>
      <c r="D308" s="100">
        <f>IF(ISERROR(INDEX('Trust - Frontsheet'!$C$12:$O$211,Index!B301,Index!A301)),0,INDEX('Trust - Frontsheet'!$C$12:$O$211,Index!B301,Index!A301))</f>
        <v>0</v>
      </c>
    </row>
    <row r="309" spans="1:4" x14ac:dyDescent="0.2">
      <c r="A309" s="97" t="s">
        <v>4635</v>
      </c>
      <c r="B309" s="97" t="s">
        <v>4636</v>
      </c>
      <c r="C309" s="97" t="s">
        <v>227</v>
      </c>
      <c r="D309" s="100">
        <f>IF(ISERROR(INDEX('Trust - Frontsheet'!$C$12:$O$211,Index!B302,Index!A302)),0,INDEX('Trust - Frontsheet'!$C$12:$O$211,Index!B302,Index!A302))</f>
        <v>0</v>
      </c>
    </row>
    <row r="310" spans="1:4" x14ac:dyDescent="0.2">
      <c r="A310" s="97" t="s">
        <v>4709</v>
      </c>
      <c r="B310" s="97" t="s">
        <v>4710</v>
      </c>
      <c r="C310" s="97" t="s">
        <v>227</v>
      </c>
      <c r="D310" s="100">
        <f>IF(ISERROR(INDEX('Trust - Frontsheet'!$C$12:$O$211,Index!B303,Index!A303)),0,INDEX('Trust - Frontsheet'!$C$12:$O$211,Index!B303,Index!A303))</f>
        <v>0</v>
      </c>
    </row>
    <row r="311" spans="1:4" x14ac:dyDescent="0.2">
      <c r="A311" s="97" t="s">
        <v>4711</v>
      </c>
      <c r="B311" s="97" t="s">
        <v>4712</v>
      </c>
      <c r="C311" s="97" t="s">
        <v>227</v>
      </c>
      <c r="D311" s="100">
        <f>IF(ISERROR(INDEX('Trust - Frontsheet'!$C$12:$O$211,Index!B304,Index!A304)),0,INDEX('Trust - Frontsheet'!$C$12:$O$211,Index!B304,Index!A304))</f>
        <v>0</v>
      </c>
    </row>
    <row r="312" spans="1:4" x14ac:dyDescent="0.2">
      <c r="A312" s="97" t="s">
        <v>4713</v>
      </c>
      <c r="B312" s="97" t="s">
        <v>4714</v>
      </c>
      <c r="C312" s="97" t="s">
        <v>227</v>
      </c>
      <c r="D312" s="100">
        <f>IF(ISERROR(INDEX('Trust - Frontsheet'!$C$12:$O$211,Index!B305,Index!A305)),0,INDEX('Trust - Frontsheet'!$C$12:$O$211,Index!B305,Index!A305))</f>
        <v>0</v>
      </c>
    </row>
    <row r="313" spans="1:4" x14ac:dyDescent="0.2">
      <c r="A313" s="97" t="s">
        <v>4715</v>
      </c>
      <c r="B313" s="97" t="s">
        <v>4716</v>
      </c>
      <c r="C313" s="97" t="s">
        <v>227</v>
      </c>
      <c r="D313" s="100">
        <f>IF(ISERROR(INDEX('Trust - Frontsheet'!$C$12:$O$211,Index!B306,Index!A306)),0,INDEX('Trust - Frontsheet'!$C$12:$O$211,Index!B306,Index!A306))</f>
        <v>0</v>
      </c>
    </row>
    <row r="314" spans="1:4" x14ac:dyDescent="0.2">
      <c r="A314" s="97" t="s">
        <v>4717</v>
      </c>
      <c r="B314" s="97" t="s">
        <v>4718</v>
      </c>
      <c r="C314" s="97" t="s">
        <v>227</v>
      </c>
      <c r="D314" s="100">
        <f>IF(ISERROR(INDEX('Trust - Frontsheet'!$C$12:$O$211,Index!B307,Index!A307)),0,INDEX('Trust - Frontsheet'!$C$12:$O$211,Index!B307,Index!A307))</f>
        <v>0</v>
      </c>
    </row>
    <row r="315" spans="1:4" x14ac:dyDescent="0.2">
      <c r="A315" s="97" t="s">
        <v>4719</v>
      </c>
      <c r="B315" s="97" t="s">
        <v>4720</v>
      </c>
      <c r="C315" s="97" t="s">
        <v>227</v>
      </c>
      <c r="D315" s="100">
        <f>IF(ISERROR(INDEX('Trust - Frontsheet'!$C$12:$O$211,Index!B308,Index!A308)),0,INDEX('Trust - Frontsheet'!$C$12:$O$211,Index!B308,Index!A308))</f>
        <v>0</v>
      </c>
    </row>
    <row r="316" spans="1:4" x14ac:dyDescent="0.2">
      <c r="A316" s="97" t="s">
        <v>4721</v>
      </c>
      <c r="B316" s="97" t="s">
        <v>4722</v>
      </c>
      <c r="C316" s="97" t="s">
        <v>227</v>
      </c>
      <c r="D316" s="100">
        <f>IF(ISERROR(INDEX('Trust - Frontsheet'!$C$12:$O$211,Index!B309,Index!A309)),0,INDEX('Trust - Frontsheet'!$C$12:$O$211,Index!B309,Index!A309))</f>
        <v>0</v>
      </c>
    </row>
    <row r="317" spans="1:4" x14ac:dyDescent="0.2">
      <c r="A317" s="97" t="s">
        <v>4723</v>
      </c>
      <c r="B317" s="97" t="s">
        <v>4724</v>
      </c>
      <c r="C317" s="97" t="s">
        <v>227</v>
      </c>
      <c r="D317" s="100">
        <f>IF(ISERROR(INDEX('Trust - Frontsheet'!$C$12:$O$211,Index!B310,Index!A310)),0,INDEX('Trust - Frontsheet'!$C$12:$O$211,Index!B310,Index!A310))</f>
        <v>0</v>
      </c>
    </row>
    <row r="318" spans="1:4" x14ac:dyDescent="0.2">
      <c r="A318" s="97" t="s">
        <v>4725</v>
      </c>
      <c r="B318" s="97" t="s">
        <v>2628</v>
      </c>
      <c r="C318" s="97" t="s">
        <v>227</v>
      </c>
      <c r="D318" s="100">
        <f>IF(ISERROR(INDEX('Trust - Frontsheet'!$C$12:$O$211,Index!B311,Index!A311)),0,INDEX('Trust - Frontsheet'!$C$12:$O$211,Index!B311,Index!A311))</f>
        <v>0</v>
      </c>
    </row>
    <row r="319" spans="1:4" x14ac:dyDescent="0.2">
      <c r="A319" s="97" t="s">
        <v>2631</v>
      </c>
      <c r="B319" s="97" t="s">
        <v>2632</v>
      </c>
      <c r="C319" s="97" t="s">
        <v>227</v>
      </c>
      <c r="D319" s="100">
        <f>IF(ISERROR(INDEX('Trust - Frontsheet'!$C$12:$O$211,Index!B312,Index!A312)),0,INDEX('Trust - Frontsheet'!$C$12:$O$211,Index!B312,Index!A312))</f>
        <v>0</v>
      </c>
    </row>
    <row r="320" spans="1:4" x14ac:dyDescent="0.2">
      <c r="A320" s="97" t="s">
        <v>2633</v>
      </c>
      <c r="B320" s="97" t="s">
        <v>2634</v>
      </c>
      <c r="C320" s="97" t="s">
        <v>227</v>
      </c>
      <c r="D320" s="100">
        <f>IF(ISERROR(INDEX('Trust - Frontsheet'!$C$12:$O$211,Index!B313,Index!A313)),0,INDEX('Trust - Frontsheet'!$C$12:$O$211,Index!B313,Index!A313))</f>
        <v>0</v>
      </c>
    </row>
    <row r="321" spans="1:4" x14ac:dyDescent="0.2">
      <c r="A321" s="97" t="s">
        <v>2635</v>
      </c>
      <c r="B321" s="97" t="s">
        <v>2636</v>
      </c>
      <c r="C321" s="97" t="s">
        <v>227</v>
      </c>
      <c r="D321" s="100">
        <f>IF(ISERROR(INDEX('Trust - Frontsheet'!$C$12:$O$211,Index!B314,Index!A314)),0,INDEX('Trust - Frontsheet'!$C$12:$O$211,Index!B314,Index!A314))</f>
        <v>0</v>
      </c>
    </row>
    <row r="322" spans="1:4" x14ac:dyDescent="0.2">
      <c r="A322" s="97" t="s">
        <v>2637</v>
      </c>
      <c r="B322" s="97" t="s">
        <v>2638</v>
      </c>
      <c r="C322" s="97" t="s">
        <v>227</v>
      </c>
      <c r="D322" s="100">
        <f>IF(ISERROR(INDEX('Trust - Frontsheet'!$C$12:$O$211,Index!B315,Index!A315)),0,INDEX('Trust - Frontsheet'!$C$12:$O$211,Index!B315,Index!A315))</f>
        <v>0</v>
      </c>
    </row>
    <row r="323" spans="1:4" x14ac:dyDescent="0.2">
      <c r="A323" s="97" t="s">
        <v>2639</v>
      </c>
      <c r="B323" s="97" t="s">
        <v>2640</v>
      </c>
      <c r="C323" s="97" t="s">
        <v>227</v>
      </c>
      <c r="D323" s="100">
        <f>IF(ISERROR(INDEX('Trust - Frontsheet'!$C$12:$O$211,Index!B316,Index!A316)),0,INDEX('Trust - Frontsheet'!$C$12:$O$211,Index!B316,Index!A316))</f>
        <v>0</v>
      </c>
    </row>
    <row r="324" spans="1:4" x14ac:dyDescent="0.2">
      <c r="A324" s="97" t="s">
        <v>2641</v>
      </c>
      <c r="B324" s="97" t="s">
        <v>2642</v>
      </c>
      <c r="C324" s="97" t="s">
        <v>227</v>
      </c>
      <c r="D324" s="100">
        <f>IF(ISERROR(INDEX('Trust - Frontsheet'!$C$12:$O$211,Index!B317,Index!A317)),0,INDEX('Trust - Frontsheet'!$C$12:$O$211,Index!B317,Index!A317))</f>
        <v>0</v>
      </c>
    </row>
    <row r="325" spans="1:4" x14ac:dyDescent="0.2">
      <c r="A325" s="97" t="s">
        <v>2643</v>
      </c>
      <c r="B325" s="97" t="s">
        <v>2644</v>
      </c>
      <c r="C325" s="97" t="s">
        <v>227</v>
      </c>
      <c r="D325" s="100">
        <f>IF(ISERROR(INDEX('Trust - Frontsheet'!$C$12:$O$211,Index!B318,Index!A318)),0,INDEX('Trust - Frontsheet'!$C$12:$O$211,Index!B318,Index!A318))</f>
        <v>0</v>
      </c>
    </row>
    <row r="326" spans="1:4" x14ac:dyDescent="0.2">
      <c r="A326" s="97" t="s">
        <v>2645</v>
      </c>
      <c r="B326" s="97" t="s">
        <v>2646</v>
      </c>
      <c r="C326" s="97" t="s">
        <v>227</v>
      </c>
      <c r="D326" s="100">
        <f>IF(ISERROR(INDEX('Trust - Frontsheet'!$C$12:$O$211,Index!B319,Index!A319)),0,INDEX('Trust - Frontsheet'!$C$12:$O$211,Index!B319,Index!A319))</f>
        <v>0</v>
      </c>
    </row>
    <row r="327" spans="1:4" x14ac:dyDescent="0.2">
      <c r="A327" s="97" t="s">
        <v>2647</v>
      </c>
      <c r="B327" s="97" t="s">
        <v>2648</v>
      </c>
      <c r="C327" s="97" t="s">
        <v>227</v>
      </c>
      <c r="D327" s="100">
        <f>IF(ISERROR(INDEX('Trust - Frontsheet'!$C$12:$O$211,Index!B320,Index!A320)),0,INDEX('Trust - Frontsheet'!$C$12:$O$211,Index!B320,Index!A320))</f>
        <v>0</v>
      </c>
    </row>
    <row r="328" spans="1:4" x14ac:dyDescent="0.2">
      <c r="A328" s="97" t="s">
        <v>2649</v>
      </c>
      <c r="B328" s="97" t="s">
        <v>2650</v>
      </c>
      <c r="C328" s="97" t="s">
        <v>227</v>
      </c>
      <c r="D328" s="100">
        <f>IF(ISERROR(INDEX('Trust - Frontsheet'!$C$12:$O$211,Index!B321,Index!A321)),0,INDEX('Trust - Frontsheet'!$C$12:$O$211,Index!B321,Index!A321))</f>
        <v>0</v>
      </c>
    </row>
    <row r="329" spans="1:4" x14ac:dyDescent="0.2">
      <c r="A329" s="97" t="s">
        <v>2653</v>
      </c>
      <c r="B329" s="97" t="s">
        <v>2654</v>
      </c>
      <c r="C329" s="97" t="s">
        <v>227</v>
      </c>
      <c r="D329" s="100">
        <f>IF(ISERROR(INDEX('Trust - Frontsheet'!$C$12:$O$211,Index!B322,Index!A322)),0,INDEX('Trust - Frontsheet'!$C$12:$O$211,Index!B322,Index!A322))</f>
        <v>0</v>
      </c>
    </row>
    <row r="330" spans="1:4" x14ac:dyDescent="0.2">
      <c r="A330" s="97" t="s">
        <v>2655</v>
      </c>
      <c r="B330" s="97" t="s">
        <v>2656</v>
      </c>
      <c r="C330" s="97" t="s">
        <v>227</v>
      </c>
      <c r="D330" s="100">
        <f>IF(ISERROR(INDEX('Trust - Frontsheet'!$C$12:$O$211,Index!B323,Index!A323)),0,INDEX('Trust - Frontsheet'!$C$12:$O$211,Index!B323,Index!A323))</f>
        <v>0</v>
      </c>
    </row>
    <row r="331" spans="1:4" x14ac:dyDescent="0.2">
      <c r="A331" s="97" t="s">
        <v>2657</v>
      </c>
      <c r="B331" s="97" t="s">
        <v>2658</v>
      </c>
      <c r="C331" s="97" t="s">
        <v>227</v>
      </c>
      <c r="D331" s="100">
        <f>IF(ISERROR(INDEX('Trust - Frontsheet'!$C$12:$O$211,Index!B324,Index!A324)),0,INDEX('Trust - Frontsheet'!$C$12:$O$211,Index!B324,Index!A324))</f>
        <v>0</v>
      </c>
    </row>
    <row r="332" spans="1:4" x14ac:dyDescent="0.2">
      <c r="A332" s="97" t="s">
        <v>2659</v>
      </c>
      <c r="B332" s="97" t="s">
        <v>2660</v>
      </c>
      <c r="C332" s="97" t="s">
        <v>227</v>
      </c>
      <c r="D332" s="100">
        <f>IF(ISERROR(INDEX('Trust - Frontsheet'!$C$12:$O$211,Index!B325,Index!A325)),0,INDEX('Trust - Frontsheet'!$C$12:$O$211,Index!B325,Index!A325))</f>
        <v>0</v>
      </c>
    </row>
    <row r="333" spans="1:4" x14ac:dyDescent="0.2">
      <c r="A333" s="97" t="s">
        <v>2661</v>
      </c>
      <c r="B333" s="97" t="s">
        <v>2662</v>
      </c>
      <c r="C333" s="97" t="s">
        <v>227</v>
      </c>
      <c r="D333" s="100">
        <f>IF(ISERROR(INDEX('Trust - Frontsheet'!$C$12:$O$211,Index!B326,Index!A326)),0,INDEX('Trust - Frontsheet'!$C$12:$O$211,Index!B326,Index!A326))</f>
        <v>0</v>
      </c>
    </row>
    <row r="334" spans="1:4" x14ac:dyDescent="0.2">
      <c r="A334" s="97" t="s">
        <v>2663</v>
      </c>
      <c r="B334" s="97" t="s">
        <v>2664</v>
      </c>
      <c r="C334" s="97" t="s">
        <v>227</v>
      </c>
      <c r="D334" s="100">
        <f>IF(ISERROR(INDEX('Trust - Frontsheet'!$C$12:$O$211,Index!B327,Index!A327)),0,INDEX('Trust - Frontsheet'!$C$12:$O$211,Index!B327,Index!A327))</f>
        <v>0</v>
      </c>
    </row>
    <row r="335" spans="1:4" x14ac:dyDescent="0.2">
      <c r="A335" s="97" t="s">
        <v>2665</v>
      </c>
      <c r="B335" s="97" t="s">
        <v>2666</v>
      </c>
      <c r="C335" s="97" t="s">
        <v>227</v>
      </c>
      <c r="D335" s="100">
        <f>IF(ISERROR(INDEX('Trust - Frontsheet'!$C$12:$O$211,Index!B328,Index!A328)),0,INDEX('Trust - Frontsheet'!$C$12:$O$211,Index!B328,Index!A328))</f>
        <v>0</v>
      </c>
    </row>
    <row r="336" spans="1:4" x14ac:dyDescent="0.2">
      <c r="A336" s="97" t="s">
        <v>2667</v>
      </c>
      <c r="B336" s="97" t="s">
        <v>2668</v>
      </c>
      <c r="C336" s="97" t="s">
        <v>227</v>
      </c>
      <c r="D336" s="100">
        <f>IF(ISERROR(INDEX('Trust - Frontsheet'!$C$12:$O$211,Index!B329,Index!A329)),0,INDEX('Trust - Frontsheet'!$C$12:$O$211,Index!B329,Index!A329))</f>
        <v>0</v>
      </c>
    </row>
    <row r="337" spans="1:4" x14ac:dyDescent="0.2">
      <c r="A337" s="97" t="s">
        <v>2669</v>
      </c>
      <c r="B337" s="97" t="s">
        <v>2670</v>
      </c>
      <c r="C337" s="97" t="s">
        <v>227</v>
      </c>
      <c r="D337" s="100">
        <f>IF(ISERROR(INDEX('Trust - Frontsheet'!$C$12:$O$211,Index!B330,Index!A330)),0,INDEX('Trust - Frontsheet'!$C$12:$O$211,Index!B330,Index!A330))</f>
        <v>0</v>
      </c>
    </row>
    <row r="338" spans="1:4" x14ac:dyDescent="0.2">
      <c r="A338" s="97" t="s">
        <v>2671</v>
      </c>
      <c r="B338" s="97" t="s">
        <v>2672</v>
      </c>
      <c r="C338" s="97" t="s">
        <v>227</v>
      </c>
      <c r="D338" s="100">
        <f>IF(ISERROR(INDEX('Trust - Frontsheet'!$C$12:$O$211,Index!B331,Index!A331)),0,INDEX('Trust - Frontsheet'!$C$12:$O$211,Index!B331,Index!A331))</f>
        <v>0</v>
      </c>
    </row>
    <row r="339" spans="1:4" x14ac:dyDescent="0.2">
      <c r="A339" s="97" t="s">
        <v>2675</v>
      </c>
      <c r="B339" s="97" t="s">
        <v>2676</v>
      </c>
      <c r="C339" s="97" t="s">
        <v>227</v>
      </c>
      <c r="D339" s="100">
        <f>IF(ISERROR(INDEX('Trust - Frontsheet'!$C$12:$O$211,Index!B332,Index!A332)),0,INDEX('Trust - Frontsheet'!$C$12:$O$211,Index!B332,Index!A332))</f>
        <v>0</v>
      </c>
    </row>
    <row r="340" spans="1:4" x14ac:dyDescent="0.2">
      <c r="A340" s="97" t="s">
        <v>2677</v>
      </c>
      <c r="B340" s="97" t="s">
        <v>2678</v>
      </c>
      <c r="C340" s="97" t="s">
        <v>227</v>
      </c>
      <c r="D340" s="100">
        <f>IF(ISERROR(INDEX('Trust - Frontsheet'!$C$12:$O$211,Index!B333,Index!A333)),0,INDEX('Trust - Frontsheet'!$C$12:$O$211,Index!B333,Index!A333))</f>
        <v>0</v>
      </c>
    </row>
    <row r="341" spans="1:4" x14ac:dyDescent="0.2">
      <c r="A341" s="97" t="s">
        <v>2679</v>
      </c>
      <c r="B341" s="97" t="s">
        <v>2680</v>
      </c>
      <c r="C341" s="97" t="s">
        <v>227</v>
      </c>
      <c r="D341" s="100">
        <f>IF(ISERROR(INDEX('Trust - Frontsheet'!$C$12:$O$211,Index!B334,Index!A334)),0,INDEX('Trust - Frontsheet'!$C$12:$O$211,Index!B334,Index!A334))</f>
        <v>0</v>
      </c>
    </row>
    <row r="342" spans="1:4" x14ac:dyDescent="0.2">
      <c r="A342" s="97" t="s">
        <v>2681</v>
      </c>
      <c r="B342" s="97" t="s">
        <v>2682</v>
      </c>
      <c r="C342" s="97" t="s">
        <v>227</v>
      </c>
      <c r="D342" s="100">
        <f>IF(ISERROR(INDEX('Trust - Frontsheet'!$C$12:$O$211,Index!B335,Index!A335)),0,INDEX('Trust - Frontsheet'!$C$12:$O$211,Index!B335,Index!A335))</f>
        <v>0</v>
      </c>
    </row>
    <row r="343" spans="1:4" x14ac:dyDescent="0.2">
      <c r="A343" s="97" t="s">
        <v>2683</v>
      </c>
      <c r="B343" s="97" t="s">
        <v>2684</v>
      </c>
      <c r="C343" s="97" t="s">
        <v>227</v>
      </c>
      <c r="D343" s="100">
        <f>IF(ISERROR(INDEX('Trust - Frontsheet'!$C$12:$O$211,Index!B336,Index!A336)),0,INDEX('Trust - Frontsheet'!$C$12:$O$211,Index!B336,Index!A336))</f>
        <v>0</v>
      </c>
    </row>
    <row r="344" spans="1:4" x14ac:dyDescent="0.2">
      <c r="A344" s="97" t="s">
        <v>2685</v>
      </c>
      <c r="B344" s="97" t="s">
        <v>2686</v>
      </c>
      <c r="C344" s="97" t="s">
        <v>227</v>
      </c>
      <c r="D344" s="100">
        <f>IF(ISERROR(INDEX('Trust - Frontsheet'!$C$12:$O$211,Index!B337,Index!A337)),0,INDEX('Trust - Frontsheet'!$C$12:$O$211,Index!B337,Index!A337))</f>
        <v>0</v>
      </c>
    </row>
    <row r="345" spans="1:4" x14ac:dyDescent="0.2">
      <c r="A345" s="97" t="s">
        <v>2687</v>
      </c>
      <c r="B345" s="97" t="s">
        <v>2688</v>
      </c>
      <c r="C345" s="97" t="s">
        <v>227</v>
      </c>
      <c r="D345" s="100">
        <f>IF(ISERROR(INDEX('Trust - Frontsheet'!$C$12:$O$211,Index!B338,Index!A338)),0,INDEX('Trust - Frontsheet'!$C$12:$O$211,Index!B338,Index!A338))</f>
        <v>0</v>
      </c>
    </row>
    <row r="346" spans="1:4" x14ac:dyDescent="0.2">
      <c r="A346" s="97" t="s">
        <v>2689</v>
      </c>
      <c r="B346" s="97" t="s">
        <v>2690</v>
      </c>
      <c r="C346" s="97" t="s">
        <v>227</v>
      </c>
      <c r="D346" s="100">
        <f>IF(ISERROR(INDEX('Trust - Frontsheet'!$C$12:$O$211,Index!B339,Index!A339)),0,INDEX('Trust - Frontsheet'!$C$12:$O$211,Index!B339,Index!A339))</f>
        <v>0</v>
      </c>
    </row>
    <row r="347" spans="1:4" x14ac:dyDescent="0.2">
      <c r="A347" s="97" t="s">
        <v>2691</v>
      </c>
      <c r="B347" s="97" t="s">
        <v>2692</v>
      </c>
      <c r="C347" s="97" t="s">
        <v>227</v>
      </c>
      <c r="D347" s="100">
        <f>IF(ISERROR(INDEX('Trust - Frontsheet'!$C$12:$O$211,Index!B340,Index!A340)),0,INDEX('Trust - Frontsheet'!$C$12:$O$211,Index!B340,Index!A340))</f>
        <v>0</v>
      </c>
    </row>
    <row r="348" spans="1:4" x14ac:dyDescent="0.2">
      <c r="A348" s="97" t="s">
        <v>2693</v>
      </c>
      <c r="B348" s="97" t="s">
        <v>2694</v>
      </c>
      <c r="C348" s="97" t="s">
        <v>227</v>
      </c>
      <c r="D348" s="100">
        <f>IF(ISERROR(INDEX('Trust - Frontsheet'!$C$12:$O$211,Index!B341,Index!A341)),0,INDEX('Trust - Frontsheet'!$C$12:$O$211,Index!B341,Index!A341))</f>
        <v>0</v>
      </c>
    </row>
    <row r="349" spans="1:4" x14ac:dyDescent="0.2">
      <c r="A349" s="97" t="s">
        <v>2697</v>
      </c>
      <c r="B349" s="97" t="s">
        <v>2698</v>
      </c>
      <c r="C349" s="97" t="s">
        <v>227</v>
      </c>
      <c r="D349" s="100">
        <f>IF(ISERROR(INDEX('Trust - Frontsheet'!$C$12:$O$211,Index!B342,Index!A342)),0,INDEX('Trust - Frontsheet'!$C$12:$O$211,Index!B342,Index!A342))</f>
        <v>0</v>
      </c>
    </row>
    <row r="350" spans="1:4" x14ac:dyDescent="0.2">
      <c r="A350" s="97" t="s">
        <v>2699</v>
      </c>
      <c r="B350" s="97" t="s">
        <v>2700</v>
      </c>
      <c r="C350" s="97" t="s">
        <v>227</v>
      </c>
      <c r="D350" s="100">
        <f>IF(ISERROR(INDEX('Trust - Frontsheet'!$C$12:$O$211,Index!B343,Index!A343)),0,INDEX('Trust - Frontsheet'!$C$12:$O$211,Index!B343,Index!A343))</f>
        <v>0</v>
      </c>
    </row>
    <row r="351" spans="1:4" x14ac:dyDescent="0.2">
      <c r="A351" s="97" t="s">
        <v>2701</v>
      </c>
      <c r="B351" s="97" t="s">
        <v>2702</v>
      </c>
      <c r="C351" s="97" t="s">
        <v>227</v>
      </c>
      <c r="D351" s="100">
        <f>IF(ISERROR(INDEX('Trust - Frontsheet'!$C$12:$O$211,Index!B344,Index!A344)),0,INDEX('Trust - Frontsheet'!$C$12:$O$211,Index!B344,Index!A344))</f>
        <v>0</v>
      </c>
    </row>
    <row r="352" spans="1:4" x14ac:dyDescent="0.2">
      <c r="A352" s="97" t="s">
        <v>2703</v>
      </c>
      <c r="B352" s="97" t="s">
        <v>2704</v>
      </c>
      <c r="C352" s="97" t="s">
        <v>227</v>
      </c>
      <c r="D352" s="100">
        <f>IF(ISERROR(INDEX('Trust - Frontsheet'!$C$12:$O$211,Index!B345,Index!A345)),0,INDEX('Trust - Frontsheet'!$C$12:$O$211,Index!B345,Index!A345))</f>
        <v>0</v>
      </c>
    </row>
    <row r="353" spans="1:4" x14ac:dyDescent="0.2">
      <c r="A353" s="97" t="s">
        <v>2705</v>
      </c>
      <c r="B353" s="97" t="s">
        <v>2706</v>
      </c>
      <c r="C353" s="97" t="s">
        <v>227</v>
      </c>
      <c r="D353" s="100">
        <f>IF(ISERROR(INDEX('Trust - Frontsheet'!$C$12:$O$211,Index!B346,Index!A346)),0,INDEX('Trust - Frontsheet'!$C$12:$O$211,Index!B346,Index!A346))</f>
        <v>0</v>
      </c>
    </row>
    <row r="354" spans="1:4" x14ac:dyDescent="0.2">
      <c r="A354" s="97" t="s">
        <v>299</v>
      </c>
      <c r="B354" s="97" t="s">
        <v>300</v>
      </c>
      <c r="C354" s="97" t="s">
        <v>227</v>
      </c>
      <c r="D354" s="100">
        <f>IF(ISERROR(INDEX('Trust - Frontsheet'!$C$12:$O$211,Index!B347,Index!A347)),0,INDEX('Trust - Frontsheet'!$C$12:$O$211,Index!B347,Index!A347))</f>
        <v>0</v>
      </c>
    </row>
    <row r="355" spans="1:4" x14ac:dyDescent="0.2">
      <c r="A355" s="97" t="s">
        <v>301</v>
      </c>
      <c r="B355" s="97" t="s">
        <v>302</v>
      </c>
      <c r="C355" s="97" t="s">
        <v>227</v>
      </c>
      <c r="D355" s="100">
        <f>IF(ISERROR(INDEX('Trust - Frontsheet'!$C$12:$O$211,Index!B348,Index!A348)),0,INDEX('Trust - Frontsheet'!$C$12:$O$211,Index!B348,Index!A348))</f>
        <v>0</v>
      </c>
    </row>
    <row r="356" spans="1:4" x14ac:dyDescent="0.2">
      <c r="A356" s="97" t="s">
        <v>303</v>
      </c>
      <c r="B356" s="97" t="s">
        <v>304</v>
      </c>
      <c r="C356" s="97" t="s">
        <v>227</v>
      </c>
      <c r="D356" s="100">
        <f>IF(ISERROR(INDEX('Trust - Frontsheet'!$C$12:$O$211,Index!B349,Index!A349)),0,INDEX('Trust - Frontsheet'!$C$12:$O$211,Index!B349,Index!A349))</f>
        <v>0</v>
      </c>
    </row>
    <row r="357" spans="1:4" x14ac:dyDescent="0.2">
      <c r="A357" s="97" t="s">
        <v>305</v>
      </c>
      <c r="B357" s="97" t="s">
        <v>306</v>
      </c>
      <c r="C357" s="97" t="s">
        <v>227</v>
      </c>
      <c r="D357" s="100">
        <f>IF(ISERROR(INDEX('Trust - Frontsheet'!$C$12:$O$211,Index!B350,Index!A350)),0,INDEX('Trust - Frontsheet'!$C$12:$O$211,Index!B350,Index!A350))</f>
        <v>0</v>
      </c>
    </row>
    <row r="358" spans="1:4" x14ac:dyDescent="0.2">
      <c r="A358" s="97" t="s">
        <v>307</v>
      </c>
      <c r="B358" s="97" t="s">
        <v>308</v>
      </c>
      <c r="C358" s="97" t="s">
        <v>227</v>
      </c>
      <c r="D358" s="100">
        <f>IF(ISERROR(INDEX('Trust - Frontsheet'!$C$12:$O$211,Index!B351,Index!A351)),0,INDEX('Trust - Frontsheet'!$C$12:$O$211,Index!B351,Index!A351))</f>
        <v>0</v>
      </c>
    </row>
    <row r="359" spans="1:4" x14ac:dyDescent="0.2">
      <c r="A359" s="97" t="s">
        <v>311</v>
      </c>
      <c r="B359" s="97" t="s">
        <v>312</v>
      </c>
      <c r="C359" s="97" t="s">
        <v>227</v>
      </c>
      <c r="D359" s="100">
        <f>IF(ISERROR(INDEX('Trust - Frontsheet'!$C$12:$O$211,Index!B352,Index!A352)),0,INDEX('Trust - Frontsheet'!$C$12:$O$211,Index!B352,Index!A352))</f>
        <v>0</v>
      </c>
    </row>
    <row r="360" spans="1:4" x14ac:dyDescent="0.2">
      <c r="A360" s="97" t="s">
        <v>313</v>
      </c>
      <c r="B360" s="97" t="s">
        <v>314</v>
      </c>
      <c r="C360" s="97" t="s">
        <v>227</v>
      </c>
      <c r="D360" s="100">
        <f>IF(ISERROR(INDEX('Trust - Frontsheet'!$C$12:$O$211,Index!B353,Index!A353)),0,INDEX('Trust - Frontsheet'!$C$12:$O$211,Index!B353,Index!A353))</f>
        <v>0</v>
      </c>
    </row>
    <row r="361" spans="1:4" x14ac:dyDescent="0.2">
      <c r="A361" s="97" t="s">
        <v>315</v>
      </c>
      <c r="B361" s="97" t="s">
        <v>316</v>
      </c>
      <c r="C361" s="97" t="s">
        <v>227</v>
      </c>
      <c r="D361" s="100">
        <f>IF(ISERROR(INDEX('Trust - Frontsheet'!$C$12:$O$211,Index!B354,Index!A354)),0,INDEX('Trust - Frontsheet'!$C$12:$O$211,Index!B354,Index!A354))</f>
        <v>0</v>
      </c>
    </row>
    <row r="362" spans="1:4" x14ac:dyDescent="0.2">
      <c r="A362" s="97" t="s">
        <v>317</v>
      </c>
      <c r="B362" s="97" t="s">
        <v>318</v>
      </c>
      <c r="C362" s="97" t="s">
        <v>227</v>
      </c>
      <c r="D362" s="100">
        <f>IF(ISERROR(INDEX('Trust - Frontsheet'!$C$12:$O$211,Index!B355,Index!A355)),0,INDEX('Trust - Frontsheet'!$C$12:$O$211,Index!B355,Index!A355))</f>
        <v>0</v>
      </c>
    </row>
    <row r="363" spans="1:4" x14ac:dyDescent="0.2">
      <c r="A363" s="97" t="s">
        <v>319</v>
      </c>
      <c r="B363" s="97" t="s">
        <v>320</v>
      </c>
      <c r="C363" s="97" t="s">
        <v>227</v>
      </c>
      <c r="D363" s="100">
        <f>IF(ISERROR(INDEX('Trust - Frontsheet'!$C$12:$O$211,Index!B356,Index!A356)),0,INDEX('Trust - Frontsheet'!$C$12:$O$211,Index!B356,Index!A356))</f>
        <v>0</v>
      </c>
    </row>
    <row r="364" spans="1:4" x14ac:dyDescent="0.2">
      <c r="A364" s="97" t="s">
        <v>321</v>
      </c>
      <c r="B364" s="97" t="s">
        <v>322</v>
      </c>
      <c r="C364" s="97" t="s">
        <v>227</v>
      </c>
      <c r="D364" s="100">
        <f>IF(ISERROR(INDEX('Trust - Frontsheet'!$C$12:$O$211,Index!B357,Index!A357)),0,INDEX('Trust - Frontsheet'!$C$12:$O$211,Index!B357,Index!A357))</f>
        <v>0</v>
      </c>
    </row>
    <row r="365" spans="1:4" x14ac:dyDescent="0.2">
      <c r="A365" s="97" t="s">
        <v>323</v>
      </c>
      <c r="B365" s="97" t="s">
        <v>324</v>
      </c>
      <c r="C365" s="97" t="s">
        <v>227</v>
      </c>
      <c r="D365" s="100">
        <f>IF(ISERROR(INDEX('Trust - Frontsheet'!$C$12:$O$211,Index!B358,Index!A358)),0,INDEX('Trust - Frontsheet'!$C$12:$O$211,Index!B358,Index!A358))</f>
        <v>0</v>
      </c>
    </row>
    <row r="366" spans="1:4" x14ac:dyDescent="0.2">
      <c r="A366" s="97" t="s">
        <v>325</v>
      </c>
      <c r="B366" s="97" t="s">
        <v>326</v>
      </c>
      <c r="C366" s="97" t="s">
        <v>227</v>
      </c>
      <c r="D366" s="100">
        <f>IF(ISERROR(INDEX('Trust - Frontsheet'!$C$12:$O$211,Index!B359,Index!A359)),0,INDEX('Trust - Frontsheet'!$C$12:$O$211,Index!B359,Index!A359))</f>
        <v>0</v>
      </c>
    </row>
    <row r="367" spans="1:4" x14ac:dyDescent="0.2">
      <c r="A367" s="97" t="s">
        <v>327</v>
      </c>
      <c r="B367" s="97" t="s">
        <v>328</v>
      </c>
      <c r="C367" s="97" t="s">
        <v>227</v>
      </c>
      <c r="D367" s="100">
        <f>IF(ISERROR(INDEX('Trust - Frontsheet'!$C$12:$O$211,Index!B360,Index!A360)),0,INDEX('Trust - Frontsheet'!$C$12:$O$211,Index!B360,Index!A360))</f>
        <v>0</v>
      </c>
    </row>
    <row r="368" spans="1:4" x14ac:dyDescent="0.2">
      <c r="A368" s="97" t="s">
        <v>329</v>
      </c>
      <c r="B368" s="97" t="s">
        <v>330</v>
      </c>
      <c r="C368" s="97" t="s">
        <v>227</v>
      </c>
      <c r="D368" s="100">
        <f>IF(ISERROR(INDEX('Trust - Frontsheet'!$C$12:$O$211,Index!B361,Index!A361)),0,INDEX('Trust - Frontsheet'!$C$12:$O$211,Index!B361,Index!A361))</f>
        <v>0</v>
      </c>
    </row>
    <row r="369" spans="1:4" x14ac:dyDescent="0.2">
      <c r="A369" s="97" t="s">
        <v>333</v>
      </c>
      <c r="B369" s="97" t="s">
        <v>334</v>
      </c>
      <c r="C369" s="97" t="s">
        <v>227</v>
      </c>
      <c r="D369" s="100">
        <f>IF(ISERROR(INDEX('Trust - Frontsheet'!$C$12:$O$211,Index!B362,Index!A362)),0,INDEX('Trust - Frontsheet'!$C$12:$O$211,Index!B362,Index!A362))</f>
        <v>0</v>
      </c>
    </row>
    <row r="370" spans="1:4" x14ac:dyDescent="0.2">
      <c r="A370" s="97" t="s">
        <v>2860</v>
      </c>
      <c r="B370" s="97" t="s">
        <v>2861</v>
      </c>
      <c r="C370" s="97" t="s">
        <v>227</v>
      </c>
      <c r="D370" s="100">
        <f>IF(ISERROR(INDEX('Trust - Frontsheet'!$C$12:$O$211,Index!B363,Index!A363)),0,INDEX('Trust - Frontsheet'!$C$12:$O$211,Index!B363,Index!A363))</f>
        <v>0</v>
      </c>
    </row>
    <row r="371" spans="1:4" x14ac:dyDescent="0.2">
      <c r="A371" s="97" t="s">
        <v>2862</v>
      </c>
      <c r="B371" s="97" t="s">
        <v>2863</v>
      </c>
      <c r="C371" s="97" t="s">
        <v>227</v>
      </c>
      <c r="D371" s="100">
        <f>IF(ISERROR(INDEX('Trust - Frontsheet'!$C$12:$O$211,Index!B364,Index!A364)),0,INDEX('Trust - Frontsheet'!$C$12:$O$211,Index!B364,Index!A364))</f>
        <v>0</v>
      </c>
    </row>
    <row r="372" spans="1:4" x14ac:dyDescent="0.2">
      <c r="A372" s="97" t="s">
        <v>2864</v>
      </c>
      <c r="B372" s="97" t="s">
        <v>2865</v>
      </c>
      <c r="C372" s="97" t="s">
        <v>227</v>
      </c>
      <c r="D372" s="100">
        <f>IF(ISERROR(INDEX('Trust - Frontsheet'!$C$12:$O$211,Index!B365,Index!A365)),0,INDEX('Trust - Frontsheet'!$C$12:$O$211,Index!B365,Index!A365))</f>
        <v>0</v>
      </c>
    </row>
    <row r="373" spans="1:4" x14ac:dyDescent="0.2">
      <c r="A373" s="97" t="s">
        <v>2866</v>
      </c>
      <c r="B373" s="97" t="s">
        <v>2867</v>
      </c>
      <c r="C373" s="97" t="s">
        <v>227</v>
      </c>
      <c r="D373" s="100">
        <f>IF(ISERROR(INDEX('Trust - Frontsheet'!$C$12:$O$211,Index!B366,Index!A366)),0,INDEX('Trust - Frontsheet'!$C$12:$O$211,Index!B366,Index!A366))</f>
        <v>0</v>
      </c>
    </row>
    <row r="374" spans="1:4" x14ac:dyDescent="0.2">
      <c r="A374" s="97" t="s">
        <v>2868</v>
      </c>
      <c r="B374" s="97" t="s">
        <v>2869</v>
      </c>
      <c r="C374" s="97" t="s">
        <v>227</v>
      </c>
      <c r="D374" s="100">
        <f>IF(ISERROR(INDEX('Trust - Frontsheet'!$C$12:$O$211,Index!B367,Index!A367)),0,INDEX('Trust - Frontsheet'!$C$12:$O$211,Index!B367,Index!A367))</f>
        <v>0</v>
      </c>
    </row>
    <row r="375" spans="1:4" x14ac:dyDescent="0.2">
      <c r="A375" s="97" t="s">
        <v>2870</v>
      </c>
      <c r="B375" s="97" t="s">
        <v>2871</v>
      </c>
      <c r="C375" s="97" t="s">
        <v>227</v>
      </c>
      <c r="D375" s="100">
        <f>IF(ISERROR(INDEX('Trust - Frontsheet'!$C$12:$O$211,Index!B368,Index!A368)),0,INDEX('Trust - Frontsheet'!$C$12:$O$211,Index!B368,Index!A368))</f>
        <v>0</v>
      </c>
    </row>
    <row r="376" spans="1:4" x14ac:dyDescent="0.2">
      <c r="A376" s="97" t="s">
        <v>2872</v>
      </c>
      <c r="B376" s="97" t="s">
        <v>2873</v>
      </c>
      <c r="C376" s="97" t="s">
        <v>227</v>
      </c>
      <c r="D376" s="100">
        <f>IF(ISERROR(INDEX('Trust - Frontsheet'!$C$12:$O$211,Index!B369,Index!A369)),0,INDEX('Trust - Frontsheet'!$C$12:$O$211,Index!B369,Index!A369))</f>
        <v>0</v>
      </c>
    </row>
    <row r="377" spans="1:4" x14ac:dyDescent="0.2">
      <c r="A377" s="97" t="s">
        <v>2874</v>
      </c>
      <c r="B377" s="97" t="s">
        <v>2875</v>
      </c>
      <c r="C377" s="97" t="s">
        <v>227</v>
      </c>
      <c r="D377" s="100">
        <f>IF(ISERROR(INDEX('Trust - Frontsheet'!$C$12:$O$211,Index!B370,Index!A370)),0,INDEX('Trust - Frontsheet'!$C$12:$O$211,Index!B370,Index!A370))</f>
        <v>0</v>
      </c>
    </row>
    <row r="378" spans="1:4" x14ac:dyDescent="0.2">
      <c r="A378" s="97" t="s">
        <v>2876</v>
      </c>
      <c r="B378" s="97" t="s">
        <v>2877</v>
      </c>
      <c r="C378" s="97" t="s">
        <v>227</v>
      </c>
      <c r="D378" s="100">
        <f>IF(ISERROR(INDEX('Trust - Frontsheet'!$C$12:$O$211,Index!B371,Index!A371)),0,INDEX('Trust - Frontsheet'!$C$12:$O$211,Index!B371,Index!A371))</f>
        <v>0</v>
      </c>
    </row>
    <row r="379" spans="1:4" x14ac:dyDescent="0.2">
      <c r="A379" s="97" t="s">
        <v>2880</v>
      </c>
      <c r="B379" s="97" t="s">
        <v>2881</v>
      </c>
      <c r="C379" s="97" t="s">
        <v>227</v>
      </c>
      <c r="D379" s="100">
        <f>IF(ISERROR(INDEX('Trust - Frontsheet'!$C$12:$O$211,Index!B372,Index!A372)),0,INDEX('Trust - Frontsheet'!$C$12:$O$211,Index!B372,Index!A372))</f>
        <v>0</v>
      </c>
    </row>
    <row r="380" spans="1:4" x14ac:dyDescent="0.2">
      <c r="A380" s="97" t="s">
        <v>2882</v>
      </c>
      <c r="B380" s="97" t="s">
        <v>2883</v>
      </c>
      <c r="C380" s="97" t="s">
        <v>227</v>
      </c>
      <c r="D380" s="100">
        <f>IF(ISERROR(INDEX('Trust - Frontsheet'!$C$12:$O$211,Index!B373,Index!A373)),0,INDEX('Trust - Frontsheet'!$C$12:$O$211,Index!B373,Index!A373))</f>
        <v>0</v>
      </c>
    </row>
    <row r="381" spans="1:4" x14ac:dyDescent="0.2">
      <c r="A381" s="97" t="s">
        <v>2940</v>
      </c>
      <c r="B381" s="97" t="s">
        <v>2941</v>
      </c>
      <c r="C381" s="97" t="s">
        <v>227</v>
      </c>
      <c r="D381" s="100">
        <f>IF(ISERROR(INDEX('Trust - Frontsheet'!$C$12:$O$211,Index!B374,Index!A374)),0,INDEX('Trust - Frontsheet'!$C$12:$O$211,Index!B374,Index!A374))</f>
        <v>0</v>
      </c>
    </row>
    <row r="382" spans="1:4" x14ac:dyDescent="0.2">
      <c r="A382" s="97" t="s">
        <v>2942</v>
      </c>
      <c r="B382" s="97" t="s">
        <v>2943</v>
      </c>
      <c r="C382" s="97" t="s">
        <v>227</v>
      </c>
      <c r="D382" s="100">
        <f>IF(ISERROR(INDEX('Trust - Frontsheet'!$C$12:$O$211,Index!B375,Index!A375)),0,INDEX('Trust - Frontsheet'!$C$12:$O$211,Index!B375,Index!A375))</f>
        <v>0</v>
      </c>
    </row>
    <row r="383" spans="1:4" x14ac:dyDescent="0.2">
      <c r="A383" s="97" t="s">
        <v>2944</v>
      </c>
      <c r="B383" s="97" t="s">
        <v>2945</v>
      </c>
      <c r="C383" s="97" t="s">
        <v>227</v>
      </c>
      <c r="D383" s="100">
        <f>IF(ISERROR(INDEX('Trust - Frontsheet'!$C$12:$O$211,Index!B376,Index!A376)),0,INDEX('Trust - Frontsheet'!$C$12:$O$211,Index!B376,Index!A376))</f>
        <v>0</v>
      </c>
    </row>
    <row r="384" spans="1:4" x14ac:dyDescent="0.2">
      <c r="A384" s="97" t="s">
        <v>2946</v>
      </c>
      <c r="B384" s="97" t="s">
        <v>2947</v>
      </c>
      <c r="C384" s="97" t="s">
        <v>227</v>
      </c>
      <c r="D384" s="100">
        <f>IF(ISERROR(INDEX('Trust - Frontsheet'!$C$12:$O$211,Index!B377,Index!A377)),0,INDEX('Trust - Frontsheet'!$C$12:$O$211,Index!B377,Index!A377))</f>
        <v>0</v>
      </c>
    </row>
    <row r="385" spans="1:4" x14ac:dyDescent="0.2">
      <c r="A385" s="97" t="s">
        <v>2948</v>
      </c>
      <c r="B385" s="97" t="s">
        <v>2949</v>
      </c>
      <c r="C385" s="97" t="s">
        <v>227</v>
      </c>
      <c r="D385" s="100">
        <f>IF(ISERROR(INDEX('Trust - Frontsheet'!$C$12:$O$211,Index!B378,Index!A378)),0,INDEX('Trust - Frontsheet'!$C$12:$O$211,Index!B378,Index!A378))</f>
        <v>0</v>
      </c>
    </row>
    <row r="386" spans="1:4" x14ac:dyDescent="0.2">
      <c r="A386" s="97" t="s">
        <v>2950</v>
      </c>
      <c r="B386" s="97" t="s">
        <v>2951</v>
      </c>
      <c r="C386" s="97" t="s">
        <v>227</v>
      </c>
      <c r="D386" s="100">
        <f>IF(ISERROR(INDEX('Trust - Frontsheet'!$C$12:$O$211,Index!B379,Index!A379)),0,INDEX('Trust - Frontsheet'!$C$12:$O$211,Index!B379,Index!A379))</f>
        <v>0</v>
      </c>
    </row>
    <row r="387" spans="1:4" x14ac:dyDescent="0.2">
      <c r="A387" s="97" t="s">
        <v>2952</v>
      </c>
      <c r="B387" s="97" t="s">
        <v>2953</v>
      </c>
      <c r="C387" s="97" t="s">
        <v>227</v>
      </c>
      <c r="D387" s="100">
        <f>IF(ISERROR(INDEX('Trust - Frontsheet'!$C$12:$O$211,Index!B380,Index!A380)),0,INDEX('Trust - Frontsheet'!$C$12:$O$211,Index!B380,Index!A380))</f>
        <v>0</v>
      </c>
    </row>
    <row r="388" spans="1:4" x14ac:dyDescent="0.2">
      <c r="A388" s="97" t="s">
        <v>2954</v>
      </c>
      <c r="B388" s="97" t="s">
        <v>2955</v>
      </c>
      <c r="C388" s="97" t="s">
        <v>227</v>
      </c>
      <c r="D388" s="100">
        <f>IF(ISERROR(INDEX('Trust - Frontsheet'!$C$12:$O$211,Index!B381,Index!A381)),0,INDEX('Trust - Frontsheet'!$C$12:$O$211,Index!B381,Index!A381))</f>
        <v>0</v>
      </c>
    </row>
    <row r="389" spans="1:4" x14ac:dyDescent="0.2">
      <c r="A389" s="97" t="s">
        <v>2958</v>
      </c>
      <c r="B389" s="97" t="s">
        <v>2959</v>
      </c>
      <c r="C389" s="97" t="s">
        <v>227</v>
      </c>
      <c r="D389" s="100">
        <f>IF(ISERROR(INDEX('Trust - Frontsheet'!$C$12:$O$211,Index!B382,Index!A382)),0,INDEX('Trust - Frontsheet'!$C$12:$O$211,Index!B382,Index!A382))</f>
        <v>0</v>
      </c>
    </row>
    <row r="390" spans="1:4" x14ac:dyDescent="0.2">
      <c r="A390" s="97" t="s">
        <v>2960</v>
      </c>
      <c r="B390" s="97" t="s">
        <v>2961</v>
      </c>
      <c r="C390" s="97" t="s">
        <v>227</v>
      </c>
      <c r="D390" s="100">
        <f>IF(ISERROR(INDEX('Trust - Frontsheet'!$C$12:$O$211,Index!B383,Index!A383)),0,INDEX('Trust - Frontsheet'!$C$12:$O$211,Index!B383,Index!A383))</f>
        <v>0</v>
      </c>
    </row>
    <row r="391" spans="1:4" x14ac:dyDescent="0.2">
      <c r="A391" s="97" t="s">
        <v>2962</v>
      </c>
      <c r="B391" s="97" t="s">
        <v>2963</v>
      </c>
      <c r="C391" s="97" t="s">
        <v>227</v>
      </c>
      <c r="D391" s="100">
        <f>IF(ISERROR(INDEX('Trust - Frontsheet'!$C$12:$O$211,Index!B384,Index!A384)),0,INDEX('Trust - Frontsheet'!$C$12:$O$211,Index!B384,Index!A384))</f>
        <v>0</v>
      </c>
    </row>
    <row r="392" spans="1:4" x14ac:dyDescent="0.2">
      <c r="A392" s="97" t="s">
        <v>2964</v>
      </c>
      <c r="B392" s="97" t="s">
        <v>2965</v>
      </c>
      <c r="C392" s="97" t="s">
        <v>227</v>
      </c>
      <c r="D392" s="100">
        <f>IF(ISERROR(INDEX('Trust - Frontsheet'!$C$12:$O$211,Index!B385,Index!A385)),0,INDEX('Trust - Frontsheet'!$C$12:$O$211,Index!B385,Index!A385))</f>
        <v>0</v>
      </c>
    </row>
    <row r="393" spans="1:4" x14ac:dyDescent="0.2">
      <c r="A393" s="97" t="s">
        <v>2966</v>
      </c>
      <c r="B393" s="97" t="s">
        <v>2967</v>
      </c>
      <c r="C393" s="97" t="s">
        <v>227</v>
      </c>
      <c r="D393" s="100">
        <f>IF(ISERROR(INDEX('Trust - Frontsheet'!$C$12:$O$211,Index!B386,Index!A386)),0,INDEX('Trust - Frontsheet'!$C$12:$O$211,Index!B386,Index!A386))</f>
        <v>0</v>
      </c>
    </row>
    <row r="394" spans="1:4" x14ac:dyDescent="0.2">
      <c r="A394" s="97" t="s">
        <v>2968</v>
      </c>
      <c r="B394" s="97" t="s">
        <v>2969</v>
      </c>
      <c r="C394" s="97" t="s">
        <v>227</v>
      </c>
      <c r="D394" s="100">
        <f>IF(ISERROR(INDEX('Trust - Frontsheet'!$C$12:$O$211,Index!B387,Index!A387)),0,INDEX('Trust - Frontsheet'!$C$12:$O$211,Index!B387,Index!A387))</f>
        <v>0</v>
      </c>
    </row>
    <row r="395" spans="1:4" x14ac:dyDescent="0.2">
      <c r="A395" s="97" t="s">
        <v>2970</v>
      </c>
      <c r="B395" s="97" t="s">
        <v>2971</v>
      </c>
      <c r="C395" s="97" t="s">
        <v>227</v>
      </c>
      <c r="D395" s="100">
        <f>IF(ISERROR(INDEX('Trust - Frontsheet'!$C$12:$O$211,Index!B388,Index!A388)),0,INDEX('Trust - Frontsheet'!$C$12:$O$211,Index!B388,Index!A388))</f>
        <v>0</v>
      </c>
    </row>
    <row r="396" spans="1:4" x14ac:dyDescent="0.2">
      <c r="A396" s="97" t="s">
        <v>2972</v>
      </c>
      <c r="B396" s="97" t="s">
        <v>2973</v>
      </c>
      <c r="C396" s="97" t="s">
        <v>227</v>
      </c>
      <c r="D396" s="100">
        <f>IF(ISERROR(INDEX('Trust - Frontsheet'!$C$12:$O$211,Index!B389,Index!A389)),0,INDEX('Trust - Frontsheet'!$C$12:$O$211,Index!B389,Index!A389))</f>
        <v>0</v>
      </c>
    </row>
    <row r="397" spans="1:4" x14ac:dyDescent="0.2">
      <c r="A397" s="97" t="s">
        <v>2974</v>
      </c>
      <c r="B397" s="97" t="s">
        <v>2975</v>
      </c>
      <c r="C397" s="97" t="s">
        <v>227</v>
      </c>
      <c r="D397" s="100">
        <f>IF(ISERROR(INDEX('Trust - Frontsheet'!$C$12:$O$211,Index!B390,Index!A390)),0,INDEX('Trust - Frontsheet'!$C$12:$O$211,Index!B390,Index!A390))</f>
        <v>0</v>
      </c>
    </row>
    <row r="398" spans="1:4" x14ac:dyDescent="0.2">
      <c r="A398" s="97" t="s">
        <v>2976</v>
      </c>
      <c r="B398" s="97" t="s">
        <v>2977</v>
      </c>
      <c r="C398" s="97" t="s">
        <v>227</v>
      </c>
      <c r="D398" s="100">
        <f>IF(ISERROR(INDEX('Trust - Frontsheet'!$C$12:$O$211,Index!B391,Index!A391)),0,INDEX('Trust - Frontsheet'!$C$12:$O$211,Index!B391,Index!A391))</f>
        <v>0</v>
      </c>
    </row>
    <row r="399" spans="1:4" x14ac:dyDescent="0.2">
      <c r="A399" s="97" t="s">
        <v>2980</v>
      </c>
      <c r="B399" s="97" t="s">
        <v>2981</v>
      </c>
      <c r="C399" s="97" t="s">
        <v>227</v>
      </c>
      <c r="D399" s="100">
        <f>IF(ISERROR(INDEX('Trust - Frontsheet'!$C$12:$O$211,Index!B392,Index!A392)),0,INDEX('Trust - Frontsheet'!$C$12:$O$211,Index!B392,Index!A392))</f>
        <v>0</v>
      </c>
    </row>
    <row r="400" spans="1:4" x14ac:dyDescent="0.2">
      <c r="A400" s="97" t="s">
        <v>2982</v>
      </c>
      <c r="B400" s="97" t="s">
        <v>2983</v>
      </c>
      <c r="C400" s="97" t="s">
        <v>227</v>
      </c>
      <c r="D400" s="100">
        <f>IF(ISERROR(INDEX('Trust - Frontsheet'!$C$12:$O$211,Index!B393,Index!A393)),0,INDEX('Trust - Frontsheet'!$C$12:$O$211,Index!B393,Index!A393))</f>
        <v>0</v>
      </c>
    </row>
    <row r="401" spans="1:4" x14ac:dyDescent="0.2">
      <c r="A401" s="97" t="s">
        <v>2984</v>
      </c>
      <c r="B401" s="97" t="s">
        <v>2985</v>
      </c>
      <c r="C401" s="97" t="s">
        <v>227</v>
      </c>
      <c r="D401" s="100">
        <f>IF(ISERROR(INDEX('Trust - Frontsheet'!$C$12:$O$211,Index!B394,Index!A394)),0,INDEX('Trust - Frontsheet'!$C$12:$O$211,Index!B394,Index!A394))</f>
        <v>0</v>
      </c>
    </row>
    <row r="402" spans="1:4" x14ac:dyDescent="0.2">
      <c r="A402" s="97" t="s">
        <v>2986</v>
      </c>
      <c r="B402" s="97" t="s">
        <v>2987</v>
      </c>
      <c r="C402" s="97" t="s">
        <v>227</v>
      </c>
      <c r="D402" s="100">
        <f>IF(ISERROR(INDEX('Trust - Frontsheet'!$C$12:$O$211,Index!B395,Index!A395)),0,INDEX('Trust - Frontsheet'!$C$12:$O$211,Index!B395,Index!A395))</f>
        <v>0</v>
      </c>
    </row>
    <row r="403" spans="1:4" x14ac:dyDescent="0.2">
      <c r="A403" s="97" t="s">
        <v>2988</v>
      </c>
      <c r="B403" s="97" t="s">
        <v>2989</v>
      </c>
      <c r="C403" s="97" t="s">
        <v>227</v>
      </c>
      <c r="D403" s="100">
        <f>IF(ISERROR(INDEX('Trust - Frontsheet'!$C$12:$O$211,Index!B396,Index!A396)),0,INDEX('Trust - Frontsheet'!$C$12:$O$211,Index!B396,Index!A396))</f>
        <v>0</v>
      </c>
    </row>
    <row r="404" spans="1:4" x14ac:dyDescent="0.2">
      <c r="A404" s="97" t="s">
        <v>2990</v>
      </c>
      <c r="B404" s="97" t="s">
        <v>2991</v>
      </c>
      <c r="C404" s="97" t="s">
        <v>227</v>
      </c>
      <c r="D404" s="100">
        <f>IF(ISERROR(INDEX('Trust - Frontsheet'!$C$12:$O$211,Index!B397,Index!A397)),0,INDEX('Trust - Frontsheet'!$C$12:$O$211,Index!B397,Index!A397))</f>
        <v>0</v>
      </c>
    </row>
    <row r="405" spans="1:4" x14ac:dyDescent="0.2">
      <c r="A405" s="97" t="s">
        <v>2992</v>
      </c>
      <c r="B405" s="97" t="s">
        <v>2993</v>
      </c>
      <c r="C405" s="97" t="s">
        <v>227</v>
      </c>
      <c r="D405" s="100">
        <f>IF(ISERROR(INDEX('Trust - Frontsheet'!$C$12:$O$211,Index!B398,Index!A398)),0,INDEX('Trust - Frontsheet'!$C$12:$O$211,Index!B398,Index!A398))</f>
        <v>0</v>
      </c>
    </row>
    <row r="406" spans="1:4" x14ac:dyDescent="0.2">
      <c r="A406" s="97" t="s">
        <v>5045</v>
      </c>
      <c r="B406" s="97" t="s">
        <v>5046</v>
      </c>
      <c r="C406" s="97" t="s">
        <v>227</v>
      </c>
      <c r="D406" s="100">
        <f>IF(ISERROR(INDEX('Trust - Frontsheet'!$C$12:$O$211,Index!B399,Index!A399)),0,INDEX('Trust - Frontsheet'!$C$12:$O$211,Index!B399,Index!A399))</f>
        <v>0</v>
      </c>
    </row>
    <row r="407" spans="1:4" x14ac:dyDescent="0.2">
      <c r="A407" s="97" t="s">
        <v>5047</v>
      </c>
      <c r="B407" s="97" t="s">
        <v>5048</v>
      </c>
      <c r="C407" s="97" t="s">
        <v>227</v>
      </c>
      <c r="D407" s="100">
        <f>IF(ISERROR(INDEX('Trust - Frontsheet'!$C$12:$O$211,Index!B400,Index!A400)),0,INDEX('Trust - Frontsheet'!$C$12:$O$211,Index!B400,Index!A400))</f>
        <v>0</v>
      </c>
    </row>
    <row r="408" spans="1:4" x14ac:dyDescent="0.2">
      <c r="A408" s="97" t="s">
        <v>5049</v>
      </c>
      <c r="B408" s="97" t="s">
        <v>5050</v>
      </c>
      <c r="C408" s="97" t="s">
        <v>227</v>
      </c>
      <c r="D408" s="100">
        <f>IF(ISERROR(INDEX('Trust - Frontsheet'!$C$12:$O$211,Index!B401,Index!A401)),0,INDEX('Trust - Frontsheet'!$C$12:$O$211,Index!B401,Index!A401))</f>
        <v>0</v>
      </c>
    </row>
    <row r="409" spans="1:4" x14ac:dyDescent="0.2">
      <c r="A409" s="97" t="s">
        <v>5055</v>
      </c>
      <c r="B409" s="97" t="s">
        <v>5056</v>
      </c>
      <c r="C409" s="97" t="s">
        <v>227</v>
      </c>
      <c r="D409" s="100">
        <f>IF(ISERROR(INDEX('Trust - Frontsheet'!$C$12:$O$211,Index!B402,Index!A402)),0,INDEX('Trust - Frontsheet'!$C$12:$O$211,Index!B402,Index!A402))</f>
        <v>0</v>
      </c>
    </row>
    <row r="410" spans="1:4" x14ac:dyDescent="0.2">
      <c r="A410" s="97" t="s">
        <v>4491</v>
      </c>
      <c r="B410" s="97" t="s">
        <v>4492</v>
      </c>
      <c r="C410" s="97" t="s">
        <v>227</v>
      </c>
      <c r="D410" s="100" t="str">
        <f>IF(ISERROR(INDEX('Trust - Frontsheet'!$C$12:$O$211,Index!B403,Index!A403)),0,INDEX('Trust - Frontsheet'!$C$12:$O$211,Index!B403,Index!A403))</f>
        <v>Acute Stroke</v>
      </c>
    </row>
    <row r="411" spans="1:4" x14ac:dyDescent="0.2">
      <c r="A411" s="97" t="s">
        <v>253</v>
      </c>
      <c r="B411" s="97" t="s">
        <v>254</v>
      </c>
      <c r="C411" s="97" t="s">
        <v>227</v>
      </c>
      <c r="D411" s="100" t="str">
        <f>IF(ISERROR(INDEX('Trust - Frontsheet'!$C$12:$O$211,Index!B404,Index!A404)),0,INDEX('Trust - Frontsheet'!$C$12:$O$211,Index!B404,Index!A404))</f>
        <v>Romney</v>
      </c>
    </row>
    <row r="412" spans="1:4" x14ac:dyDescent="0.2">
      <c r="A412" s="97" t="s">
        <v>277</v>
      </c>
      <c r="B412" s="97" t="s">
        <v>278</v>
      </c>
      <c r="C412" s="97" t="s">
        <v>227</v>
      </c>
      <c r="D412" s="100" t="str">
        <f>IF(ISERROR(INDEX('Trust - Frontsheet'!$C$12:$O$211,Index!B405,Index!A405)),0,INDEX('Trust - Frontsheet'!$C$12:$O$211,Index!B405,Index!A405))</f>
        <v>Cornwallis</v>
      </c>
    </row>
    <row r="413" spans="1:4" x14ac:dyDescent="0.2">
      <c r="A413" s="97" t="s">
        <v>2884</v>
      </c>
      <c r="B413" s="97" t="s">
        <v>2885</v>
      </c>
      <c r="C413" s="97" t="s">
        <v>227</v>
      </c>
      <c r="D413" s="100" t="str">
        <f>IF(ISERROR(INDEX('Trust - Frontsheet'!$C$12:$O$211,Index!B406,Index!A406)),0,INDEX('Trust - Frontsheet'!$C$12:$O$211,Index!B406,Index!A406))</f>
        <v>Coronary Care Unit (CCU)</v>
      </c>
    </row>
    <row r="414" spans="1:4" x14ac:dyDescent="0.2">
      <c r="A414" s="97" t="s">
        <v>2906</v>
      </c>
      <c r="B414" s="97" t="s">
        <v>2907</v>
      </c>
      <c r="C414" s="97" t="s">
        <v>227</v>
      </c>
      <c r="D414" s="100" t="str">
        <f>IF(ISERROR(INDEX('Trust - Frontsheet'!$C$12:$O$211,Index!B407,Index!A407)),0,INDEX('Trust - Frontsheet'!$C$12:$O$211,Index!B407,Index!A407))</f>
        <v>Culpepper</v>
      </c>
    </row>
    <row r="415" spans="1:4" x14ac:dyDescent="0.2">
      <c r="A415" s="97" t="s">
        <v>2928</v>
      </c>
      <c r="B415" s="97" t="s">
        <v>2929</v>
      </c>
      <c r="C415" s="97" t="s">
        <v>227</v>
      </c>
      <c r="D415" s="100" t="str">
        <f>IF(ISERROR(INDEX('Trust - Frontsheet'!$C$12:$O$211,Index!B408,Index!A408)),0,INDEX('Trust - Frontsheet'!$C$12:$O$211,Index!B408,Index!A408))</f>
        <v>Foster Clark</v>
      </c>
    </row>
    <row r="416" spans="1:4" x14ac:dyDescent="0.2">
      <c r="A416" s="97" t="s">
        <v>5107</v>
      </c>
      <c r="B416" s="97" t="s">
        <v>5108</v>
      </c>
      <c r="C416" s="97" t="s">
        <v>227</v>
      </c>
      <c r="D416" s="100" t="str">
        <f>IF(ISERROR(INDEX('Trust - Frontsheet'!$C$12:$O$211,Index!B409,Index!A409)),0,INDEX('Trust - Frontsheet'!$C$12:$O$211,Index!B409,Index!A409))</f>
        <v>Intensive Treatment Unit (ITU)</v>
      </c>
    </row>
    <row r="417" spans="1:4" x14ac:dyDescent="0.2">
      <c r="A417" s="97" t="s">
        <v>5129</v>
      </c>
      <c r="B417" s="97" t="s">
        <v>5130</v>
      </c>
      <c r="C417" s="97" t="s">
        <v>227</v>
      </c>
      <c r="D417" s="100" t="str">
        <f>IF(ISERROR(INDEX('Trust - Frontsheet'!$C$12:$O$211,Index!B410,Index!A410)),0,INDEX('Trust - Frontsheet'!$C$12:$O$211,Index!B410,Index!A410))</f>
        <v>John Day</v>
      </c>
    </row>
    <row r="418" spans="1:4" x14ac:dyDescent="0.2">
      <c r="A418" s="97" t="s">
        <v>5151</v>
      </c>
      <c r="B418" s="97" t="s">
        <v>5152</v>
      </c>
      <c r="C418" s="97" t="s">
        <v>227</v>
      </c>
      <c r="D418" s="100" t="str">
        <f>IF(ISERROR(INDEX('Trust - Frontsheet'!$C$12:$O$211,Index!B411,Index!A411)),0,INDEX('Trust - Frontsheet'!$C$12:$O$211,Index!B411,Index!A411))</f>
        <v>Jonathan Saunders</v>
      </c>
    </row>
    <row r="419" spans="1:4" x14ac:dyDescent="0.2">
      <c r="A419" s="97" t="s">
        <v>4493</v>
      </c>
      <c r="B419" s="97" t="s">
        <v>4494</v>
      </c>
      <c r="C419" s="97" t="s">
        <v>227</v>
      </c>
      <c r="D419" s="100" t="str">
        <f>IF(ISERROR(INDEX('Trust - Frontsheet'!$C$12:$O$211,Index!B412,Index!A412)),0,INDEX('Trust - Frontsheet'!$C$12:$O$211,Index!B412,Index!A412))</f>
        <v>Lord North</v>
      </c>
    </row>
    <row r="420" spans="1:4" x14ac:dyDescent="0.2">
      <c r="A420" s="97" t="s">
        <v>4515</v>
      </c>
      <c r="B420" s="97" t="s">
        <v>4516</v>
      </c>
      <c r="C420" s="97" t="s">
        <v>227</v>
      </c>
      <c r="D420" s="100" t="str">
        <f>IF(ISERROR(INDEX('Trust - Frontsheet'!$C$12:$O$211,Index!B413,Index!A413)),0,INDEX('Trust - Frontsheet'!$C$12:$O$211,Index!B413,Index!A413))</f>
        <v>Mercer</v>
      </c>
    </row>
    <row r="421" spans="1:4" x14ac:dyDescent="0.2">
      <c r="A421" s="97" t="s">
        <v>4537</v>
      </c>
      <c r="B421" s="97" t="s">
        <v>4538</v>
      </c>
      <c r="C421" s="97" t="s">
        <v>227</v>
      </c>
      <c r="D421" s="100" t="str">
        <f>IF(ISERROR(INDEX('Trust - Frontsheet'!$C$12:$O$211,Index!B414,Index!A414)),0,INDEX('Trust - Frontsheet'!$C$12:$O$211,Index!B414,Index!A414))</f>
        <v>Pye Oliver</v>
      </c>
    </row>
    <row r="422" spans="1:4" x14ac:dyDescent="0.2">
      <c r="A422" s="97" t="s">
        <v>4559</v>
      </c>
      <c r="B422" s="97" t="s">
        <v>4560</v>
      </c>
      <c r="C422" s="97" t="s">
        <v>227</v>
      </c>
      <c r="D422" s="100" t="str">
        <f>IF(ISERROR(INDEX('Trust - Frontsheet'!$C$12:$O$211,Index!B415,Index!A415)),0,INDEX('Trust - Frontsheet'!$C$12:$O$211,Index!B415,Index!A415))</f>
        <v>Urgent Medical Ambulatory Unit (UMAU)</v>
      </c>
    </row>
    <row r="423" spans="1:4" x14ac:dyDescent="0.2">
      <c r="A423" s="97" t="s">
        <v>4639</v>
      </c>
      <c r="B423" s="97" t="s">
        <v>4640</v>
      </c>
      <c r="C423" s="97" t="s">
        <v>227</v>
      </c>
      <c r="D423" s="100" t="str">
        <f>IF(ISERROR(INDEX('Trust - Frontsheet'!$C$12:$O$211,Index!B416,Index!A416)),0,INDEX('Trust - Frontsheet'!$C$12:$O$211,Index!B416,Index!A416))</f>
        <v>Acute Stroke</v>
      </c>
    </row>
    <row r="424" spans="1:4" x14ac:dyDescent="0.2">
      <c r="A424" s="97" t="s">
        <v>4661</v>
      </c>
      <c r="B424" s="97" t="s">
        <v>4662</v>
      </c>
      <c r="C424" s="97" t="s">
        <v>227</v>
      </c>
      <c r="D424" s="100" t="str">
        <f>IF(ISERROR(INDEX('Trust - Frontsheet'!$C$12:$O$211,Index!B417,Index!A417)),0,INDEX('Trust - Frontsheet'!$C$12:$O$211,Index!B417,Index!A417))</f>
        <v>Coronary Care Unit (CCU)</v>
      </c>
    </row>
    <row r="425" spans="1:4" x14ac:dyDescent="0.2">
      <c r="A425" s="97" t="s">
        <v>4683</v>
      </c>
      <c r="B425" s="97" t="s">
        <v>4684</v>
      </c>
      <c r="C425" s="97" t="s">
        <v>227</v>
      </c>
      <c r="D425" s="100" t="str">
        <f>IF(ISERROR(INDEX('Trust - Frontsheet'!$C$12:$O$211,Index!B418,Index!A418)),0,INDEX('Trust - Frontsheet'!$C$12:$O$211,Index!B418,Index!A418))</f>
        <v>Gynaecology</v>
      </c>
    </row>
    <row r="426" spans="1:4" x14ac:dyDescent="0.2">
      <c r="A426" s="97" t="s">
        <v>4705</v>
      </c>
      <c r="B426" s="97" t="s">
        <v>4706</v>
      </c>
      <c r="C426" s="97" t="s">
        <v>227</v>
      </c>
      <c r="D426" s="100" t="str">
        <f>IF(ISERROR(INDEX('Trust - Frontsheet'!$C$12:$O$211,Index!B419,Index!A419)),0,INDEX('Trust - Frontsheet'!$C$12:$O$211,Index!B419,Index!A419))</f>
        <v>Intensive Treatment Unit (ITU)</v>
      </c>
    </row>
    <row r="427" spans="1:4" x14ac:dyDescent="0.2">
      <c r="A427" s="97" t="s">
        <v>2725</v>
      </c>
      <c r="B427" s="97" t="s">
        <v>2726</v>
      </c>
      <c r="C427" s="97" t="s">
        <v>227</v>
      </c>
      <c r="D427" s="100" t="str">
        <f>IF(ISERROR(INDEX('Trust - Frontsheet'!$C$12:$O$211,Index!B420,Index!A420)),0,INDEX('Trust - Frontsheet'!$C$12:$O$211,Index!B420,Index!A420))</f>
        <v>Medical Assessment Unit</v>
      </c>
    </row>
    <row r="428" spans="1:4" x14ac:dyDescent="0.2">
      <c r="A428" s="97" t="s">
        <v>2747</v>
      </c>
      <c r="B428" s="97" t="s">
        <v>2748</v>
      </c>
      <c r="C428" s="97" t="s">
        <v>227</v>
      </c>
      <c r="D428" s="100" t="str">
        <f>IF(ISERROR(INDEX('Trust - Frontsheet'!$C$12:$O$211,Index!B421,Index!A421)),0,INDEX('Trust - Frontsheet'!$C$12:$O$211,Index!B421,Index!A421))</f>
        <v>SDU</v>
      </c>
    </row>
    <row r="429" spans="1:4" x14ac:dyDescent="0.2">
      <c r="A429" s="97" t="s">
        <v>255</v>
      </c>
      <c r="B429" s="97" t="s">
        <v>256</v>
      </c>
      <c r="C429" s="97" t="s">
        <v>227</v>
      </c>
      <c r="D429" s="100" t="str">
        <f>IF(ISERROR(INDEX('Trust - Frontsheet'!$C$12:$O$211,Index!B422,Index!A422)),0,INDEX('Trust - Frontsheet'!$C$12:$O$211,Index!B422,Index!A422))</f>
        <v>Ward 32</v>
      </c>
    </row>
    <row r="430" spans="1:4" x14ac:dyDescent="0.2">
      <c r="A430" s="97" t="s">
        <v>259</v>
      </c>
      <c r="B430" s="97" t="s">
        <v>260</v>
      </c>
      <c r="C430" s="97" t="s">
        <v>227</v>
      </c>
      <c r="D430" s="100" t="str">
        <f>IF(ISERROR(INDEX('Trust - Frontsheet'!$C$12:$O$211,Index!B423,Index!A423)),0,INDEX('Trust - Frontsheet'!$C$12:$O$211,Index!B423,Index!A423))</f>
        <v>Ward 10</v>
      </c>
    </row>
    <row r="431" spans="1:4" x14ac:dyDescent="0.2">
      <c r="A431" s="97" t="s">
        <v>261</v>
      </c>
      <c r="B431" s="97" t="s">
        <v>262</v>
      </c>
      <c r="C431" s="97" t="s">
        <v>227</v>
      </c>
      <c r="D431" s="100" t="str">
        <f>IF(ISERROR(INDEX('Trust - Frontsheet'!$C$12:$O$211,Index!B424,Index!A424)),0,INDEX('Trust - Frontsheet'!$C$12:$O$211,Index!B424,Index!A424))</f>
        <v>Ward 11</v>
      </c>
    </row>
    <row r="432" spans="1:4" x14ac:dyDescent="0.2">
      <c r="A432" s="97" t="s">
        <v>263</v>
      </c>
      <c r="B432" s="97" t="s">
        <v>264</v>
      </c>
      <c r="C432" s="97" t="s">
        <v>227</v>
      </c>
      <c r="D432" s="100" t="str">
        <f>IF(ISERROR(INDEX('Trust - Frontsheet'!$C$12:$O$211,Index!B425,Index!A425)),0,INDEX('Trust - Frontsheet'!$C$12:$O$211,Index!B425,Index!A425))</f>
        <v>Ward 12</v>
      </c>
    </row>
    <row r="433" spans="1:4" x14ac:dyDescent="0.2">
      <c r="A433" s="97" t="s">
        <v>265</v>
      </c>
      <c r="B433" s="97" t="s">
        <v>266</v>
      </c>
      <c r="C433" s="97" t="s">
        <v>227</v>
      </c>
      <c r="D433" s="100" t="str">
        <f>IF(ISERROR(INDEX('Trust - Frontsheet'!$C$12:$O$211,Index!B426,Index!A426)),0,INDEX('Trust - Frontsheet'!$C$12:$O$211,Index!B426,Index!A426))</f>
        <v>Ward 20</v>
      </c>
    </row>
    <row r="434" spans="1:4" x14ac:dyDescent="0.2">
      <c r="A434" s="97" t="s">
        <v>267</v>
      </c>
      <c r="B434" s="97" t="s">
        <v>268</v>
      </c>
      <c r="C434" s="97" t="s">
        <v>227</v>
      </c>
      <c r="D434" s="100" t="str">
        <f>IF(ISERROR(INDEX('Trust - Frontsheet'!$C$12:$O$211,Index!B427,Index!A427)),0,INDEX('Trust - Frontsheet'!$C$12:$O$211,Index!B427,Index!A427))</f>
        <v>Ward 21</v>
      </c>
    </row>
    <row r="435" spans="1:4" x14ac:dyDescent="0.2">
      <c r="A435" s="97" t="s">
        <v>269</v>
      </c>
      <c r="B435" s="97" t="s">
        <v>270</v>
      </c>
      <c r="C435" s="97" t="s">
        <v>227</v>
      </c>
      <c r="D435" s="100" t="str">
        <f>IF(ISERROR(INDEX('Trust - Frontsheet'!$C$12:$O$211,Index!B428,Index!A428)),0,INDEX('Trust - Frontsheet'!$C$12:$O$211,Index!B428,Index!A428))</f>
        <v>Ward 22</v>
      </c>
    </row>
    <row r="436" spans="1:4" x14ac:dyDescent="0.2">
      <c r="A436" s="97" t="s">
        <v>271</v>
      </c>
      <c r="B436" s="97" t="s">
        <v>272</v>
      </c>
      <c r="C436" s="97" t="s">
        <v>227</v>
      </c>
      <c r="D436" s="100" t="str">
        <f>IF(ISERROR(INDEX('Trust - Frontsheet'!$C$12:$O$211,Index!B429,Index!A429)),0,INDEX('Trust - Frontsheet'!$C$12:$O$211,Index!B429,Index!A429))</f>
        <v>Ward 30</v>
      </c>
    </row>
    <row r="437" spans="1:4" x14ac:dyDescent="0.2">
      <c r="A437" s="97" t="s">
        <v>273</v>
      </c>
      <c r="B437" s="97" t="s">
        <v>274</v>
      </c>
      <c r="C437" s="97" t="s">
        <v>227</v>
      </c>
      <c r="D437" s="100" t="str">
        <f>IF(ISERROR(INDEX('Trust - Frontsheet'!$C$12:$O$211,Index!B430,Index!A430)),0,INDEX('Trust - Frontsheet'!$C$12:$O$211,Index!B430,Index!A430))</f>
        <v>Ward 31</v>
      </c>
    </row>
    <row r="438" spans="1:4" x14ac:dyDescent="0.2">
      <c r="A438" s="97" t="s">
        <v>275</v>
      </c>
      <c r="B438" s="97" t="s">
        <v>276</v>
      </c>
      <c r="C438" s="97" t="s">
        <v>227</v>
      </c>
      <c r="D438" s="100" t="str">
        <f>IF(ISERROR(INDEX('Trust - Frontsheet'!$C$12:$O$211,Index!B431,Index!A431)),0,INDEX('Trust - Frontsheet'!$C$12:$O$211,Index!B431,Index!A431))</f>
        <v>Stroke Rehab</v>
      </c>
    </row>
    <row r="439" spans="1:4" x14ac:dyDescent="0.2">
      <c r="A439" s="97" t="s">
        <v>279</v>
      </c>
      <c r="B439" s="97" t="s">
        <v>280</v>
      </c>
      <c r="C439" s="97" t="s">
        <v>227</v>
      </c>
      <c r="D439" s="100" t="str">
        <f>IF(ISERROR(INDEX('Trust - Frontsheet'!$C$12:$O$211,Index!B432,Index!A432)),0,INDEX('Trust - Frontsheet'!$C$12:$O$211,Index!B432,Index!A432))</f>
        <v>ante-natal</v>
      </c>
    </row>
    <row r="440" spans="1:4" x14ac:dyDescent="0.2">
      <c r="A440" s="97" t="s">
        <v>281</v>
      </c>
      <c r="B440" s="97" t="s">
        <v>282</v>
      </c>
      <c r="C440" s="97" t="s">
        <v>227</v>
      </c>
      <c r="D440" s="100" t="str">
        <f>IF(ISERROR(INDEX('Trust - Frontsheet'!$C$12:$O$211,Index!B433,Index!A433)),0,INDEX('Trust - Frontsheet'!$C$12:$O$211,Index!B433,Index!A433))</f>
        <v>delivery suite</v>
      </c>
    </row>
    <row r="441" spans="1:4" x14ac:dyDescent="0.2">
      <c r="A441" s="97" t="s">
        <v>283</v>
      </c>
      <c r="B441" s="97" t="s">
        <v>284</v>
      </c>
      <c r="C441" s="97" t="s">
        <v>227</v>
      </c>
      <c r="D441" s="100" t="str">
        <f>IF(ISERROR(INDEX('Trust - Frontsheet'!$C$12:$O$211,Index!B434,Index!A434)),0,INDEX('Trust - Frontsheet'!$C$12:$O$211,Index!B434,Index!A434))</f>
        <v>post-natal</v>
      </c>
    </row>
    <row r="442" spans="1:4" x14ac:dyDescent="0.2">
      <c r="A442" s="97" t="s">
        <v>285</v>
      </c>
      <c r="B442" s="97" t="s">
        <v>286</v>
      </c>
      <c r="C442" s="97" t="s">
        <v>227</v>
      </c>
      <c r="D442" s="100" t="str">
        <f>IF(ISERROR(INDEX('Trust - Frontsheet'!$C$12:$O$211,Index!B435,Index!A435)),0,INDEX('Trust - Frontsheet'!$C$12:$O$211,Index!B435,Index!A435))</f>
        <v>Gynae Triage</v>
      </c>
    </row>
    <row r="443" spans="1:4" x14ac:dyDescent="0.2">
      <c r="A443" s="97" t="s">
        <v>287</v>
      </c>
      <c r="B443" s="97" t="s">
        <v>288</v>
      </c>
      <c r="C443" s="97" t="s">
        <v>227</v>
      </c>
      <c r="D443" s="100" t="str">
        <f>IF(ISERROR(INDEX('Trust - Frontsheet'!$C$12:$O$211,Index!B436,Index!A436)),0,INDEX('Trust - Frontsheet'!$C$12:$O$211,Index!B436,Index!A436))</f>
        <v>Hedgehog</v>
      </c>
    </row>
    <row r="444" spans="1:4" x14ac:dyDescent="0.2">
      <c r="A444" s="97" t="s">
        <v>289</v>
      </c>
      <c r="B444" s="97" t="s">
        <v>290</v>
      </c>
      <c r="C444" s="97" t="s">
        <v>227</v>
      </c>
      <c r="D444" s="100" t="str">
        <f>IF(ISERROR(INDEX('Trust - Frontsheet'!$C$12:$O$211,Index!B437,Index!A437)),0,INDEX('Trust - Frontsheet'!$C$12:$O$211,Index!B437,Index!A437))</f>
        <v>Birth Centre</v>
      </c>
    </row>
    <row r="445" spans="1:4" x14ac:dyDescent="0.2">
      <c r="A445" s="97" t="s">
        <v>291</v>
      </c>
      <c r="B445" s="97" t="s">
        <v>292</v>
      </c>
      <c r="C445" s="97" t="s">
        <v>227</v>
      </c>
      <c r="D445" s="100" t="str">
        <f>IF(ISERROR(INDEX('Trust - Frontsheet'!$C$12:$O$211,Index!B438,Index!A438)),0,INDEX('Trust - Frontsheet'!$C$12:$O$211,Index!B438,Index!A438))</f>
        <v>Neonatal Unit</v>
      </c>
    </row>
    <row r="446" spans="1:4" x14ac:dyDescent="0.2">
      <c r="A446" s="97" t="s">
        <v>293</v>
      </c>
      <c r="B446" s="97" t="s">
        <v>294</v>
      </c>
      <c r="C446" s="97" t="s">
        <v>227</v>
      </c>
      <c r="D446" s="100" t="str">
        <f>IF(ISERROR(INDEX('Trust - Frontsheet'!$C$12:$O$211,Index!B439,Index!A439)),0,INDEX('Trust - Frontsheet'!$C$12:$O$211,Index!B439,Index!A439))</f>
        <v>MSSU</v>
      </c>
    </row>
    <row r="447" spans="1:4" x14ac:dyDescent="0.2">
      <c r="A447" s="97" t="s">
        <v>295</v>
      </c>
      <c r="B447" s="97" t="s">
        <v>296</v>
      </c>
      <c r="C447" s="97" t="s">
        <v>227</v>
      </c>
      <c r="D447" s="100">
        <f>IF(ISERROR(INDEX('Trust - Frontsheet'!$C$12:$O$211,Index!B440,Index!A440)),0,INDEX('Trust - Frontsheet'!$C$12:$O$211,Index!B440,Index!A440))</f>
        <v>0</v>
      </c>
    </row>
    <row r="448" spans="1:4" x14ac:dyDescent="0.2">
      <c r="A448" s="97" t="s">
        <v>297</v>
      </c>
      <c r="B448" s="97" t="s">
        <v>298</v>
      </c>
      <c r="C448" s="97" t="s">
        <v>227</v>
      </c>
      <c r="D448" s="100">
        <f>IF(ISERROR(INDEX('Trust - Frontsheet'!$C$12:$O$211,Index!B441,Index!A441)),0,INDEX('Trust - Frontsheet'!$C$12:$O$211,Index!B441,Index!A441))</f>
        <v>0</v>
      </c>
    </row>
    <row r="449" spans="1:4" x14ac:dyDescent="0.2">
      <c r="A449" s="97" t="s">
        <v>2886</v>
      </c>
      <c r="B449" s="97" t="s">
        <v>2887</v>
      </c>
      <c r="C449" s="97" t="s">
        <v>227</v>
      </c>
      <c r="D449" s="100">
        <f>IF(ISERROR(INDEX('Trust - Frontsheet'!$C$12:$O$211,Index!B442,Index!A442)),0,INDEX('Trust - Frontsheet'!$C$12:$O$211,Index!B442,Index!A442))</f>
        <v>0</v>
      </c>
    </row>
    <row r="450" spans="1:4" x14ac:dyDescent="0.2">
      <c r="A450" s="97" t="s">
        <v>2888</v>
      </c>
      <c r="B450" s="97" t="s">
        <v>2889</v>
      </c>
      <c r="C450" s="97" t="s">
        <v>227</v>
      </c>
      <c r="D450" s="100">
        <f>IF(ISERROR(INDEX('Trust - Frontsheet'!$C$12:$O$211,Index!B443,Index!A443)),0,INDEX('Trust - Frontsheet'!$C$12:$O$211,Index!B443,Index!A443))</f>
        <v>0</v>
      </c>
    </row>
    <row r="451" spans="1:4" x14ac:dyDescent="0.2">
      <c r="A451" s="97" t="s">
        <v>2890</v>
      </c>
      <c r="B451" s="97" t="s">
        <v>2891</v>
      </c>
      <c r="C451" s="97" t="s">
        <v>227</v>
      </c>
      <c r="D451" s="100">
        <f>IF(ISERROR(INDEX('Trust - Frontsheet'!$C$12:$O$211,Index!B444,Index!A444)),0,INDEX('Trust - Frontsheet'!$C$12:$O$211,Index!B444,Index!A444))</f>
        <v>0</v>
      </c>
    </row>
    <row r="452" spans="1:4" x14ac:dyDescent="0.2">
      <c r="A452" s="97" t="s">
        <v>2892</v>
      </c>
      <c r="B452" s="97" t="s">
        <v>2893</v>
      </c>
      <c r="C452" s="97" t="s">
        <v>227</v>
      </c>
      <c r="D452" s="100">
        <f>IF(ISERROR(INDEX('Trust - Frontsheet'!$C$12:$O$211,Index!B445,Index!A445)),0,INDEX('Trust - Frontsheet'!$C$12:$O$211,Index!B445,Index!A445))</f>
        <v>0</v>
      </c>
    </row>
    <row r="453" spans="1:4" x14ac:dyDescent="0.2">
      <c r="A453" s="97" t="s">
        <v>2894</v>
      </c>
      <c r="B453" s="97" t="s">
        <v>2895</v>
      </c>
      <c r="C453" s="97" t="s">
        <v>227</v>
      </c>
      <c r="D453" s="100">
        <f>IF(ISERROR(INDEX('Trust - Frontsheet'!$C$12:$O$211,Index!B446,Index!A446)),0,INDEX('Trust - Frontsheet'!$C$12:$O$211,Index!B446,Index!A446))</f>
        <v>0</v>
      </c>
    </row>
    <row r="454" spans="1:4" x14ac:dyDescent="0.2">
      <c r="A454" s="97" t="s">
        <v>2896</v>
      </c>
      <c r="B454" s="97" t="s">
        <v>2897</v>
      </c>
      <c r="C454" s="97" t="s">
        <v>227</v>
      </c>
      <c r="D454" s="100">
        <f>IF(ISERROR(INDEX('Trust - Frontsheet'!$C$12:$O$211,Index!B447,Index!A447)),0,INDEX('Trust - Frontsheet'!$C$12:$O$211,Index!B447,Index!A447))</f>
        <v>0</v>
      </c>
    </row>
    <row r="455" spans="1:4" x14ac:dyDescent="0.2">
      <c r="A455" s="97" t="s">
        <v>2898</v>
      </c>
      <c r="B455" s="97" t="s">
        <v>2899</v>
      </c>
      <c r="C455" s="97" t="s">
        <v>227</v>
      </c>
      <c r="D455" s="100">
        <f>IF(ISERROR(INDEX('Trust - Frontsheet'!$C$12:$O$211,Index!B448,Index!A448)),0,INDEX('Trust - Frontsheet'!$C$12:$O$211,Index!B448,Index!A448))</f>
        <v>0</v>
      </c>
    </row>
    <row r="456" spans="1:4" x14ac:dyDescent="0.2">
      <c r="A456" s="97" t="s">
        <v>2900</v>
      </c>
      <c r="B456" s="97" t="s">
        <v>2901</v>
      </c>
      <c r="C456" s="97" t="s">
        <v>227</v>
      </c>
      <c r="D456" s="100">
        <f>IF(ISERROR(INDEX('Trust - Frontsheet'!$C$12:$O$211,Index!B449,Index!A449)),0,INDEX('Trust - Frontsheet'!$C$12:$O$211,Index!B449,Index!A449))</f>
        <v>0</v>
      </c>
    </row>
    <row r="457" spans="1:4" x14ac:dyDescent="0.2">
      <c r="A457" s="97" t="s">
        <v>2902</v>
      </c>
      <c r="B457" s="97" t="s">
        <v>2903</v>
      </c>
      <c r="C457" s="97" t="s">
        <v>227</v>
      </c>
      <c r="D457" s="100">
        <f>IF(ISERROR(INDEX('Trust - Frontsheet'!$C$12:$O$211,Index!B450,Index!A450)),0,INDEX('Trust - Frontsheet'!$C$12:$O$211,Index!B450,Index!A450))</f>
        <v>0</v>
      </c>
    </row>
    <row r="458" spans="1:4" x14ac:dyDescent="0.2">
      <c r="A458" s="97" t="s">
        <v>2904</v>
      </c>
      <c r="B458" s="97" t="s">
        <v>2905</v>
      </c>
      <c r="C458" s="97" t="s">
        <v>227</v>
      </c>
      <c r="D458" s="100">
        <f>IF(ISERROR(INDEX('Trust - Frontsheet'!$C$12:$O$211,Index!B451,Index!A451)),0,INDEX('Trust - Frontsheet'!$C$12:$O$211,Index!B451,Index!A451))</f>
        <v>0</v>
      </c>
    </row>
    <row r="459" spans="1:4" x14ac:dyDescent="0.2">
      <c r="A459" s="97" t="s">
        <v>2908</v>
      </c>
      <c r="B459" s="97" t="s">
        <v>2909</v>
      </c>
      <c r="C459" s="97" t="s">
        <v>227</v>
      </c>
      <c r="D459" s="100">
        <f>IF(ISERROR(INDEX('Trust - Frontsheet'!$C$12:$O$211,Index!B452,Index!A452)),0,INDEX('Trust - Frontsheet'!$C$12:$O$211,Index!B452,Index!A452))</f>
        <v>0</v>
      </c>
    </row>
    <row r="460" spans="1:4" x14ac:dyDescent="0.2">
      <c r="A460" s="97" t="s">
        <v>2910</v>
      </c>
      <c r="B460" s="97" t="s">
        <v>2911</v>
      </c>
      <c r="C460" s="97" t="s">
        <v>227</v>
      </c>
      <c r="D460" s="100">
        <f>IF(ISERROR(INDEX('Trust - Frontsheet'!$C$12:$O$211,Index!B453,Index!A453)),0,INDEX('Trust - Frontsheet'!$C$12:$O$211,Index!B453,Index!A453))</f>
        <v>0</v>
      </c>
    </row>
    <row r="461" spans="1:4" x14ac:dyDescent="0.2">
      <c r="A461" s="97" t="s">
        <v>2912</v>
      </c>
      <c r="B461" s="97" t="s">
        <v>2913</v>
      </c>
      <c r="C461" s="97" t="s">
        <v>227</v>
      </c>
      <c r="D461" s="100">
        <f>IF(ISERROR(INDEX('Trust - Frontsheet'!$C$12:$O$211,Index!B454,Index!A454)),0,INDEX('Trust - Frontsheet'!$C$12:$O$211,Index!B454,Index!A454))</f>
        <v>0</v>
      </c>
    </row>
    <row r="462" spans="1:4" x14ac:dyDescent="0.2">
      <c r="A462" s="97" t="s">
        <v>2914</v>
      </c>
      <c r="B462" s="97" t="s">
        <v>2915</v>
      </c>
      <c r="C462" s="97" t="s">
        <v>227</v>
      </c>
      <c r="D462" s="100">
        <f>IF(ISERROR(INDEX('Trust - Frontsheet'!$C$12:$O$211,Index!B455,Index!A455)),0,INDEX('Trust - Frontsheet'!$C$12:$O$211,Index!B455,Index!A455))</f>
        <v>0</v>
      </c>
    </row>
    <row r="463" spans="1:4" x14ac:dyDescent="0.2">
      <c r="A463" s="97" t="s">
        <v>2916</v>
      </c>
      <c r="B463" s="97" t="s">
        <v>2917</v>
      </c>
      <c r="C463" s="97" t="s">
        <v>227</v>
      </c>
      <c r="D463" s="100">
        <f>IF(ISERROR(INDEX('Trust - Frontsheet'!$C$12:$O$211,Index!B456,Index!A456)),0,INDEX('Trust - Frontsheet'!$C$12:$O$211,Index!B456,Index!A456))</f>
        <v>0</v>
      </c>
    </row>
    <row r="464" spans="1:4" x14ac:dyDescent="0.2">
      <c r="A464" s="97" t="s">
        <v>2918</v>
      </c>
      <c r="B464" s="97" t="s">
        <v>2919</v>
      </c>
      <c r="C464" s="97" t="s">
        <v>227</v>
      </c>
      <c r="D464" s="100">
        <f>IF(ISERROR(INDEX('Trust - Frontsheet'!$C$12:$O$211,Index!B457,Index!A457)),0,INDEX('Trust - Frontsheet'!$C$12:$O$211,Index!B457,Index!A457))</f>
        <v>0</v>
      </c>
    </row>
    <row r="465" spans="1:4" x14ac:dyDescent="0.2">
      <c r="A465" s="97" t="s">
        <v>2920</v>
      </c>
      <c r="B465" s="97" t="s">
        <v>2921</v>
      </c>
      <c r="C465" s="97" t="s">
        <v>227</v>
      </c>
      <c r="D465" s="100">
        <f>IF(ISERROR(INDEX('Trust - Frontsheet'!$C$12:$O$211,Index!B458,Index!A458)),0,INDEX('Trust - Frontsheet'!$C$12:$O$211,Index!B458,Index!A458))</f>
        <v>0</v>
      </c>
    </row>
    <row r="466" spans="1:4" x14ac:dyDescent="0.2">
      <c r="A466" s="97" t="s">
        <v>2922</v>
      </c>
      <c r="B466" s="97" t="s">
        <v>2923</v>
      </c>
      <c r="C466" s="97" t="s">
        <v>227</v>
      </c>
      <c r="D466" s="100">
        <f>IF(ISERROR(INDEX('Trust - Frontsheet'!$C$12:$O$211,Index!B459,Index!A459)),0,INDEX('Trust - Frontsheet'!$C$12:$O$211,Index!B459,Index!A459))</f>
        <v>0</v>
      </c>
    </row>
    <row r="467" spans="1:4" x14ac:dyDescent="0.2">
      <c r="A467" s="97" t="s">
        <v>2924</v>
      </c>
      <c r="B467" s="97" t="s">
        <v>2925</v>
      </c>
      <c r="C467" s="97" t="s">
        <v>227</v>
      </c>
      <c r="D467" s="100">
        <f>IF(ISERROR(INDEX('Trust - Frontsheet'!$C$12:$O$211,Index!B460,Index!A460)),0,INDEX('Trust - Frontsheet'!$C$12:$O$211,Index!B460,Index!A460))</f>
        <v>0</v>
      </c>
    </row>
    <row r="468" spans="1:4" x14ac:dyDescent="0.2">
      <c r="A468" s="97" t="s">
        <v>2926</v>
      </c>
      <c r="B468" s="97" t="s">
        <v>2927</v>
      </c>
      <c r="C468" s="97" t="s">
        <v>227</v>
      </c>
      <c r="D468" s="100">
        <f>IF(ISERROR(INDEX('Trust - Frontsheet'!$C$12:$O$211,Index!B461,Index!A461)),0,INDEX('Trust - Frontsheet'!$C$12:$O$211,Index!B461,Index!A461))</f>
        <v>0</v>
      </c>
    </row>
    <row r="469" spans="1:4" x14ac:dyDescent="0.2">
      <c r="A469" s="97" t="s">
        <v>2930</v>
      </c>
      <c r="B469" s="97" t="s">
        <v>2931</v>
      </c>
      <c r="C469" s="97" t="s">
        <v>227</v>
      </c>
      <c r="D469" s="100">
        <f>IF(ISERROR(INDEX('Trust - Frontsheet'!$C$12:$O$211,Index!B462,Index!A462)),0,INDEX('Trust - Frontsheet'!$C$12:$O$211,Index!B462,Index!A462))</f>
        <v>0</v>
      </c>
    </row>
    <row r="470" spans="1:4" x14ac:dyDescent="0.2">
      <c r="A470" s="97" t="s">
        <v>2932</v>
      </c>
      <c r="B470" s="97" t="s">
        <v>2933</v>
      </c>
      <c r="C470" s="97" t="s">
        <v>227</v>
      </c>
      <c r="D470" s="100">
        <f>IF(ISERROR(INDEX('Trust - Frontsheet'!$C$12:$O$211,Index!B463,Index!A463)),0,INDEX('Trust - Frontsheet'!$C$12:$O$211,Index!B463,Index!A463))</f>
        <v>0</v>
      </c>
    </row>
    <row r="471" spans="1:4" x14ac:dyDescent="0.2">
      <c r="A471" s="97" t="s">
        <v>2934</v>
      </c>
      <c r="B471" s="97" t="s">
        <v>2935</v>
      </c>
      <c r="C471" s="97" t="s">
        <v>227</v>
      </c>
      <c r="D471" s="100">
        <f>IF(ISERROR(INDEX('Trust - Frontsheet'!$C$12:$O$211,Index!B464,Index!A464)),0,INDEX('Trust - Frontsheet'!$C$12:$O$211,Index!B464,Index!A464))</f>
        <v>0</v>
      </c>
    </row>
    <row r="472" spans="1:4" x14ac:dyDescent="0.2">
      <c r="A472" s="97" t="s">
        <v>2936</v>
      </c>
      <c r="B472" s="97" t="s">
        <v>2937</v>
      </c>
      <c r="C472" s="97" t="s">
        <v>227</v>
      </c>
      <c r="D472" s="100">
        <f>IF(ISERROR(INDEX('Trust - Frontsheet'!$C$12:$O$211,Index!B465,Index!A465)),0,INDEX('Trust - Frontsheet'!$C$12:$O$211,Index!B465,Index!A465))</f>
        <v>0</v>
      </c>
    </row>
    <row r="473" spans="1:4" x14ac:dyDescent="0.2">
      <c r="A473" s="97" t="s">
        <v>2938</v>
      </c>
      <c r="B473" s="97" t="s">
        <v>2939</v>
      </c>
      <c r="C473" s="97" t="s">
        <v>227</v>
      </c>
      <c r="D473" s="100">
        <f>IF(ISERROR(INDEX('Trust - Frontsheet'!$C$12:$O$211,Index!B466,Index!A466)),0,INDEX('Trust - Frontsheet'!$C$12:$O$211,Index!B466,Index!A466))</f>
        <v>0</v>
      </c>
    </row>
    <row r="474" spans="1:4" x14ac:dyDescent="0.2">
      <c r="A474" s="97" t="s">
        <v>5097</v>
      </c>
      <c r="B474" s="97" t="s">
        <v>5098</v>
      </c>
      <c r="C474" s="97" t="s">
        <v>227</v>
      </c>
      <c r="D474" s="100">
        <f>IF(ISERROR(INDEX('Trust - Frontsheet'!$C$12:$O$211,Index!B467,Index!A467)),0,INDEX('Trust - Frontsheet'!$C$12:$O$211,Index!B467,Index!A467))</f>
        <v>0</v>
      </c>
    </row>
    <row r="475" spans="1:4" x14ac:dyDescent="0.2">
      <c r="A475" s="97" t="s">
        <v>5099</v>
      </c>
      <c r="B475" s="97" t="s">
        <v>5100</v>
      </c>
      <c r="C475" s="97" t="s">
        <v>227</v>
      </c>
      <c r="D475" s="100">
        <f>IF(ISERROR(INDEX('Trust - Frontsheet'!$C$12:$O$211,Index!B468,Index!A468)),0,INDEX('Trust - Frontsheet'!$C$12:$O$211,Index!B468,Index!A468))</f>
        <v>0</v>
      </c>
    </row>
    <row r="476" spans="1:4" x14ac:dyDescent="0.2">
      <c r="A476" s="97" t="s">
        <v>5101</v>
      </c>
      <c r="B476" s="97" t="s">
        <v>5102</v>
      </c>
      <c r="C476" s="97" t="s">
        <v>227</v>
      </c>
      <c r="D476" s="100">
        <f>IF(ISERROR(INDEX('Trust - Frontsheet'!$C$12:$O$211,Index!B469,Index!A469)),0,INDEX('Trust - Frontsheet'!$C$12:$O$211,Index!B469,Index!A469))</f>
        <v>0</v>
      </c>
    </row>
    <row r="477" spans="1:4" x14ac:dyDescent="0.2">
      <c r="A477" s="97" t="s">
        <v>5103</v>
      </c>
      <c r="B477" s="97" t="s">
        <v>5104</v>
      </c>
      <c r="C477" s="97" t="s">
        <v>227</v>
      </c>
      <c r="D477" s="100">
        <f>IF(ISERROR(INDEX('Trust - Frontsheet'!$C$12:$O$211,Index!B470,Index!A470)),0,INDEX('Trust - Frontsheet'!$C$12:$O$211,Index!B470,Index!A470))</f>
        <v>0</v>
      </c>
    </row>
    <row r="478" spans="1:4" x14ac:dyDescent="0.2">
      <c r="A478" s="97" t="s">
        <v>5105</v>
      </c>
      <c r="B478" s="97" t="s">
        <v>5106</v>
      </c>
      <c r="C478" s="97" t="s">
        <v>227</v>
      </c>
      <c r="D478" s="100">
        <f>IF(ISERROR(INDEX('Trust - Frontsheet'!$C$12:$O$211,Index!B471,Index!A471)),0,INDEX('Trust - Frontsheet'!$C$12:$O$211,Index!B471,Index!A471))</f>
        <v>0</v>
      </c>
    </row>
    <row r="479" spans="1:4" x14ac:dyDescent="0.2">
      <c r="A479" s="97" t="s">
        <v>5109</v>
      </c>
      <c r="B479" s="97" t="s">
        <v>5110</v>
      </c>
      <c r="C479" s="97" t="s">
        <v>227</v>
      </c>
      <c r="D479" s="100">
        <f>IF(ISERROR(INDEX('Trust - Frontsheet'!$C$12:$O$211,Index!B472,Index!A472)),0,INDEX('Trust - Frontsheet'!$C$12:$O$211,Index!B472,Index!A472))</f>
        <v>0</v>
      </c>
    </row>
    <row r="480" spans="1:4" x14ac:dyDescent="0.2">
      <c r="A480" s="97" t="s">
        <v>5111</v>
      </c>
      <c r="B480" s="97" t="s">
        <v>5112</v>
      </c>
      <c r="C480" s="97" t="s">
        <v>227</v>
      </c>
      <c r="D480" s="100">
        <f>IF(ISERROR(INDEX('Trust - Frontsheet'!$C$12:$O$211,Index!B473,Index!A473)),0,INDEX('Trust - Frontsheet'!$C$12:$O$211,Index!B473,Index!A473))</f>
        <v>0</v>
      </c>
    </row>
    <row r="481" spans="1:4" x14ac:dyDescent="0.2">
      <c r="A481" s="97" t="s">
        <v>5113</v>
      </c>
      <c r="B481" s="97" t="s">
        <v>5114</v>
      </c>
      <c r="C481" s="97" t="s">
        <v>227</v>
      </c>
      <c r="D481" s="100">
        <f>IF(ISERROR(INDEX('Trust - Frontsheet'!$C$12:$O$211,Index!B474,Index!A474)),0,INDEX('Trust - Frontsheet'!$C$12:$O$211,Index!B474,Index!A474))</f>
        <v>0</v>
      </c>
    </row>
    <row r="482" spans="1:4" x14ac:dyDescent="0.2">
      <c r="A482" s="97" t="s">
        <v>5115</v>
      </c>
      <c r="B482" s="97" t="s">
        <v>5116</v>
      </c>
      <c r="C482" s="97" t="s">
        <v>227</v>
      </c>
      <c r="D482" s="100">
        <f>IF(ISERROR(INDEX('Trust - Frontsheet'!$C$12:$O$211,Index!B475,Index!A475)),0,INDEX('Trust - Frontsheet'!$C$12:$O$211,Index!B475,Index!A475))</f>
        <v>0</v>
      </c>
    </row>
    <row r="483" spans="1:4" x14ac:dyDescent="0.2">
      <c r="A483" s="97" t="s">
        <v>5117</v>
      </c>
      <c r="B483" s="97" t="s">
        <v>5118</v>
      </c>
      <c r="C483" s="97" t="s">
        <v>227</v>
      </c>
      <c r="D483" s="100">
        <f>IF(ISERROR(INDEX('Trust - Frontsheet'!$C$12:$O$211,Index!B476,Index!A476)),0,INDEX('Trust - Frontsheet'!$C$12:$O$211,Index!B476,Index!A476))</f>
        <v>0</v>
      </c>
    </row>
    <row r="484" spans="1:4" x14ac:dyDescent="0.2">
      <c r="A484" s="97" t="s">
        <v>5119</v>
      </c>
      <c r="B484" s="97" t="s">
        <v>5120</v>
      </c>
      <c r="C484" s="97" t="s">
        <v>227</v>
      </c>
      <c r="D484" s="100">
        <f>IF(ISERROR(INDEX('Trust - Frontsheet'!$C$12:$O$211,Index!B477,Index!A477)),0,INDEX('Trust - Frontsheet'!$C$12:$O$211,Index!B477,Index!A477))</f>
        <v>0</v>
      </c>
    </row>
    <row r="485" spans="1:4" x14ac:dyDescent="0.2">
      <c r="A485" s="97" t="s">
        <v>5121</v>
      </c>
      <c r="B485" s="97" t="s">
        <v>5122</v>
      </c>
      <c r="C485" s="97" t="s">
        <v>227</v>
      </c>
      <c r="D485" s="100">
        <f>IF(ISERROR(INDEX('Trust - Frontsheet'!$C$12:$O$211,Index!B478,Index!A478)),0,INDEX('Trust - Frontsheet'!$C$12:$O$211,Index!B478,Index!A478))</f>
        <v>0</v>
      </c>
    </row>
    <row r="486" spans="1:4" x14ac:dyDescent="0.2">
      <c r="A486" s="97" t="s">
        <v>5123</v>
      </c>
      <c r="B486" s="97" t="s">
        <v>5124</v>
      </c>
      <c r="C486" s="97" t="s">
        <v>227</v>
      </c>
      <c r="D486" s="100">
        <f>IF(ISERROR(INDEX('Trust - Frontsheet'!$C$12:$O$211,Index!B479,Index!A479)),0,INDEX('Trust - Frontsheet'!$C$12:$O$211,Index!B479,Index!A479))</f>
        <v>0</v>
      </c>
    </row>
    <row r="487" spans="1:4" x14ac:dyDescent="0.2">
      <c r="A487" s="97" t="s">
        <v>5125</v>
      </c>
      <c r="B487" s="97" t="s">
        <v>5126</v>
      </c>
      <c r="C487" s="97" t="s">
        <v>227</v>
      </c>
      <c r="D487" s="100">
        <f>IF(ISERROR(INDEX('Trust - Frontsheet'!$C$12:$O$211,Index!B480,Index!A480)),0,INDEX('Trust - Frontsheet'!$C$12:$O$211,Index!B480,Index!A480))</f>
        <v>0</v>
      </c>
    </row>
    <row r="488" spans="1:4" x14ac:dyDescent="0.2">
      <c r="A488" s="97" t="s">
        <v>5127</v>
      </c>
      <c r="B488" s="97" t="s">
        <v>5128</v>
      </c>
      <c r="C488" s="97" t="s">
        <v>227</v>
      </c>
      <c r="D488" s="100">
        <f>IF(ISERROR(INDEX('Trust - Frontsheet'!$C$12:$O$211,Index!B481,Index!A481)),0,INDEX('Trust - Frontsheet'!$C$12:$O$211,Index!B481,Index!A481))</f>
        <v>0</v>
      </c>
    </row>
    <row r="489" spans="1:4" x14ac:dyDescent="0.2">
      <c r="A489" s="97" t="s">
        <v>5131</v>
      </c>
      <c r="B489" s="97" t="s">
        <v>5132</v>
      </c>
      <c r="C489" s="97" t="s">
        <v>227</v>
      </c>
      <c r="D489" s="100">
        <f>IF(ISERROR(INDEX('Trust - Frontsheet'!$C$12:$O$211,Index!B482,Index!A482)),0,INDEX('Trust - Frontsheet'!$C$12:$O$211,Index!B482,Index!A482))</f>
        <v>0</v>
      </c>
    </row>
    <row r="490" spans="1:4" x14ac:dyDescent="0.2">
      <c r="A490" s="97" t="s">
        <v>5133</v>
      </c>
      <c r="B490" s="97" t="s">
        <v>5134</v>
      </c>
      <c r="C490" s="97" t="s">
        <v>227</v>
      </c>
      <c r="D490" s="100">
        <f>IF(ISERROR(INDEX('Trust - Frontsheet'!$C$12:$O$211,Index!B483,Index!A483)),0,INDEX('Trust - Frontsheet'!$C$12:$O$211,Index!B483,Index!A483))</f>
        <v>0</v>
      </c>
    </row>
    <row r="491" spans="1:4" x14ac:dyDescent="0.2">
      <c r="A491" s="97" t="s">
        <v>5135</v>
      </c>
      <c r="B491" s="97" t="s">
        <v>5136</v>
      </c>
      <c r="C491" s="97" t="s">
        <v>227</v>
      </c>
      <c r="D491" s="100">
        <f>IF(ISERROR(INDEX('Trust - Frontsheet'!$C$12:$O$211,Index!B484,Index!A484)),0,INDEX('Trust - Frontsheet'!$C$12:$O$211,Index!B484,Index!A484))</f>
        <v>0</v>
      </c>
    </row>
    <row r="492" spans="1:4" x14ac:dyDescent="0.2">
      <c r="A492" s="97" t="s">
        <v>5137</v>
      </c>
      <c r="B492" s="97" t="s">
        <v>5138</v>
      </c>
      <c r="C492" s="97" t="s">
        <v>227</v>
      </c>
      <c r="D492" s="100">
        <f>IF(ISERROR(INDEX('Trust - Frontsheet'!$C$12:$O$211,Index!B485,Index!A485)),0,INDEX('Trust - Frontsheet'!$C$12:$O$211,Index!B485,Index!A485))</f>
        <v>0</v>
      </c>
    </row>
    <row r="493" spans="1:4" x14ac:dyDescent="0.2">
      <c r="A493" s="97" t="s">
        <v>5139</v>
      </c>
      <c r="B493" s="97" t="s">
        <v>5140</v>
      </c>
      <c r="C493" s="97" t="s">
        <v>227</v>
      </c>
      <c r="D493" s="100">
        <f>IF(ISERROR(INDEX('Trust - Frontsheet'!$C$12:$O$211,Index!B486,Index!A486)),0,INDEX('Trust - Frontsheet'!$C$12:$O$211,Index!B486,Index!A486))</f>
        <v>0</v>
      </c>
    </row>
    <row r="494" spans="1:4" x14ac:dyDescent="0.2">
      <c r="A494" s="97" t="s">
        <v>5141</v>
      </c>
      <c r="B494" s="97" t="s">
        <v>5142</v>
      </c>
      <c r="C494" s="97" t="s">
        <v>227</v>
      </c>
      <c r="D494" s="100">
        <f>IF(ISERROR(INDEX('Trust - Frontsheet'!$C$12:$O$211,Index!B487,Index!A487)),0,INDEX('Trust - Frontsheet'!$C$12:$O$211,Index!B487,Index!A487))</f>
        <v>0</v>
      </c>
    </row>
    <row r="495" spans="1:4" x14ac:dyDescent="0.2">
      <c r="A495" s="97" t="s">
        <v>5143</v>
      </c>
      <c r="B495" s="97" t="s">
        <v>5144</v>
      </c>
      <c r="C495" s="97" t="s">
        <v>227</v>
      </c>
      <c r="D495" s="100">
        <f>IF(ISERROR(INDEX('Trust - Frontsheet'!$C$12:$O$211,Index!B488,Index!A488)),0,INDEX('Trust - Frontsheet'!$C$12:$O$211,Index!B488,Index!A488))</f>
        <v>0</v>
      </c>
    </row>
    <row r="496" spans="1:4" x14ac:dyDescent="0.2">
      <c r="A496" s="97" t="s">
        <v>5145</v>
      </c>
      <c r="B496" s="97" t="s">
        <v>5146</v>
      </c>
      <c r="C496" s="97" t="s">
        <v>227</v>
      </c>
      <c r="D496" s="100">
        <f>IF(ISERROR(INDEX('Trust - Frontsheet'!$C$12:$O$211,Index!B489,Index!A489)),0,INDEX('Trust - Frontsheet'!$C$12:$O$211,Index!B489,Index!A489))</f>
        <v>0</v>
      </c>
    </row>
    <row r="497" spans="1:4" x14ac:dyDescent="0.2">
      <c r="A497" s="97" t="s">
        <v>5147</v>
      </c>
      <c r="B497" s="97" t="s">
        <v>5148</v>
      </c>
      <c r="C497" s="97" t="s">
        <v>227</v>
      </c>
      <c r="D497" s="100">
        <f>IF(ISERROR(INDEX('Trust - Frontsheet'!$C$12:$O$211,Index!B490,Index!A490)),0,INDEX('Trust - Frontsheet'!$C$12:$O$211,Index!B490,Index!A490))</f>
        <v>0</v>
      </c>
    </row>
    <row r="498" spans="1:4" x14ac:dyDescent="0.2">
      <c r="A498" s="97" t="s">
        <v>5149</v>
      </c>
      <c r="B498" s="97" t="s">
        <v>5150</v>
      </c>
      <c r="C498" s="97" t="s">
        <v>227</v>
      </c>
      <c r="D498" s="100">
        <f>IF(ISERROR(INDEX('Trust - Frontsheet'!$C$12:$O$211,Index!B491,Index!A491)),0,INDEX('Trust - Frontsheet'!$C$12:$O$211,Index!B491,Index!A491))</f>
        <v>0</v>
      </c>
    </row>
    <row r="499" spans="1:4" x14ac:dyDescent="0.2">
      <c r="A499" s="97" t="s">
        <v>5153</v>
      </c>
      <c r="B499" s="97" t="s">
        <v>5154</v>
      </c>
      <c r="C499" s="97" t="s">
        <v>227</v>
      </c>
      <c r="D499" s="100">
        <f>IF(ISERROR(INDEX('Trust - Frontsheet'!$C$12:$O$211,Index!B492,Index!A492)),0,INDEX('Trust - Frontsheet'!$C$12:$O$211,Index!B492,Index!A492))</f>
        <v>0</v>
      </c>
    </row>
    <row r="500" spans="1:4" x14ac:dyDescent="0.2">
      <c r="A500" s="97" t="s">
        <v>5155</v>
      </c>
      <c r="B500" s="97" t="s">
        <v>5156</v>
      </c>
      <c r="C500" s="97" t="s">
        <v>227</v>
      </c>
      <c r="D500" s="100">
        <f>IF(ISERROR(INDEX('Trust - Frontsheet'!$C$12:$O$211,Index!B493,Index!A493)),0,INDEX('Trust - Frontsheet'!$C$12:$O$211,Index!B493,Index!A493))</f>
        <v>0</v>
      </c>
    </row>
    <row r="501" spans="1:4" x14ac:dyDescent="0.2">
      <c r="A501" s="97" t="s">
        <v>5157</v>
      </c>
      <c r="B501" s="97" t="s">
        <v>5158</v>
      </c>
      <c r="C501" s="97" t="s">
        <v>227</v>
      </c>
      <c r="D501" s="100">
        <f>IF(ISERROR(INDEX('Trust - Frontsheet'!$C$12:$O$211,Index!B494,Index!A494)),0,INDEX('Trust - Frontsheet'!$C$12:$O$211,Index!B494,Index!A494))</f>
        <v>0</v>
      </c>
    </row>
    <row r="502" spans="1:4" x14ac:dyDescent="0.2">
      <c r="A502" s="97" t="s">
        <v>5159</v>
      </c>
      <c r="B502" s="97" t="s">
        <v>5160</v>
      </c>
      <c r="C502" s="97" t="s">
        <v>227</v>
      </c>
      <c r="D502" s="100">
        <f>IF(ISERROR(INDEX('Trust - Frontsheet'!$C$12:$O$211,Index!B495,Index!A495)),0,INDEX('Trust - Frontsheet'!$C$12:$O$211,Index!B495,Index!A495))</f>
        <v>0</v>
      </c>
    </row>
    <row r="503" spans="1:4" x14ac:dyDescent="0.2">
      <c r="A503" s="97" t="s">
        <v>5161</v>
      </c>
      <c r="B503" s="97" t="s">
        <v>5162</v>
      </c>
      <c r="C503" s="97" t="s">
        <v>227</v>
      </c>
      <c r="D503" s="100">
        <f>IF(ISERROR(INDEX('Trust - Frontsheet'!$C$12:$O$211,Index!B496,Index!A496)),0,INDEX('Trust - Frontsheet'!$C$12:$O$211,Index!B496,Index!A496))</f>
        <v>0</v>
      </c>
    </row>
    <row r="504" spans="1:4" x14ac:dyDescent="0.2">
      <c r="A504" s="97" t="s">
        <v>5163</v>
      </c>
      <c r="B504" s="97" t="s">
        <v>5164</v>
      </c>
      <c r="C504" s="97" t="s">
        <v>227</v>
      </c>
      <c r="D504" s="100">
        <f>IF(ISERROR(INDEX('Trust - Frontsheet'!$C$12:$O$211,Index!B497,Index!A497)),0,INDEX('Trust - Frontsheet'!$C$12:$O$211,Index!B497,Index!A497))</f>
        <v>0</v>
      </c>
    </row>
    <row r="505" spans="1:4" x14ac:dyDescent="0.2">
      <c r="A505" s="97" t="s">
        <v>5165</v>
      </c>
      <c r="B505" s="97" t="s">
        <v>5166</v>
      </c>
      <c r="C505" s="97" t="s">
        <v>227</v>
      </c>
      <c r="D505" s="100">
        <f>IF(ISERROR(INDEX('Trust - Frontsheet'!$C$12:$O$211,Index!B498,Index!A498)),0,INDEX('Trust - Frontsheet'!$C$12:$O$211,Index!B498,Index!A498))</f>
        <v>0</v>
      </c>
    </row>
    <row r="506" spans="1:4" x14ac:dyDescent="0.2">
      <c r="A506" s="97" t="s">
        <v>5167</v>
      </c>
      <c r="B506" s="97" t="s">
        <v>5168</v>
      </c>
      <c r="C506" s="97" t="s">
        <v>227</v>
      </c>
      <c r="D506" s="100">
        <f>IF(ISERROR(INDEX('Trust - Frontsheet'!$C$12:$O$211,Index!B499,Index!A499)),0,INDEX('Trust - Frontsheet'!$C$12:$O$211,Index!B499,Index!A499))</f>
        <v>0</v>
      </c>
    </row>
    <row r="507" spans="1:4" x14ac:dyDescent="0.2">
      <c r="A507" s="97" t="s">
        <v>5169</v>
      </c>
      <c r="B507" s="97" t="s">
        <v>5170</v>
      </c>
      <c r="C507" s="97" t="s">
        <v>227</v>
      </c>
      <c r="D507" s="100">
        <f>IF(ISERROR(INDEX('Trust - Frontsheet'!$C$12:$O$211,Index!B500,Index!A500)),0,INDEX('Trust - Frontsheet'!$C$12:$O$211,Index!B500,Index!A500))</f>
        <v>0</v>
      </c>
    </row>
    <row r="508" spans="1:4" x14ac:dyDescent="0.2">
      <c r="A508" s="97" t="s">
        <v>5171</v>
      </c>
      <c r="B508" s="97" t="s">
        <v>5172</v>
      </c>
      <c r="C508" s="97" t="s">
        <v>227</v>
      </c>
      <c r="D508" s="100">
        <f>IF(ISERROR(INDEX('Trust - Frontsheet'!$C$12:$O$211,Index!B501,Index!A501)),0,INDEX('Trust - Frontsheet'!$C$12:$O$211,Index!B501,Index!A501))</f>
        <v>0</v>
      </c>
    </row>
    <row r="509" spans="1:4" x14ac:dyDescent="0.2">
      <c r="A509" s="97" t="s">
        <v>4495</v>
      </c>
      <c r="B509" s="97" t="s">
        <v>4496</v>
      </c>
      <c r="C509" s="97" t="s">
        <v>227</v>
      </c>
      <c r="D509" s="100">
        <f>IF(ISERROR(INDEX('Trust - Frontsheet'!$C$12:$O$211,Index!B502,Index!A502)),0,INDEX('Trust - Frontsheet'!$C$12:$O$211,Index!B502,Index!A502))</f>
        <v>0</v>
      </c>
    </row>
    <row r="510" spans="1:4" x14ac:dyDescent="0.2">
      <c r="A510" s="97" t="s">
        <v>4497</v>
      </c>
      <c r="B510" s="97" t="s">
        <v>4498</v>
      </c>
      <c r="C510" s="97" t="s">
        <v>227</v>
      </c>
      <c r="D510" s="100">
        <f>IF(ISERROR(INDEX('Trust - Frontsheet'!$C$12:$O$211,Index!B503,Index!A503)),0,INDEX('Trust - Frontsheet'!$C$12:$O$211,Index!B503,Index!A503))</f>
        <v>0</v>
      </c>
    </row>
    <row r="511" spans="1:4" x14ac:dyDescent="0.2">
      <c r="A511" s="97" t="s">
        <v>4499</v>
      </c>
      <c r="B511" s="97" t="s">
        <v>4500</v>
      </c>
      <c r="C511" s="97" t="s">
        <v>227</v>
      </c>
      <c r="D511" s="100">
        <f>IF(ISERROR(INDEX('Trust - Frontsheet'!$C$12:$O$211,Index!B504,Index!A504)),0,INDEX('Trust - Frontsheet'!$C$12:$O$211,Index!B504,Index!A504))</f>
        <v>0</v>
      </c>
    </row>
    <row r="512" spans="1:4" x14ac:dyDescent="0.2">
      <c r="A512" s="97" t="s">
        <v>4501</v>
      </c>
      <c r="B512" s="97" t="s">
        <v>4502</v>
      </c>
      <c r="C512" s="97" t="s">
        <v>227</v>
      </c>
      <c r="D512" s="100">
        <f>IF(ISERROR(INDEX('Trust - Frontsheet'!$C$12:$O$211,Index!B505,Index!A505)),0,INDEX('Trust - Frontsheet'!$C$12:$O$211,Index!B505,Index!A505))</f>
        <v>0</v>
      </c>
    </row>
    <row r="513" spans="1:4" x14ac:dyDescent="0.2">
      <c r="A513" s="97" t="s">
        <v>4503</v>
      </c>
      <c r="B513" s="97" t="s">
        <v>4504</v>
      </c>
      <c r="C513" s="97" t="s">
        <v>227</v>
      </c>
      <c r="D513" s="100">
        <f>IF(ISERROR(INDEX('Trust - Frontsheet'!$C$12:$O$211,Index!B506,Index!A506)),0,INDEX('Trust - Frontsheet'!$C$12:$O$211,Index!B506,Index!A506))</f>
        <v>0</v>
      </c>
    </row>
    <row r="514" spans="1:4" x14ac:dyDescent="0.2">
      <c r="A514" s="97" t="s">
        <v>4505</v>
      </c>
      <c r="B514" s="97" t="s">
        <v>4506</v>
      </c>
      <c r="C514" s="97" t="s">
        <v>227</v>
      </c>
      <c r="D514" s="100">
        <f>IF(ISERROR(INDEX('Trust - Frontsheet'!$C$12:$O$211,Index!B507,Index!A507)),0,INDEX('Trust - Frontsheet'!$C$12:$O$211,Index!B507,Index!A507))</f>
        <v>0</v>
      </c>
    </row>
    <row r="515" spans="1:4" x14ac:dyDescent="0.2">
      <c r="A515" s="97" t="s">
        <v>4507</v>
      </c>
      <c r="B515" s="97" t="s">
        <v>4508</v>
      </c>
      <c r="C515" s="97" t="s">
        <v>227</v>
      </c>
      <c r="D515" s="100">
        <f>IF(ISERROR(INDEX('Trust - Frontsheet'!$C$12:$O$211,Index!B508,Index!A508)),0,INDEX('Trust - Frontsheet'!$C$12:$O$211,Index!B508,Index!A508))</f>
        <v>0</v>
      </c>
    </row>
    <row r="516" spans="1:4" x14ac:dyDescent="0.2">
      <c r="A516" s="97" t="s">
        <v>4509</v>
      </c>
      <c r="B516" s="97" t="s">
        <v>4510</v>
      </c>
      <c r="C516" s="97" t="s">
        <v>227</v>
      </c>
      <c r="D516" s="100">
        <f>IF(ISERROR(INDEX('Trust - Frontsheet'!$C$12:$O$211,Index!B509,Index!A509)),0,INDEX('Trust - Frontsheet'!$C$12:$O$211,Index!B509,Index!A509))</f>
        <v>0</v>
      </c>
    </row>
    <row r="517" spans="1:4" x14ac:dyDescent="0.2">
      <c r="A517" s="97" t="s">
        <v>4511</v>
      </c>
      <c r="B517" s="97" t="s">
        <v>4512</v>
      </c>
      <c r="C517" s="97" t="s">
        <v>227</v>
      </c>
      <c r="D517" s="100">
        <f>IF(ISERROR(INDEX('Trust - Frontsheet'!$C$12:$O$211,Index!B510,Index!A510)),0,INDEX('Trust - Frontsheet'!$C$12:$O$211,Index!B510,Index!A510))</f>
        <v>0</v>
      </c>
    </row>
    <row r="518" spans="1:4" x14ac:dyDescent="0.2">
      <c r="A518" s="97" t="s">
        <v>4513</v>
      </c>
      <c r="B518" s="97" t="s">
        <v>4514</v>
      </c>
      <c r="C518" s="97" t="s">
        <v>227</v>
      </c>
      <c r="D518" s="100">
        <f>IF(ISERROR(INDEX('Trust - Frontsheet'!$C$12:$O$211,Index!B511,Index!A511)),0,INDEX('Trust - Frontsheet'!$C$12:$O$211,Index!B511,Index!A511))</f>
        <v>0</v>
      </c>
    </row>
    <row r="519" spans="1:4" x14ac:dyDescent="0.2">
      <c r="A519" s="97" t="s">
        <v>4517</v>
      </c>
      <c r="B519" s="97" t="s">
        <v>4518</v>
      </c>
      <c r="C519" s="97" t="s">
        <v>227</v>
      </c>
      <c r="D519" s="100">
        <f>IF(ISERROR(INDEX('Trust - Frontsheet'!$C$12:$O$211,Index!B512,Index!A512)),0,INDEX('Trust - Frontsheet'!$C$12:$O$211,Index!B512,Index!A512))</f>
        <v>0</v>
      </c>
    </row>
    <row r="520" spans="1:4" x14ac:dyDescent="0.2">
      <c r="A520" s="97" t="s">
        <v>4519</v>
      </c>
      <c r="B520" s="97" t="s">
        <v>4520</v>
      </c>
      <c r="C520" s="97" t="s">
        <v>227</v>
      </c>
      <c r="D520" s="100">
        <f>IF(ISERROR(INDEX('Trust - Frontsheet'!$C$12:$O$211,Index!B513,Index!A513)),0,INDEX('Trust - Frontsheet'!$C$12:$O$211,Index!B513,Index!A513))</f>
        <v>0</v>
      </c>
    </row>
    <row r="521" spans="1:4" x14ac:dyDescent="0.2">
      <c r="A521" s="97" t="s">
        <v>4521</v>
      </c>
      <c r="B521" s="97" t="s">
        <v>4522</v>
      </c>
      <c r="C521" s="97" t="s">
        <v>227</v>
      </c>
      <c r="D521" s="100">
        <f>IF(ISERROR(INDEX('Trust - Frontsheet'!$C$12:$O$211,Index!B514,Index!A514)),0,INDEX('Trust - Frontsheet'!$C$12:$O$211,Index!B514,Index!A514))</f>
        <v>0</v>
      </c>
    </row>
    <row r="522" spans="1:4" x14ac:dyDescent="0.2">
      <c r="A522" s="97" t="s">
        <v>4523</v>
      </c>
      <c r="B522" s="97" t="s">
        <v>4524</v>
      </c>
      <c r="C522" s="97" t="s">
        <v>227</v>
      </c>
      <c r="D522" s="100">
        <f>IF(ISERROR(INDEX('Trust - Frontsheet'!$C$12:$O$211,Index!B515,Index!A515)),0,INDEX('Trust - Frontsheet'!$C$12:$O$211,Index!B515,Index!A515))</f>
        <v>0</v>
      </c>
    </row>
    <row r="523" spans="1:4" x14ac:dyDescent="0.2">
      <c r="A523" s="97" t="s">
        <v>4525</v>
      </c>
      <c r="B523" s="97" t="s">
        <v>4526</v>
      </c>
      <c r="C523" s="97" t="s">
        <v>227</v>
      </c>
      <c r="D523" s="100">
        <f>IF(ISERROR(INDEX('Trust - Frontsheet'!$C$12:$O$211,Index!B516,Index!A516)),0,INDEX('Trust - Frontsheet'!$C$12:$O$211,Index!B516,Index!A516))</f>
        <v>0</v>
      </c>
    </row>
    <row r="524" spans="1:4" x14ac:dyDescent="0.2">
      <c r="A524" s="97" t="s">
        <v>4527</v>
      </c>
      <c r="B524" s="97" t="s">
        <v>4528</v>
      </c>
      <c r="C524" s="97" t="s">
        <v>227</v>
      </c>
      <c r="D524" s="100">
        <f>IF(ISERROR(INDEX('Trust - Frontsheet'!$C$12:$O$211,Index!B517,Index!A517)),0,INDEX('Trust - Frontsheet'!$C$12:$O$211,Index!B517,Index!A517))</f>
        <v>0</v>
      </c>
    </row>
    <row r="525" spans="1:4" x14ac:dyDescent="0.2">
      <c r="A525" s="97" t="s">
        <v>4529</v>
      </c>
      <c r="B525" s="97" t="s">
        <v>4530</v>
      </c>
      <c r="C525" s="97" t="s">
        <v>227</v>
      </c>
      <c r="D525" s="100">
        <f>IF(ISERROR(INDEX('Trust - Frontsheet'!$C$12:$O$211,Index!B518,Index!A518)),0,INDEX('Trust - Frontsheet'!$C$12:$O$211,Index!B518,Index!A518))</f>
        <v>0</v>
      </c>
    </row>
    <row r="526" spans="1:4" x14ac:dyDescent="0.2">
      <c r="A526" s="97" t="s">
        <v>4531</v>
      </c>
      <c r="B526" s="97" t="s">
        <v>4532</v>
      </c>
      <c r="C526" s="97" t="s">
        <v>227</v>
      </c>
      <c r="D526" s="100">
        <f>IF(ISERROR(INDEX('Trust - Frontsheet'!$C$12:$O$211,Index!B519,Index!A519)),0,INDEX('Trust - Frontsheet'!$C$12:$O$211,Index!B519,Index!A519))</f>
        <v>0</v>
      </c>
    </row>
    <row r="527" spans="1:4" x14ac:dyDescent="0.2">
      <c r="A527" s="97" t="s">
        <v>4533</v>
      </c>
      <c r="B527" s="97" t="s">
        <v>4534</v>
      </c>
      <c r="C527" s="97" t="s">
        <v>227</v>
      </c>
      <c r="D527" s="100">
        <f>IF(ISERROR(INDEX('Trust - Frontsheet'!$C$12:$O$211,Index!B520,Index!A520)),0,INDEX('Trust - Frontsheet'!$C$12:$O$211,Index!B520,Index!A520))</f>
        <v>0</v>
      </c>
    </row>
    <row r="528" spans="1:4" x14ac:dyDescent="0.2">
      <c r="A528" s="97" t="s">
        <v>4535</v>
      </c>
      <c r="B528" s="97" t="s">
        <v>4536</v>
      </c>
      <c r="C528" s="97" t="s">
        <v>227</v>
      </c>
      <c r="D528" s="100">
        <f>IF(ISERROR(INDEX('Trust - Frontsheet'!$C$12:$O$211,Index!B521,Index!A521)),0,INDEX('Trust - Frontsheet'!$C$12:$O$211,Index!B521,Index!A521))</f>
        <v>0</v>
      </c>
    </row>
    <row r="529" spans="1:4" x14ac:dyDescent="0.2">
      <c r="A529" s="97" t="s">
        <v>4539</v>
      </c>
      <c r="B529" s="97" t="s">
        <v>4540</v>
      </c>
      <c r="C529" s="97" t="s">
        <v>227</v>
      </c>
      <c r="D529" s="100">
        <f>IF(ISERROR(INDEX('Trust - Frontsheet'!$C$12:$O$211,Index!B522,Index!A522)),0,INDEX('Trust - Frontsheet'!$C$12:$O$211,Index!B522,Index!A522))</f>
        <v>0</v>
      </c>
    </row>
    <row r="530" spans="1:4" x14ac:dyDescent="0.2">
      <c r="A530" s="97" t="s">
        <v>4541</v>
      </c>
      <c r="B530" s="97" t="s">
        <v>4542</v>
      </c>
      <c r="C530" s="97" t="s">
        <v>227</v>
      </c>
      <c r="D530" s="100">
        <f>IF(ISERROR(INDEX('Trust - Frontsheet'!$C$12:$O$211,Index!B523,Index!A523)),0,INDEX('Trust - Frontsheet'!$C$12:$O$211,Index!B523,Index!A523))</f>
        <v>0</v>
      </c>
    </row>
    <row r="531" spans="1:4" x14ac:dyDescent="0.2">
      <c r="A531" s="97" t="s">
        <v>4543</v>
      </c>
      <c r="B531" s="97" t="s">
        <v>4544</v>
      </c>
      <c r="C531" s="97" t="s">
        <v>227</v>
      </c>
      <c r="D531" s="100">
        <f>IF(ISERROR(INDEX('Trust - Frontsheet'!$C$12:$O$211,Index!B524,Index!A524)),0,INDEX('Trust - Frontsheet'!$C$12:$O$211,Index!B524,Index!A524))</f>
        <v>0</v>
      </c>
    </row>
    <row r="532" spans="1:4" x14ac:dyDescent="0.2">
      <c r="A532" s="97" t="s">
        <v>4545</v>
      </c>
      <c r="B532" s="97" t="s">
        <v>4546</v>
      </c>
      <c r="C532" s="97" t="s">
        <v>227</v>
      </c>
      <c r="D532" s="100">
        <f>IF(ISERROR(INDEX('Trust - Frontsheet'!$C$12:$O$211,Index!B525,Index!A525)),0,INDEX('Trust - Frontsheet'!$C$12:$O$211,Index!B525,Index!A525))</f>
        <v>0</v>
      </c>
    </row>
    <row r="533" spans="1:4" x14ac:dyDescent="0.2">
      <c r="A533" s="97" t="s">
        <v>4547</v>
      </c>
      <c r="B533" s="97" t="s">
        <v>4548</v>
      </c>
      <c r="C533" s="97" t="s">
        <v>227</v>
      </c>
      <c r="D533" s="100">
        <f>IF(ISERROR(INDEX('Trust - Frontsheet'!$C$12:$O$211,Index!B526,Index!A526)),0,INDEX('Trust - Frontsheet'!$C$12:$O$211,Index!B526,Index!A526))</f>
        <v>0</v>
      </c>
    </row>
    <row r="534" spans="1:4" x14ac:dyDescent="0.2">
      <c r="A534" s="97" t="s">
        <v>4549</v>
      </c>
      <c r="B534" s="97" t="s">
        <v>4550</v>
      </c>
      <c r="C534" s="97" t="s">
        <v>227</v>
      </c>
      <c r="D534" s="100">
        <f>IF(ISERROR(INDEX('Trust - Frontsheet'!$C$12:$O$211,Index!B527,Index!A527)),0,INDEX('Trust - Frontsheet'!$C$12:$O$211,Index!B527,Index!A527))</f>
        <v>0</v>
      </c>
    </row>
    <row r="535" spans="1:4" x14ac:dyDescent="0.2">
      <c r="A535" s="97" t="s">
        <v>4551</v>
      </c>
      <c r="B535" s="97" t="s">
        <v>4552</v>
      </c>
      <c r="C535" s="97" t="s">
        <v>227</v>
      </c>
      <c r="D535" s="100">
        <f>IF(ISERROR(INDEX('Trust - Frontsheet'!$C$12:$O$211,Index!B528,Index!A528)),0,INDEX('Trust - Frontsheet'!$C$12:$O$211,Index!B528,Index!A528))</f>
        <v>0</v>
      </c>
    </row>
    <row r="536" spans="1:4" x14ac:dyDescent="0.2">
      <c r="A536" s="97" t="s">
        <v>4553</v>
      </c>
      <c r="B536" s="97" t="s">
        <v>4554</v>
      </c>
      <c r="C536" s="97" t="s">
        <v>227</v>
      </c>
      <c r="D536" s="100">
        <f>IF(ISERROR(INDEX('Trust - Frontsheet'!$C$12:$O$211,Index!B529,Index!A529)),0,INDEX('Trust - Frontsheet'!$C$12:$O$211,Index!B529,Index!A529))</f>
        <v>0</v>
      </c>
    </row>
    <row r="537" spans="1:4" x14ac:dyDescent="0.2">
      <c r="A537" s="97" t="s">
        <v>4555</v>
      </c>
      <c r="B537" s="97" t="s">
        <v>4556</v>
      </c>
      <c r="C537" s="97" t="s">
        <v>227</v>
      </c>
      <c r="D537" s="100">
        <f>IF(ISERROR(INDEX('Trust - Frontsheet'!$C$12:$O$211,Index!B530,Index!A530)),0,INDEX('Trust - Frontsheet'!$C$12:$O$211,Index!B530,Index!A530))</f>
        <v>0</v>
      </c>
    </row>
    <row r="538" spans="1:4" x14ac:dyDescent="0.2">
      <c r="A538" s="97" t="s">
        <v>4557</v>
      </c>
      <c r="B538" s="97" t="s">
        <v>4558</v>
      </c>
      <c r="C538" s="97" t="s">
        <v>227</v>
      </c>
      <c r="D538" s="100">
        <f>IF(ISERROR(INDEX('Trust - Frontsheet'!$C$12:$O$211,Index!B531,Index!A531)),0,INDEX('Trust - Frontsheet'!$C$12:$O$211,Index!B531,Index!A531))</f>
        <v>0</v>
      </c>
    </row>
    <row r="539" spans="1:4" x14ac:dyDescent="0.2">
      <c r="A539" s="97" t="s">
        <v>4561</v>
      </c>
      <c r="B539" s="97" t="s">
        <v>4562</v>
      </c>
      <c r="C539" s="97" t="s">
        <v>227</v>
      </c>
      <c r="D539" s="100">
        <f>IF(ISERROR(INDEX('Trust - Frontsheet'!$C$12:$O$211,Index!B532,Index!A532)),0,INDEX('Trust - Frontsheet'!$C$12:$O$211,Index!B532,Index!A532))</f>
        <v>0</v>
      </c>
    </row>
    <row r="540" spans="1:4" x14ac:dyDescent="0.2">
      <c r="A540" s="97" t="s">
        <v>4563</v>
      </c>
      <c r="B540" s="97" t="s">
        <v>4564</v>
      </c>
      <c r="C540" s="97" t="s">
        <v>227</v>
      </c>
      <c r="D540" s="100">
        <f>IF(ISERROR(INDEX('Trust - Frontsheet'!$C$12:$O$211,Index!B533,Index!A533)),0,INDEX('Trust - Frontsheet'!$C$12:$O$211,Index!B533,Index!A533))</f>
        <v>0</v>
      </c>
    </row>
    <row r="541" spans="1:4" x14ac:dyDescent="0.2">
      <c r="A541" s="97" t="s">
        <v>4565</v>
      </c>
      <c r="B541" s="97" t="s">
        <v>4566</v>
      </c>
      <c r="C541" s="97" t="s">
        <v>227</v>
      </c>
      <c r="D541" s="100">
        <f>IF(ISERROR(INDEX('Trust - Frontsheet'!$C$12:$O$211,Index!B534,Index!A534)),0,INDEX('Trust - Frontsheet'!$C$12:$O$211,Index!B534,Index!A534))</f>
        <v>0</v>
      </c>
    </row>
    <row r="542" spans="1:4" x14ac:dyDescent="0.2">
      <c r="A542" s="97" t="s">
        <v>4567</v>
      </c>
      <c r="B542" s="97" t="s">
        <v>4568</v>
      </c>
      <c r="C542" s="97" t="s">
        <v>227</v>
      </c>
      <c r="D542" s="100">
        <f>IF(ISERROR(INDEX('Trust - Frontsheet'!$C$12:$O$211,Index!B535,Index!A535)),0,INDEX('Trust - Frontsheet'!$C$12:$O$211,Index!B535,Index!A535))</f>
        <v>0</v>
      </c>
    </row>
    <row r="543" spans="1:4" x14ac:dyDescent="0.2">
      <c r="A543" s="97" t="s">
        <v>4569</v>
      </c>
      <c r="B543" s="97" t="s">
        <v>4570</v>
      </c>
      <c r="C543" s="97" t="s">
        <v>227</v>
      </c>
      <c r="D543" s="100">
        <f>IF(ISERROR(INDEX('Trust - Frontsheet'!$C$12:$O$211,Index!B536,Index!A536)),0,INDEX('Trust - Frontsheet'!$C$12:$O$211,Index!B536,Index!A536))</f>
        <v>0</v>
      </c>
    </row>
    <row r="544" spans="1:4" x14ac:dyDescent="0.2">
      <c r="A544" s="97" t="s">
        <v>4571</v>
      </c>
      <c r="B544" s="97" t="s">
        <v>4572</v>
      </c>
      <c r="C544" s="97" t="s">
        <v>227</v>
      </c>
      <c r="D544" s="100">
        <f>IF(ISERROR(INDEX('Trust - Frontsheet'!$C$12:$O$211,Index!B537,Index!A537)),0,INDEX('Trust - Frontsheet'!$C$12:$O$211,Index!B537,Index!A537))</f>
        <v>0</v>
      </c>
    </row>
    <row r="545" spans="1:4" x14ac:dyDescent="0.2">
      <c r="A545" s="97" t="s">
        <v>4573</v>
      </c>
      <c r="B545" s="97" t="s">
        <v>4574</v>
      </c>
      <c r="C545" s="97" t="s">
        <v>227</v>
      </c>
      <c r="D545" s="100">
        <f>IF(ISERROR(INDEX('Trust - Frontsheet'!$C$12:$O$211,Index!B538,Index!A538)),0,INDEX('Trust - Frontsheet'!$C$12:$O$211,Index!B538,Index!A538))</f>
        <v>0</v>
      </c>
    </row>
    <row r="546" spans="1:4" x14ac:dyDescent="0.2">
      <c r="A546" s="97" t="s">
        <v>4575</v>
      </c>
      <c r="B546" s="97" t="s">
        <v>4576</v>
      </c>
      <c r="C546" s="97" t="s">
        <v>227</v>
      </c>
      <c r="D546" s="100">
        <f>IF(ISERROR(INDEX('Trust - Frontsheet'!$C$12:$O$211,Index!B539,Index!A539)),0,INDEX('Trust - Frontsheet'!$C$12:$O$211,Index!B539,Index!A539))</f>
        <v>0</v>
      </c>
    </row>
    <row r="547" spans="1:4" x14ac:dyDescent="0.2">
      <c r="A547" s="97" t="s">
        <v>4577</v>
      </c>
      <c r="B547" s="97" t="s">
        <v>4578</v>
      </c>
      <c r="C547" s="97" t="s">
        <v>227</v>
      </c>
      <c r="D547" s="100">
        <f>IF(ISERROR(INDEX('Trust - Frontsheet'!$C$12:$O$211,Index!B540,Index!A540)),0,INDEX('Trust - Frontsheet'!$C$12:$O$211,Index!B540,Index!A540))</f>
        <v>0</v>
      </c>
    </row>
    <row r="548" spans="1:4" x14ac:dyDescent="0.2">
      <c r="A548" s="97" t="s">
        <v>4637</v>
      </c>
      <c r="B548" s="97" t="s">
        <v>4638</v>
      </c>
      <c r="C548" s="97" t="s">
        <v>227</v>
      </c>
      <c r="D548" s="100">
        <f>IF(ISERROR(INDEX('Trust - Frontsheet'!$C$12:$O$211,Index!B541,Index!A541)),0,INDEX('Trust - Frontsheet'!$C$12:$O$211,Index!B541,Index!A541))</f>
        <v>0</v>
      </c>
    </row>
    <row r="549" spans="1:4" x14ac:dyDescent="0.2">
      <c r="A549" s="97" t="s">
        <v>4641</v>
      </c>
      <c r="B549" s="97" t="s">
        <v>4642</v>
      </c>
      <c r="C549" s="97" t="s">
        <v>227</v>
      </c>
      <c r="D549" s="100">
        <f>IF(ISERROR(INDEX('Trust - Frontsheet'!$C$12:$O$211,Index!B542,Index!A542)),0,INDEX('Trust - Frontsheet'!$C$12:$O$211,Index!B542,Index!A542))</f>
        <v>0</v>
      </c>
    </row>
    <row r="550" spans="1:4" x14ac:dyDescent="0.2">
      <c r="A550" s="97" t="s">
        <v>4643</v>
      </c>
      <c r="B550" s="97" t="s">
        <v>4644</v>
      </c>
      <c r="C550" s="97" t="s">
        <v>227</v>
      </c>
      <c r="D550" s="100">
        <f>IF(ISERROR(INDEX('Trust - Frontsheet'!$C$12:$O$211,Index!B543,Index!A543)),0,INDEX('Trust - Frontsheet'!$C$12:$O$211,Index!B543,Index!A543))</f>
        <v>0</v>
      </c>
    </row>
    <row r="551" spans="1:4" x14ac:dyDescent="0.2">
      <c r="A551" s="97" t="s">
        <v>4645</v>
      </c>
      <c r="B551" s="97" t="s">
        <v>4646</v>
      </c>
      <c r="C551" s="97" t="s">
        <v>227</v>
      </c>
      <c r="D551" s="100">
        <f>IF(ISERROR(INDEX('Trust - Frontsheet'!$C$12:$O$211,Index!B544,Index!A544)),0,INDEX('Trust - Frontsheet'!$C$12:$O$211,Index!B544,Index!A544))</f>
        <v>0</v>
      </c>
    </row>
    <row r="552" spans="1:4" x14ac:dyDescent="0.2">
      <c r="A552" s="97" t="s">
        <v>4647</v>
      </c>
      <c r="B552" s="97" t="s">
        <v>4648</v>
      </c>
      <c r="C552" s="97" t="s">
        <v>227</v>
      </c>
      <c r="D552" s="100">
        <f>IF(ISERROR(INDEX('Trust - Frontsheet'!$C$12:$O$211,Index!B545,Index!A545)),0,INDEX('Trust - Frontsheet'!$C$12:$O$211,Index!B545,Index!A545))</f>
        <v>0</v>
      </c>
    </row>
    <row r="553" spans="1:4" x14ac:dyDescent="0.2">
      <c r="A553" s="97" t="s">
        <v>4649</v>
      </c>
      <c r="B553" s="97" t="s">
        <v>4650</v>
      </c>
      <c r="C553" s="97" t="s">
        <v>227</v>
      </c>
      <c r="D553" s="100">
        <f>IF(ISERROR(INDEX('Trust - Frontsheet'!$C$12:$O$211,Index!B546,Index!A546)),0,INDEX('Trust - Frontsheet'!$C$12:$O$211,Index!B546,Index!A546))</f>
        <v>0</v>
      </c>
    </row>
    <row r="554" spans="1:4" x14ac:dyDescent="0.2">
      <c r="A554" s="97" t="s">
        <v>4651</v>
      </c>
      <c r="B554" s="97" t="s">
        <v>4652</v>
      </c>
      <c r="C554" s="97" t="s">
        <v>227</v>
      </c>
      <c r="D554" s="100">
        <f>IF(ISERROR(INDEX('Trust - Frontsheet'!$C$12:$O$211,Index!B547,Index!A547)),0,INDEX('Trust - Frontsheet'!$C$12:$O$211,Index!B547,Index!A547))</f>
        <v>0</v>
      </c>
    </row>
    <row r="555" spans="1:4" x14ac:dyDescent="0.2">
      <c r="A555" s="97" t="s">
        <v>4653</v>
      </c>
      <c r="B555" s="97" t="s">
        <v>4654</v>
      </c>
      <c r="C555" s="97" t="s">
        <v>227</v>
      </c>
      <c r="D555" s="100">
        <f>IF(ISERROR(INDEX('Trust - Frontsheet'!$C$12:$O$211,Index!B548,Index!A548)),0,INDEX('Trust - Frontsheet'!$C$12:$O$211,Index!B548,Index!A548))</f>
        <v>0</v>
      </c>
    </row>
    <row r="556" spans="1:4" x14ac:dyDescent="0.2">
      <c r="A556" s="97" t="s">
        <v>4655</v>
      </c>
      <c r="B556" s="97" t="s">
        <v>4656</v>
      </c>
      <c r="C556" s="97" t="s">
        <v>227</v>
      </c>
      <c r="D556" s="100">
        <f>IF(ISERROR(INDEX('Trust - Frontsheet'!$C$12:$O$211,Index!B549,Index!A549)),0,INDEX('Trust - Frontsheet'!$C$12:$O$211,Index!B549,Index!A549))</f>
        <v>0</v>
      </c>
    </row>
    <row r="557" spans="1:4" x14ac:dyDescent="0.2">
      <c r="A557" s="97" t="s">
        <v>4657</v>
      </c>
      <c r="B557" s="97" t="s">
        <v>4658</v>
      </c>
      <c r="C557" s="97" t="s">
        <v>227</v>
      </c>
      <c r="D557" s="100">
        <f>IF(ISERROR(INDEX('Trust - Frontsheet'!$C$12:$O$211,Index!B550,Index!A550)),0,INDEX('Trust - Frontsheet'!$C$12:$O$211,Index!B550,Index!A550))</f>
        <v>0</v>
      </c>
    </row>
    <row r="558" spans="1:4" x14ac:dyDescent="0.2">
      <c r="A558" s="97" t="s">
        <v>4659</v>
      </c>
      <c r="B558" s="97" t="s">
        <v>4660</v>
      </c>
      <c r="C558" s="97" t="s">
        <v>227</v>
      </c>
      <c r="D558" s="100">
        <f>IF(ISERROR(INDEX('Trust - Frontsheet'!$C$12:$O$211,Index!B551,Index!A551)),0,INDEX('Trust - Frontsheet'!$C$12:$O$211,Index!B551,Index!A551))</f>
        <v>0</v>
      </c>
    </row>
    <row r="559" spans="1:4" x14ac:dyDescent="0.2">
      <c r="A559" s="97" t="s">
        <v>4663</v>
      </c>
      <c r="B559" s="97" t="s">
        <v>4664</v>
      </c>
      <c r="C559" s="97" t="s">
        <v>227</v>
      </c>
      <c r="D559" s="100">
        <f>IF(ISERROR(INDEX('Trust - Frontsheet'!$C$12:$O$211,Index!B552,Index!A552)),0,INDEX('Trust - Frontsheet'!$C$12:$O$211,Index!B552,Index!A552))</f>
        <v>0</v>
      </c>
    </row>
    <row r="560" spans="1:4" x14ac:dyDescent="0.2">
      <c r="A560" s="97" t="s">
        <v>4665</v>
      </c>
      <c r="B560" s="97" t="s">
        <v>4666</v>
      </c>
      <c r="C560" s="97" t="s">
        <v>227</v>
      </c>
      <c r="D560" s="100">
        <f>IF(ISERROR(INDEX('Trust - Frontsheet'!$C$12:$O$211,Index!B553,Index!A553)),0,INDEX('Trust - Frontsheet'!$C$12:$O$211,Index!B553,Index!A553))</f>
        <v>0</v>
      </c>
    </row>
    <row r="561" spans="1:4" x14ac:dyDescent="0.2">
      <c r="A561" s="97" t="s">
        <v>4667</v>
      </c>
      <c r="B561" s="97" t="s">
        <v>4668</v>
      </c>
      <c r="C561" s="97" t="s">
        <v>227</v>
      </c>
      <c r="D561" s="100">
        <f>IF(ISERROR(INDEX('Trust - Frontsheet'!$C$12:$O$211,Index!B554,Index!A554)),0,INDEX('Trust - Frontsheet'!$C$12:$O$211,Index!B554,Index!A554))</f>
        <v>0</v>
      </c>
    </row>
    <row r="562" spans="1:4" x14ac:dyDescent="0.2">
      <c r="A562" s="97" t="s">
        <v>4669</v>
      </c>
      <c r="B562" s="97" t="s">
        <v>4670</v>
      </c>
      <c r="C562" s="97" t="s">
        <v>227</v>
      </c>
      <c r="D562" s="100">
        <f>IF(ISERROR(INDEX('Trust - Frontsheet'!$C$12:$O$211,Index!B555,Index!A555)),0,INDEX('Trust - Frontsheet'!$C$12:$O$211,Index!B555,Index!A555))</f>
        <v>0</v>
      </c>
    </row>
    <row r="563" spans="1:4" x14ac:dyDescent="0.2">
      <c r="A563" s="97" t="s">
        <v>4671</v>
      </c>
      <c r="B563" s="97" t="s">
        <v>4672</v>
      </c>
      <c r="C563" s="97" t="s">
        <v>227</v>
      </c>
      <c r="D563" s="100">
        <f>IF(ISERROR(INDEX('Trust - Frontsheet'!$C$12:$O$211,Index!B556,Index!A556)),0,INDEX('Trust - Frontsheet'!$C$12:$O$211,Index!B556,Index!A556))</f>
        <v>0</v>
      </c>
    </row>
    <row r="564" spans="1:4" x14ac:dyDescent="0.2">
      <c r="A564" s="97" t="s">
        <v>4673</v>
      </c>
      <c r="B564" s="97" t="s">
        <v>4674</v>
      </c>
      <c r="C564" s="97" t="s">
        <v>227</v>
      </c>
      <c r="D564" s="100">
        <f>IF(ISERROR(INDEX('Trust - Frontsheet'!$C$12:$O$211,Index!B557,Index!A557)),0,INDEX('Trust - Frontsheet'!$C$12:$O$211,Index!B557,Index!A557))</f>
        <v>0</v>
      </c>
    </row>
    <row r="565" spans="1:4" x14ac:dyDescent="0.2">
      <c r="A565" s="97" t="s">
        <v>4675</v>
      </c>
      <c r="B565" s="97" t="s">
        <v>4676</v>
      </c>
      <c r="C565" s="97" t="s">
        <v>227</v>
      </c>
      <c r="D565" s="100">
        <f>IF(ISERROR(INDEX('Trust - Frontsheet'!$C$12:$O$211,Index!B558,Index!A558)),0,INDEX('Trust - Frontsheet'!$C$12:$O$211,Index!B558,Index!A558))</f>
        <v>0</v>
      </c>
    </row>
    <row r="566" spans="1:4" x14ac:dyDescent="0.2">
      <c r="A566" s="97" t="s">
        <v>4677</v>
      </c>
      <c r="B566" s="97" t="s">
        <v>4678</v>
      </c>
      <c r="C566" s="97" t="s">
        <v>227</v>
      </c>
      <c r="D566" s="100">
        <f>IF(ISERROR(INDEX('Trust - Frontsheet'!$C$12:$O$211,Index!B559,Index!A559)),0,INDEX('Trust - Frontsheet'!$C$12:$O$211,Index!B559,Index!A559))</f>
        <v>0</v>
      </c>
    </row>
    <row r="567" spans="1:4" x14ac:dyDescent="0.2">
      <c r="A567" s="97" t="s">
        <v>4679</v>
      </c>
      <c r="B567" s="97" t="s">
        <v>4680</v>
      </c>
      <c r="C567" s="97" t="s">
        <v>227</v>
      </c>
      <c r="D567" s="100">
        <f>IF(ISERROR(INDEX('Trust - Frontsheet'!$C$12:$O$211,Index!B560,Index!A560)),0,INDEX('Trust - Frontsheet'!$C$12:$O$211,Index!B560,Index!A560))</f>
        <v>0</v>
      </c>
    </row>
    <row r="568" spans="1:4" x14ac:dyDescent="0.2">
      <c r="A568" s="97" t="s">
        <v>4681</v>
      </c>
      <c r="B568" s="97" t="s">
        <v>4682</v>
      </c>
      <c r="C568" s="97" t="s">
        <v>227</v>
      </c>
      <c r="D568" s="100">
        <f>IF(ISERROR(INDEX('Trust - Frontsheet'!$C$12:$O$211,Index!B561,Index!A561)),0,INDEX('Trust - Frontsheet'!$C$12:$O$211,Index!B561,Index!A561))</f>
        <v>0</v>
      </c>
    </row>
    <row r="569" spans="1:4" x14ac:dyDescent="0.2">
      <c r="A569" s="97" t="s">
        <v>4685</v>
      </c>
      <c r="B569" s="97" t="s">
        <v>4686</v>
      </c>
      <c r="C569" s="97" t="s">
        <v>227</v>
      </c>
      <c r="D569" s="100">
        <f>IF(ISERROR(INDEX('Trust - Frontsheet'!$C$12:$O$211,Index!B562,Index!A562)),0,INDEX('Trust - Frontsheet'!$C$12:$O$211,Index!B562,Index!A562))</f>
        <v>0</v>
      </c>
    </row>
    <row r="570" spans="1:4" x14ac:dyDescent="0.2">
      <c r="A570" s="97" t="s">
        <v>4687</v>
      </c>
      <c r="B570" s="97" t="s">
        <v>4688</v>
      </c>
      <c r="C570" s="97" t="s">
        <v>227</v>
      </c>
      <c r="D570" s="100">
        <f>IF(ISERROR(INDEX('Trust - Frontsheet'!$C$12:$O$211,Index!B563,Index!A563)),0,INDEX('Trust - Frontsheet'!$C$12:$O$211,Index!B563,Index!A563))</f>
        <v>0</v>
      </c>
    </row>
    <row r="571" spans="1:4" x14ac:dyDescent="0.2">
      <c r="A571" s="97" t="s">
        <v>4689</v>
      </c>
      <c r="B571" s="97" t="s">
        <v>4690</v>
      </c>
      <c r="C571" s="97" t="s">
        <v>227</v>
      </c>
      <c r="D571" s="100">
        <f>IF(ISERROR(INDEX('Trust - Frontsheet'!$C$12:$O$211,Index!B564,Index!A564)),0,INDEX('Trust - Frontsheet'!$C$12:$O$211,Index!B564,Index!A564))</f>
        <v>0</v>
      </c>
    </row>
    <row r="572" spans="1:4" x14ac:dyDescent="0.2">
      <c r="A572" s="97" t="s">
        <v>4691</v>
      </c>
      <c r="B572" s="97" t="s">
        <v>4692</v>
      </c>
      <c r="C572" s="97" t="s">
        <v>227</v>
      </c>
      <c r="D572" s="100">
        <f>IF(ISERROR(INDEX('Trust - Frontsheet'!$C$12:$O$211,Index!B565,Index!A565)),0,INDEX('Trust - Frontsheet'!$C$12:$O$211,Index!B565,Index!A565))</f>
        <v>0</v>
      </c>
    </row>
    <row r="573" spans="1:4" x14ac:dyDescent="0.2">
      <c r="A573" s="97" t="s">
        <v>4693</v>
      </c>
      <c r="B573" s="97" t="s">
        <v>4694</v>
      </c>
      <c r="C573" s="97" t="s">
        <v>227</v>
      </c>
      <c r="D573" s="100">
        <f>IF(ISERROR(INDEX('Trust - Frontsheet'!$C$12:$O$211,Index!B566,Index!A566)),0,INDEX('Trust - Frontsheet'!$C$12:$O$211,Index!B566,Index!A566))</f>
        <v>0</v>
      </c>
    </row>
    <row r="574" spans="1:4" x14ac:dyDescent="0.2">
      <c r="A574" s="97" t="s">
        <v>4695</v>
      </c>
      <c r="B574" s="97" t="s">
        <v>4696</v>
      </c>
      <c r="C574" s="97" t="s">
        <v>227</v>
      </c>
      <c r="D574" s="100">
        <f>IF(ISERROR(INDEX('Trust - Frontsheet'!$C$12:$O$211,Index!B567,Index!A567)),0,INDEX('Trust - Frontsheet'!$C$12:$O$211,Index!B567,Index!A567))</f>
        <v>0</v>
      </c>
    </row>
    <row r="575" spans="1:4" x14ac:dyDescent="0.2">
      <c r="A575" s="97" t="s">
        <v>4697</v>
      </c>
      <c r="B575" s="97" t="s">
        <v>4698</v>
      </c>
      <c r="C575" s="97" t="s">
        <v>227</v>
      </c>
      <c r="D575" s="100">
        <f>IF(ISERROR(INDEX('Trust - Frontsheet'!$C$12:$O$211,Index!B568,Index!A568)),0,INDEX('Trust - Frontsheet'!$C$12:$O$211,Index!B568,Index!A568))</f>
        <v>0</v>
      </c>
    </row>
    <row r="576" spans="1:4" x14ac:dyDescent="0.2">
      <c r="A576" s="97" t="s">
        <v>4699</v>
      </c>
      <c r="B576" s="97" t="s">
        <v>4700</v>
      </c>
      <c r="C576" s="97" t="s">
        <v>227</v>
      </c>
      <c r="D576" s="100">
        <f>IF(ISERROR(INDEX('Trust - Frontsheet'!$C$12:$O$211,Index!B569,Index!A569)),0,INDEX('Trust - Frontsheet'!$C$12:$O$211,Index!B569,Index!A569))</f>
        <v>0</v>
      </c>
    </row>
    <row r="577" spans="1:4" x14ac:dyDescent="0.2">
      <c r="A577" s="97" t="s">
        <v>4701</v>
      </c>
      <c r="B577" s="97" t="s">
        <v>4702</v>
      </c>
      <c r="C577" s="97" t="s">
        <v>227</v>
      </c>
      <c r="D577" s="100">
        <f>IF(ISERROR(INDEX('Trust - Frontsheet'!$C$12:$O$211,Index!B570,Index!A570)),0,INDEX('Trust - Frontsheet'!$C$12:$O$211,Index!B570,Index!A570))</f>
        <v>0</v>
      </c>
    </row>
    <row r="578" spans="1:4" x14ac:dyDescent="0.2">
      <c r="A578" s="97" t="s">
        <v>4703</v>
      </c>
      <c r="B578" s="97" t="s">
        <v>4704</v>
      </c>
      <c r="C578" s="97" t="s">
        <v>227</v>
      </c>
      <c r="D578" s="100">
        <f>IF(ISERROR(INDEX('Trust - Frontsheet'!$C$12:$O$211,Index!B571,Index!A571)),0,INDEX('Trust - Frontsheet'!$C$12:$O$211,Index!B571,Index!A571))</f>
        <v>0</v>
      </c>
    </row>
    <row r="579" spans="1:4" x14ac:dyDescent="0.2">
      <c r="A579" s="97" t="s">
        <v>4707</v>
      </c>
      <c r="B579" s="97" t="s">
        <v>4708</v>
      </c>
      <c r="C579" s="97" t="s">
        <v>227</v>
      </c>
      <c r="D579" s="100">
        <f>IF(ISERROR(INDEX('Trust - Frontsheet'!$C$12:$O$211,Index!B572,Index!A572)),0,INDEX('Trust - Frontsheet'!$C$12:$O$211,Index!B572,Index!A572))</f>
        <v>0</v>
      </c>
    </row>
    <row r="580" spans="1:4" x14ac:dyDescent="0.2">
      <c r="A580" s="97" t="s">
        <v>2707</v>
      </c>
      <c r="B580" s="97" t="s">
        <v>2708</v>
      </c>
      <c r="C580" s="97" t="s">
        <v>227</v>
      </c>
      <c r="D580" s="100">
        <f>IF(ISERROR(INDEX('Trust - Frontsheet'!$C$12:$O$211,Index!B573,Index!A573)),0,INDEX('Trust - Frontsheet'!$C$12:$O$211,Index!B573,Index!A573))</f>
        <v>0</v>
      </c>
    </row>
    <row r="581" spans="1:4" x14ac:dyDescent="0.2">
      <c r="A581" s="97" t="s">
        <v>2709</v>
      </c>
      <c r="B581" s="97" t="s">
        <v>2710</v>
      </c>
      <c r="C581" s="97" t="s">
        <v>227</v>
      </c>
      <c r="D581" s="100">
        <f>IF(ISERROR(INDEX('Trust - Frontsheet'!$C$12:$O$211,Index!B574,Index!A574)),0,INDEX('Trust - Frontsheet'!$C$12:$O$211,Index!B574,Index!A574))</f>
        <v>0</v>
      </c>
    </row>
    <row r="582" spans="1:4" x14ac:dyDescent="0.2">
      <c r="A582" s="97" t="s">
        <v>2711</v>
      </c>
      <c r="B582" s="97" t="s">
        <v>2712</v>
      </c>
      <c r="C582" s="97" t="s">
        <v>227</v>
      </c>
      <c r="D582" s="100">
        <f>IF(ISERROR(INDEX('Trust - Frontsheet'!$C$12:$O$211,Index!B575,Index!A575)),0,INDEX('Trust - Frontsheet'!$C$12:$O$211,Index!B575,Index!A575))</f>
        <v>0</v>
      </c>
    </row>
    <row r="583" spans="1:4" x14ac:dyDescent="0.2">
      <c r="A583" s="97" t="s">
        <v>2713</v>
      </c>
      <c r="B583" s="97" t="s">
        <v>2714</v>
      </c>
      <c r="C583" s="97" t="s">
        <v>227</v>
      </c>
      <c r="D583" s="100">
        <f>IF(ISERROR(INDEX('Trust - Frontsheet'!$C$12:$O$211,Index!B576,Index!A576)),0,INDEX('Trust - Frontsheet'!$C$12:$O$211,Index!B576,Index!A576))</f>
        <v>0</v>
      </c>
    </row>
    <row r="584" spans="1:4" x14ac:dyDescent="0.2">
      <c r="A584" s="97" t="s">
        <v>2715</v>
      </c>
      <c r="B584" s="97" t="s">
        <v>2716</v>
      </c>
      <c r="C584" s="97" t="s">
        <v>227</v>
      </c>
      <c r="D584" s="100">
        <f>IF(ISERROR(INDEX('Trust - Frontsheet'!$C$12:$O$211,Index!B577,Index!A577)),0,INDEX('Trust - Frontsheet'!$C$12:$O$211,Index!B577,Index!A577))</f>
        <v>0</v>
      </c>
    </row>
    <row r="585" spans="1:4" x14ac:dyDescent="0.2">
      <c r="A585" s="97" t="s">
        <v>2717</v>
      </c>
      <c r="B585" s="97" t="s">
        <v>2718</v>
      </c>
      <c r="C585" s="97" t="s">
        <v>227</v>
      </c>
      <c r="D585" s="100">
        <f>IF(ISERROR(INDEX('Trust - Frontsheet'!$C$12:$O$211,Index!B578,Index!A578)),0,INDEX('Trust - Frontsheet'!$C$12:$O$211,Index!B578,Index!A578))</f>
        <v>0</v>
      </c>
    </row>
    <row r="586" spans="1:4" x14ac:dyDescent="0.2">
      <c r="A586" s="97" t="s">
        <v>2719</v>
      </c>
      <c r="B586" s="97" t="s">
        <v>2720</v>
      </c>
      <c r="C586" s="97" t="s">
        <v>227</v>
      </c>
      <c r="D586" s="100">
        <f>IF(ISERROR(INDEX('Trust - Frontsheet'!$C$12:$O$211,Index!B579,Index!A579)),0,INDEX('Trust - Frontsheet'!$C$12:$O$211,Index!B579,Index!A579))</f>
        <v>0</v>
      </c>
    </row>
    <row r="587" spans="1:4" x14ac:dyDescent="0.2">
      <c r="A587" s="97" t="s">
        <v>2721</v>
      </c>
      <c r="B587" s="97" t="s">
        <v>2722</v>
      </c>
      <c r="C587" s="97" t="s">
        <v>227</v>
      </c>
      <c r="D587" s="100">
        <f>IF(ISERROR(INDEX('Trust - Frontsheet'!$C$12:$O$211,Index!B580,Index!A580)),0,INDEX('Trust - Frontsheet'!$C$12:$O$211,Index!B580,Index!A580))</f>
        <v>0</v>
      </c>
    </row>
    <row r="588" spans="1:4" x14ac:dyDescent="0.2">
      <c r="A588" s="97" t="s">
        <v>2723</v>
      </c>
      <c r="B588" s="97" t="s">
        <v>2724</v>
      </c>
      <c r="C588" s="97" t="s">
        <v>227</v>
      </c>
      <c r="D588" s="100">
        <f>IF(ISERROR(INDEX('Trust - Frontsheet'!$C$12:$O$211,Index!B581,Index!A581)),0,INDEX('Trust - Frontsheet'!$C$12:$O$211,Index!B581,Index!A581))</f>
        <v>0</v>
      </c>
    </row>
    <row r="589" spans="1:4" x14ac:dyDescent="0.2">
      <c r="A589" s="97" t="s">
        <v>2727</v>
      </c>
      <c r="B589" s="97" t="s">
        <v>2728</v>
      </c>
      <c r="C589" s="97" t="s">
        <v>227</v>
      </c>
      <c r="D589" s="100">
        <f>IF(ISERROR(INDEX('Trust - Frontsheet'!$C$12:$O$211,Index!B582,Index!A582)),0,INDEX('Trust - Frontsheet'!$C$12:$O$211,Index!B582,Index!A582))</f>
        <v>0</v>
      </c>
    </row>
    <row r="590" spans="1:4" x14ac:dyDescent="0.2">
      <c r="A590" s="97" t="s">
        <v>2729</v>
      </c>
      <c r="B590" s="97" t="s">
        <v>2730</v>
      </c>
      <c r="C590" s="97" t="s">
        <v>227</v>
      </c>
      <c r="D590" s="100">
        <f>IF(ISERROR(INDEX('Trust - Frontsheet'!$C$12:$O$211,Index!B583,Index!A583)),0,INDEX('Trust - Frontsheet'!$C$12:$O$211,Index!B583,Index!A583))</f>
        <v>0</v>
      </c>
    </row>
    <row r="591" spans="1:4" x14ac:dyDescent="0.2">
      <c r="A591" s="97" t="s">
        <v>2731</v>
      </c>
      <c r="B591" s="97" t="s">
        <v>2732</v>
      </c>
      <c r="C591" s="97" t="s">
        <v>227</v>
      </c>
      <c r="D591" s="100">
        <f>IF(ISERROR(INDEX('Trust - Frontsheet'!$C$12:$O$211,Index!B584,Index!A584)),0,INDEX('Trust - Frontsheet'!$C$12:$O$211,Index!B584,Index!A584))</f>
        <v>0</v>
      </c>
    </row>
    <row r="592" spans="1:4" x14ac:dyDescent="0.2">
      <c r="A592" s="97" t="s">
        <v>2733</v>
      </c>
      <c r="B592" s="97" t="s">
        <v>2734</v>
      </c>
      <c r="C592" s="97" t="s">
        <v>227</v>
      </c>
      <c r="D592" s="100">
        <f>IF(ISERROR(INDEX('Trust - Frontsheet'!$C$12:$O$211,Index!B585,Index!A585)),0,INDEX('Trust - Frontsheet'!$C$12:$O$211,Index!B585,Index!A585))</f>
        <v>0</v>
      </c>
    </row>
    <row r="593" spans="1:4" x14ac:dyDescent="0.2">
      <c r="A593" s="97" t="s">
        <v>2735</v>
      </c>
      <c r="B593" s="97" t="s">
        <v>2736</v>
      </c>
      <c r="C593" s="97" t="s">
        <v>227</v>
      </c>
      <c r="D593" s="100">
        <f>IF(ISERROR(INDEX('Trust - Frontsheet'!$C$12:$O$211,Index!B586,Index!A586)),0,INDEX('Trust - Frontsheet'!$C$12:$O$211,Index!B586,Index!A586))</f>
        <v>0</v>
      </c>
    </row>
    <row r="594" spans="1:4" x14ac:dyDescent="0.2">
      <c r="A594" s="97" t="s">
        <v>2737</v>
      </c>
      <c r="B594" s="97" t="s">
        <v>2738</v>
      </c>
      <c r="C594" s="97" t="s">
        <v>227</v>
      </c>
      <c r="D594" s="100">
        <f>IF(ISERROR(INDEX('Trust - Frontsheet'!$C$12:$O$211,Index!B587,Index!A587)),0,INDEX('Trust - Frontsheet'!$C$12:$O$211,Index!B587,Index!A587))</f>
        <v>0</v>
      </c>
    </row>
    <row r="595" spans="1:4" x14ac:dyDescent="0.2">
      <c r="A595" s="97" t="s">
        <v>2739</v>
      </c>
      <c r="B595" s="97" t="s">
        <v>2740</v>
      </c>
      <c r="C595" s="97" t="s">
        <v>227</v>
      </c>
      <c r="D595" s="100">
        <f>IF(ISERROR(INDEX('Trust - Frontsheet'!$C$12:$O$211,Index!B588,Index!A588)),0,INDEX('Trust - Frontsheet'!$C$12:$O$211,Index!B588,Index!A588))</f>
        <v>0</v>
      </c>
    </row>
    <row r="596" spans="1:4" x14ac:dyDescent="0.2">
      <c r="A596" s="97" t="s">
        <v>2741</v>
      </c>
      <c r="B596" s="97" t="s">
        <v>2742</v>
      </c>
      <c r="C596" s="97" t="s">
        <v>227</v>
      </c>
      <c r="D596" s="100">
        <f>IF(ISERROR(INDEX('Trust - Frontsheet'!$C$12:$O$211,Index!B589,Index!A589)),0,INDEX('Trust - Frontsheet'!$C$12:$O$211,Index!B589,Index!A589))</f>
        <v>0</v>
      </c>
    </row>
    <row r="597" spans="1:4" x14ac:dyDescent="0.2">
      <c r="A597" s="97" t="s">
        <v>2743</v>
      </c>
      <c r="B597" s="97" t="s">
        <v>2744</v>
      </c>
      <c r="C597" s="97" t="s">
        <v>227</v>
      </c>
      <c r="D597" s="100">
        <f>IF(ISERROR(INDEX('Trust - Frontsheet'!$C$12:$O$211,Index!B590,Index!A590)),0,INDEX('Trust - Frontsheet'!$C$12:$O$211,Index!B590,Index!A590))</f>
        <v>0</v>
      </c>
    </row>
    <row r="598" spans="1:4" x14ac:dyDescent="0.2">
      <c r="A598" s="97" t="s">
        <v>2745</v>
      </c>
      <c r="B598" s="97" t="s">
        <v>2746</v>
      </c>
      <c r="C598" s="97" t="s">
        <v>227</v>
      </c>
      <c r="D598" s="100">
        <f>IF(ISERROR(INDEX('Trust - Frontsheet'!$C$12:$O$211,Index!B591,Index!A591)),0,INDEX('Trust - Frontsheet'!$C$12:$O$211,Index!B591,Index!A591))</f>
        <v>0</v>
      </c>
    </row>
    <row r="599" spans="1:4" x14ac:dyDescent="0.2">
      <c r="A599" s="97" t="s">
        <v>2749</v>
      </c>
      <c r="B599" s="97" t="s">
        <v>2750</v>
      </c>
      <c r="C599" s="97" t="s">
        <v>227</v>
      </c>
      <c r="D599" s="100">
        <f>IF(ISERROR(INDEX('Trust - Frontsheet'!$C$12:$O$211,Index!B592,Index!A592)),0,INDEX('Trust - Frontsheet'!$C$12:$O$211,Index!B592,Index!A592))</f>
        <v>0</v>
      </c>
    </row>
    <row r="600" spans="1:4" x14ac:dyDescent="0.2">
      <c r="A600" s="97" t="s">
        <v>2751</v>
      </c>
      <c r="B600" s="97" t="s">
        <v>2752</v>
      </c>
      <c r="C600" s="97" t="s">
        <v>227</v>
      </c>
      <c r="D600" s="100">
        <f>IF(ISERROR(INDEX('Trust - Frontsheet'!$C$12:$O$211,Index!B593,Index!A593)),0,INDEX('Trust - Frontsheet'!$C$12:$O$211,Index!B593,Index!A593))</f>
        <v>0</v>
      </c>
    </row>
    <row r="601" spans="1:4" x14ac:dyDescent="0.2">
      <c r="A601" s="97" t="s">
        <v>2753</v>
      </c>
      <c r="B601" s="97" t="s">
        <v>2754</v>
      </c>
      <c r="C601" s="97" t="s">
        <v>227</v>
      </c>
      <c r="D601" s="100">
        <f>IF(ISERROR(INDEX('Trust - Frontsheet'!$C$12:$O$211,Index!B594,Index!A594)),0,INDEX('Trust - Frontsheet'!$C$12:$O$211,Index!B594,Index!A594))</f>
        <v>0</v>
      </c>
    </row>
    <row r="602" spans="1:4" x14ac:dyDescent="0.2">
      <c r="A602" s="97" t="s">
        <v>2755</v>
      </c>
      <c r="B602" s="97" t="s">
        <v>2756</v>
      </c>
      <c r="C602" s="97" t="s">
        <v>227</v>
      </c>
      <c r="D602" s="100">
        <f>IF(ISERROR(INDEX('Trust - Frontsheet'!$C$12:$O$211,Index!B595,Index!A595)),0,INDEX('Trust - Frontsheet'!$C$12:$O$211,Index!B595,Index!A595))</f>
        <v>0</v>
      </c>
    </row>
    <row r="603" spans="1:4" x14ac:dyDescent="0.2">
      <c r="A603" s="97" t="s">
        <v>2757</v>
      </c>
      <c r="B603" s="97" t="s">
        <v>2758</v>
      </c>
      <c r="C603" s="97" t="s">
        <v>227</v>
      </c>
      <c r="D603" s="100">
        <f>IF(ISERROR(INDEX('Trust - Frontsheet'!$C$12:$O$211,Index!B596,Index!A596)),0,INDEX('Trust - Frontsheet'!$C$12:$O$211,Index!B596,Index!A596))</f>
        <v>0</v>
      </c>
    </row>
    <row r="604" spans="1:4" x14ac:dyDescent="0.2">
      <c r="A604" s="97" t="s">
        <v>2759</v>
      </c>
      <c r="B604" s="97" t="s">
        <v>2760</v>
      </c>
      <c r="C604" s="97" t="s">
        <v>227</v>
      </c>
      <c r="D604" s="100">
        <f>IF(ISERROR(INDEX('Trust - Frontsheet'!$C$12:$O$211,Index!B597,Index!A597)),0,INDEX('Trust - Frontsheet'!$C$12:$O$211,Index!B597,Index!A597))</f>
        <v>0</v>
      </c>
    </row>
    <row r="605" spans="1:4" x14ac:dyDescent="0.2">
      <c r="A605" s="97" t="s">
        <v>2761</v>
      </c>
      <c r="B605" s="97" t="s">
        <v>2762</v>
      </c>
      <c r="C605" s="97" t="s">
        <v>227</v>
      </c>
      <c r="D605" s="100">
        <f>IF(ISERROR(INDEX('Trust - Frontsheet'!$C$12:$O$211,Index!B598,Index!A598)),0,INDEX('Trust - Frontsheet'!$C$12:$O$211,Index!B598,Index!A598))</f>
        <v>0</v>
      </c>
    </row>
    <row r="606" spans="1:4" x14ac:dyDescent="0.2">
      <c r="A606" s="97" t="s">
        <v>2763</v>
      </c>
      <c r="B606" s="97" t="s">
        <v>2764</v>
      </c>
      <c r="C606" s="97" t="s">
        <v>227</v>
      </c>
      <c r="D606" s="100">
        <f>IF(ISERROR(INDEX('Trust - Frontsheet'!$C$12:$O$211,Index!B599,Index!A599)),0,INDEX('Trust - Frontsheet'!$C$12:$O$211,Index!B599,Index!A599))</f>
        <v>0</v>
      </c>
    </row>
    <row r="607" spans="1:4" x14ac:dyDescent="0.2">
      <c r="A607" s="97" t="s">
        <v>2765</v>
      </c>
      <c r="B607" s="97" t="s">
        <v>250</v>
      </c>
      <c r="C607" s="97" t="s">
        <v>227</v>
      </c>
      <c r="D607" s="100">
        <f>IF(ISERROR(INDEX('Trust - Frontsheet'!$C$12:$O$211,Index!B600,Index!A600)),0,INDEX('Trust - Frontsheet'!$C$12:$O$211,Index!B600,Index!A600))</f>
        <v>0</v>
      </c>
    </row>
    <row r="608" spans="1:4" x14ac:dyDescent="0.2">
      <c r="A608" s="97" t="s">
        <v>251</v>
      </c>
      <c r="B608" s="97" t="s">
        <v>252</v>
      </c>
      <c r="C608" s="97" t="s">
        <v>227</v>
      </c>
      <c r="D608" s="100">
        <f>IF(ISERROR(INDEX('Trust - Frontsheet'!$C$12:$O$211,Index!B601,Index!A601)),0,INDEX('Trust - Frontsheet'!$C$12:$O$211,Index!B601,Index!A601))</f>
        <v>0</v>
      </c>
    </row>
    <row r="609" spans="1:4" x14ac:dyDescent="0.2">
      <c r="A609" s="97" t="s">
        <v>257</v>
      </c>
      <c r="B609" s="97" t="s">
        <v>258</v>
      </c>
      <c r="C609" s="97" t="s">
        <v>227</v>
      </c>
      <c r="D609" s="100">
        <f>IF(ISERROR(INDEX('Trust - Frontsheet'!$C$12:$O$211,Index!B602,Index!A602)),0,INDEX('Trust - Frontsheet'!$C$12:$O$211,Index!B602,Index!A602))</f>
        <v>0</v>
      </c>
    </row>
    <row r="610" spans="1:4" x14ac:dyDescent="0.2">
      <c r="A610" s="97" t="s">
        <v>3310</v>
      </c>
      <c r="B610" s="97" t="s">
        <v>3311</v>
      </c>
      <c r="C610" s="97" t="s">
        <v>227</v>
      </c>
      <c r="D610" s="100" t="str">
        <f>IF(ISERROR(INDEX('Trust - Frontsheet'!$C$12:$O$211,Index!B603,Index!A603)),0,INDEX('Trust - Frontsheet'!$C$12:$O$211,Index!B603,Index!A603))</f>
        <v>300 - GENERAL MEDICINE</v>
      </c>
    </row>
    <row r="611" spans="1:4" x14ac:dyDescent="0.2">
      <c r="A611" s="97" t="s">
        <v>3725</v>
      </c>
      <c r="B611" s="97" t="s">
        <v>3726</v>
      </c>
      <c r="C611" s="97" t="s">
        <v>227</v>
      </c>
      <c r="D611" s="100" t="str">
        <f>IF(ISERROR(INDEX('Trust - Frontsheet'!$C$12:$O$211,Index!B604,Index!A604)),0,INDEX('Trust - Frontsheet'!$C$12:$O$211,Index!B604,Index!A604))</f>
        <v>314 - REHABILITATION</v>
      </c>
    </row>
    <row r="612" spans="1:4" x14ac:dyDescent="0.2">
      <c r="A612" s="97" t="s">
        <v>3775</v>
      </c>
      <c r="B612" s="97" t="s">
        <v>3776</v>
      </c>
      <c r="C612" s="97" t="s">
        <v>227</v>
      </c>
      <c r="D612" s="100" t="str">
        <f>IF(ISERROR(INDEX('Trust - Frontsheet'!$C$12:$O$211,Index!B605,Index!A605)),0,INDEX('Trust - Frontsheet'!$C$12:$O$211,Index!B605,Index!A605))</f>
        <v>100 - GENERAL SURGERY</v>
      </c>
    </row>
    <row r="613" spans="1:4" x14ac:dyDescent="0.2">
      <c r="A613" s="97" t="s">
        <v>3797</v>
      </c>
      <c r="B613" s="97" t="s">
        <v>3798</v>
      </c>
      <c r="C613" s="97" t="s">
        <v>227</v>
      </c>
      <c r="D613" s="100" t="str">
        <f>IF(ISERROR(INDEX('Trust - Frontsheet'!$C$12:$O$211,Index!B606,Index!A606)),0,INDEX('Trust - Frontsheet'!$C$12:$O$211,Index!B606,Index!A606))</f>
        <v>320 - CARDIOLOGY</v>
      </c>
    </row>
    <row r="614" spans="1:4" x14ac:dyDescent="0.2">
      <c r="A614" s="97" t="s">
        <v>3819</v>
      </c>
      <c r="B614" s="97" t="s">
        <v>3820</v>
      </c>
      <c r="C614" s="97" t="s">
        <v>227</v>
      </c>
      <c r="D614" s="100" t="str">
        <f>IF(ISERROR(INDEX('Trust - Frontsheet'!$C$12:$O$211,Index!B607,Index!A607)),0,INDEX('Trust - Frontsheet'!$C$12:$O$211,Index!B607,Index!A607))</f>
        <v>320 - CARDIOLOGY</v>
      </c>
    </row>
    <row r="615" spans="1:4" x14ac:dyDescent="0.2">
      <c r="A615" s="97" t="s">
        <v>1574</v>
      </c>
      <c r="B615" s="97" t="s">
        <v>1575</v>
      </c>
      <c r="C615" s="97" t="s">
        <v>227</v>
      </c>
      <c r="D615" s="100" t="str">
        <f>IF(ISERROR(INDEX('Trust - Frontsheet'!$C$12:$O$211,Index!B608,Index!A608)),0,INDEX('Trust - Frontsheet'!$C$12:$O$211,Index!B608,Index!A608))</f>
        <v>340 - RESPIRATORY MEDICINE</v>
      </c>
    </row>
    <row r="616" spans="1:4" x14ac:dyDescent="0.2">
      <c r="A616" s="97" t="s">
        <v>1596</v>
      </c>
      <c r="B616" s="97" t="s">
        <v>1597</v>
      </c>
      <c r="C616" s="97" t="s">
        <v>227</v>
      </c>
      <c r="D616" s="100" t="str">
        <f>IF(ISERROR(INDEX('Trust - Frontsheet'!$C$12:$O$211,Index!B609,Index!A609)),0,INDEX('Trust - Frontsheet'!$C$12:$O$211,Index!B609,Index!A609))</f>
        <v>192 - CRITICAL CARE MEDICINE</v>
      </c>
    </row>
    <row r="617" spans="1:4" x14ac:dyDescent="0.2">
      <c r="A617" s="97" t="s">
        <v>1618</v>
      </c>
      <c r="B617" s="97" t="s">
        <v>1619</v>
      </c>
      <c r="C617" s="97" t="s">
        <v>227</v>
      </c>
      <c r="D617" s="100" t="str">
        <f>IF(ISERROR(INDEX('Trust - Frontsheet'!$C$12:$O$211,Index!B610,Index!A610)),0,INDEX('Trust - Frontsheet'!$C$12:$O$211,Index!B610,Index!A610))</f>
        <v>301 - GASTROENTEROLOGY</v>
      </c>
    </row>
    <row r="618" spans="1:4" x14ac:dyDescent="0.2">
      <c r="A618" s="97" t="s">
        <v>1640</v>
      </c>
      <c r="B618" s="97" t="s">
        <v>1641</v>
      </c>
      <c r="C618" s="97" t="s">
        <v>227</v>
      </c>
      <c r="D618" s="100" t="str">
        <f>IF(ISERROR(INDEX('Trust - Frontsheet'!$C$12:$O$211,Index!B611,Index!A611)),0,INDEX('Trust - Frontsheet'!$C$12:$O$211,Index!B611,Index!A611))</f>
        <v>430 - GERIATRIC MEDICINE</v>
      </c>
    </row>
    <row r="619" spans="1:4" x14ac:dyDescent="0.2">
      <c r="A619" s="97" t="s">
        <v>3312</v>
      </c>
      <c r="B619" s="97" t="s">
        <v>3313</v>
      </c>
      <c r="C619" s="97" t="s">
        <v>227</v>
      </c>
      <c r="D619" s="100" t="str">
        <f>IF(ISERROR(INDEX('Trust - Frontsheet'!$C$12:$O$211,Index!B612,Index!A612)),0,INDEX('Trust - Frontsheet'!$C$12:$O$211,Index!B612,Index!A612))</f>
        <v>370 - MEDICAL ONCOLOGY</v>
      </c>
    </row>
    <row r="620" spans="1:4" x14ac:dyDescent="0.2">
      <c r="A620" s="97" t="s">
        <v>3334</v>
      </c>
      <c r="B620" s="97" t="s">
        <v>3335</v>
      </c>
      <c r="C620" s="97" t="s">
        <v>227</v>
      </c>
      <c r="D620" s="100" t="str">
        <f>IF(ISERROR(INDEX('Trust - Frontsheet'!$C$12:$O$211,Index!B613,Index!A613)),0,INDEX('Trust - Frontsheet'!$C$12:$O$211,Index!B613,Index!A613))</f>
        <v>430 - GERIATRIC MEDICINE</v>
      </c>
    </row>
    <row r="621" spans="1:4" x14ac:dyDescent="0.2">
      <c r="A621" s="97" t="s">
        <v>3356</v>
      </c>
      <c r="B621" s="97" t="s">
        <v>3357</v>
      </c>
      <c r="C621" s="97" t="s">
        <v>227</v>
      </c>
      <c r="D621" s="100" t="str">
        <f>IF(ISERROR(INDEX('Trust - Frontsheet'!$C$12:$O$211,Index!B614,Index!A614)),0,INDEX('Trust - Frontsheet'!$C$12:$O$211,Index!B614,Index!A614))</f>
        <v>100 - GENERAL SURGERY</v>
      </c>
    </row>
    <row r="622" spans="1:4" x14ac:dyDescent="0.2">
      <c r="A622" s="97" t="s">
        <v>5520</v>
      </c>
      <c r="B622" s="97" t="s">
        <v>5521</v>
      </c>
      <c r="C622" s="97" t="s">
        <v>227</v>
      </c>
      <c r="D622" s="100" t="str">
        <f>IF(ISERROR(INDEX('Trust - Frontsheet'!$C$12:$O$211,Index!B615,Index!A615)),0,INDEX('Trust - Frontsheet'!$C$12:$O$211,Index!B615,Index!A615))</f>
        <v>180 - ACCIDENT &amp; EMERGENCY</v>
      </c>
    </row>
    <row r="623" spans="1:4" x14ac:dyDescent="0.2">
      <c r="A623" s="97" t="s">
        <v>5542</v>
      </c>
      <c r="B623" s="97" t="s">
        <v>5543</v>
      </c>
      <c r="C623" s="97" t="s">
        <v>227</v>
      </c>
      <c r="D623" s="100" t="str">
        <f>IF(ISERROR(INDEX('Trust - Frontsheet'!$C$12:$O$211,Index!B616,Index!A616)),0,INDEX('Trust - Frontsheet'!$C$12:$O$211,Index!B616,Index!A616))</f>
        <v>430 - GERIATRIC MEDICINE</v>
      </c>
    </row>
    <row r="624" spans="1:4" x14ac:dyDescent="0.2">
      <c r="A624" s="97" t="s">
        <v>5564</v>
      </c>
      <c r="B624" s="97" t="s">
        <v>5565</v>
      </c>
      <c r="C624" s="97" t="s">
        <v>227</v>
      </c>
      <c r="D624" s="100" t="str">
        <f>IF(ISERROR(INDEX('Trust - Frontsheet'!$C$12:$O$211,Index!B617,Index!A617)),0,INDEX('Trust - Frontsheet'!$C$12:$O$211,Index!B617,Index!A617))</f>
        <v>320 - CARDIOLOGY</v>
      </c>
    </row>
    <row r="625" spans="1:4" x14ac:dyDescent="0.2">
      <c r="A625" s="97" t="s">
        <v>5586</v>
      </c>
      <c r="B625" s="97" t="s">
        <v>5587</v>
      </c>
      <c r="C625" s="97" t="s">
        <v>227</v>
      </c>
      <c r="D625" s="100" t="str">
        <f>IF(ISERROR(INDEX('Trust - Frontsheet'!$C$12:$O$211,Index!B618,Index!A618)),0,INDEX('Trust - Frontsheet'!$C$12:$O$211,Index!B618,Index!A618))</f>
        <v>502 - GYNAECOLOGY</v>
      </c>
    </row>
    <row r="626" spans="1:4" x14ac:dyDescent="0.2">
      <c r="A626" s="97" t="s">
        <v>5696</v>
      </c>
      <c r="B626" s="97" t="s">
        <v>5697</v>
      </c>
      <c r="C626" s="97" t="s">
        <v>227</v>
      </c>
      <c r="D626" s="100" t="str">
        <f>IF(ISERROR(INDEX('Trust - Frontsheet'!$C$12:$O$211,Index!B619,Index!A619)),0,INDEX('Trust - Frontsheet'!$C$12:$O$211,Index!B619,Index!A619))</f>
        <v>192 - CRITICAL CARE MEDICINE</v>
      </c>
    </row>
    <row r="627" spans="1:4" x14ac:dyDescent="0.2">
      <c r="A627" s="97" t="s">
        <v>5718</v>
      </c>
      <c r="B627" s="97" t="s">
        <v>5719</v>
      </c>
      <c r="C627" s="97" t="s">
        <v>227</v>
      </c>
      <c r="D627" s="100" t="str">
        <f>IF(ISERROR(INDEX('Trust - Frontsheet'!$C$12:$O$211,Index!B620,Index!A620)),0,INDEX('Trust - Frontsheet'!$C$12:$O$211,Index!B620,Index!A620))</f>
        <v>180 - ACCIDENT &amp; EMERGENCY</v>
      </c>
    </row>
    <row r="628" spans="1:4" x14ac:dyDescent="0.2">
      <c r="A628" s="97" t="s">
        <v>3703</v>
      </c>
      <c r="B628" s="97" t="s">
        <v>3704</v>
      </c>
      <c r="C628" s="97" t="s">
        <v>227</v>
      </c>
      <c r="D628" s="100" t="str">
        <f>IF(ISERROR(INDEX('Trust - Frontsheet'!$C$12:$O$211,Index!B621,Index!A621)),0,INDEX('Trust - Frontsheet'!$C$12:$O$211,Index!B621,Index!A621))</f>
        <v>100 - GENERAL SURGERY</v>
      </c>
    </row>
    <row r="629" spans="1:4" x14ac:dyDescent="0.2">
      <c r="A629" s="97" t="s">
        <v>3727</v>
      </c>
      <c r="B629" s="97" t="s">
        <v>3728</v>
      </c>
      <c r="C629" s="97" t="s">
        <v>227</v>
      </c>
      <c r="D629" s="100" t="str">
        <f>IF(ISERROR(INDEX('Trust - Frontsheet'!$C$12:$O$211,Index!B622,Index!A622)),0,INDEX('Trust - Frontsheet'!$C$12:$O$211,Index!B622,Index!A622))</f>
        <v>110 - TRAUMA &amp; ORTHOPAEDICS</v>
      </c>
    </row>
    <row r="630" spans="1:4" x14ac:dyDescent="0.2">
      <c r="A630" s="97" t="s">
        <v>3731</v>
      </c>
      <c r="B630" s="97" t="s">
        <v>3732</v>
      </c>
      <c r="C630" s="97" t="s">
        <v>227</v>
      </c>
      <c r="D630" s="100" t="str">
        <f>IF(ISERROR(INDEX('Trust - Frontsheet'!$C$12:$O$211,Index!B623,Index!A623)),0,INDEX('Trust - Frontsheet'!$C$12:$O$211,Index!B623,Index!A623))</f>
        <v>100 - GENERAL SURGERY</v>
      </c>
    </row>
    <row r="631" spans="1:4" x14ac:dyDescent="0.2">
      <c r="A631" s="97" t="s">
        <v>3733</v>
      </c>
      <c r="B631" s="97" t="s">
        <v>3734</v>
      </c>
      <c r="C631" s="97" t="s">
        <v>227</v>
      </c>
      <c r="D631" s="100" t="str">
        <f>IF(ISERROR(INDEX('Trust - Frontsheet'!$C$12:$O$211,Index!B624,Index!A624)),0,INDEX('Trust - Frontsheet'!$C$12:$O$211,Index!B624,Index!A624))</f>
        <v>100 - GENERAL SURGERY</v>
      </c>
    </row>
    <row r="632" spans="1:4" x14ac:dyDescent="0.2">
      <c r="A632" s="97" t="s">
        <v>3735</v>
      </c>
      <c r="B632" s="97" t="s">
        <v>3736</v>
      </c>
      <c r="C632" s="97" t="s">
        <v>227</v>
      </c>
      <c r="D632" s="100" t="str">
        <f>IF(ISERROR(INDEX('Trust - Frontsheet'!$C$12:$O$211,Index!B625,Index!A625)),0,INDEX('Trust - Frontsheet'!$C$12:$O$211,Index!B625,Index!A625))</f>
        <v>320 - CARDIOLOGY</v>
      </c>
    </row>
    <row r="633" spans="1:4" x14ac:dyDescent="0.2">
      <c r="A633" s="97" t="s">
        <v>3737</v>
      </c>
      <c r="B633" s="97" t="s">
        <v>3738</v>
      </c>
      <c r="C633" s="97" t="s">
        <v>227</v>
      </c>
      <c r="D633" s="100" t="str">
        <f>IF(ISERROR(INDEX('Trust - Frontsheet'!$C$12:$O$211,Index!B626,Index!A626)),0,INDEX('Trust - Frontsheet'!$C$12:$O$211,Index!B626,Index!A626))</f>
        <v>430 - GERIATRIC MEDICINE</v>
      </c>
    </row>
    <row r="634" spans="1:4" x14ac:dyDescent="0.2">
      <c r="A634" s="97" t="s">
        <v>3739</v>
      </c>
      <c r="B634" s="97" t="s">
        <v>3740</v>
      </c>
      <c r="C634" s="97" t="s">
        <v>227</v>
      </c>
      <c r="D634" s="100" t="str">
        <f>IF(ISERROR(INDEX('Trust - Frontsheet'!$C$12:$O$211,Index!B627,Index!A627)),0,INDEX('Trust - Frontsheet'!$C$12:$O$211,Index!B627,Index!A627))</f>
        <v>340 - RESPIRATORY MEDICINE</v>
      </c>
    </row>
    <row r="635" spans="1:4" x14ac:dyDescent="0.2">
      <c r="A635" s="97" t="s">
        <v>3741</v>
      </c>
      <c r="B635" s="97" t="s">
        <v>3742</v>
      </c>
      <c r="C635" s="97" t="s">
        <v>227</v>
      </c>
      <c r="D635" s="100" t="str">
        <f>IF(ISERROR(INDEX('Trust - Frontsheet'!$C$12:$O$211,Index!B628,Index!A628)),0,INDEX('Trust - Frontsheet'!$C$12:$O$211,Index!B628,Index!A628))</f>
        <v>430 - GERIATRIC MEDICINE</v>
      </c>
    </row>
    <row r="636" spans="1:4" x14ac:dyDescent="0.2">
      <c r="A636" s="97" t="s">
        <v>3743</v>
      </c>
      <c r="B636" s="97" t="s">
        <v>3744</v>
      </c>
      <c r="C636" s="97" t="s">
        <v>227</v>
      </c>
      <c r="D636" s="100" t="str">
        <f>IF(ISERROR(INDEX('Trust - Frontsheet'!$C$12:$O$211,Index!B629,Index!A629)),0,INDEX('Trust - Frontsheet'!$C$12:$O$211,Index!B629,Index!A629))</f>
        <v>110 - TRAUMA &amp; ORTHOPAEDICS</v>
      </c>
    </row>
    <row r="637" spans="1:4" x14ac:dyDescent="0.2">
      <c r="A637" s="97" t="s">
        <v>3745</v>
      </c>
      <c r="B637" s="97" t="s">
        <v>3746</v>
      </c>
      <c r="C637" s="97" t="s">
        <v>227</v>
      </c>
      <c r="D637" s="100" t="str">
        <f>IF(ISERROR(INDEX('Trust - Frontsheet'!$C$12:$O$211,Index!B630,Index!A630)),0,INDEX('Trust - Frontsheet'!$C$12:$O$211,Index!B630,Index!A630))</f>
        <v>110 - TRAUMA &amp; ORTHOPAEDICS</v>
      </c>
    </row>
    <row r="638" spans="1:4" x14ac:dyDescent="0.2">
      <c r="A638" s="97" t="s">
        <v>3747</v>
      </c>
      <c r="B638" s="97" t="s">
        <v>3748</v>
      </c>
      <c r="C638" s="97" t="s">
        <v>227</v>
      </c>
      <c r="D638" s="100" t="str">
        <f>IF(ISERROR(INDEX('Trust - Frontsheet'!$C$12:$O$211,Index!B631,Index!A631)),0,INDEX('Trust - Frontsheet'!$C$12:$O$211,Index!B631,Index!A631))</f>
        <v>430 - GERIATRIC MEDICINE</v>
      </c>
    </row>
    <row r="639" spans="1:4" x14ac:dyDescent="0.2">
      <c r="A639" s="97" t="s">
        <v>3777</v>
      </c>
      <c r="B639" s="97" t="s">
        <v>3778</v>
      </c>
      <c r="C639" s="97" t="s">
        <v>227</v>
      </c>
      <c r="D639" s="100" t="str">
        <f>IF(ISERROR(INDEX('Trust - Frontsheet'!$C$12:$O$211,Index!B632,Index!A632)),0,INDEX('Trust - Frontsheet'!$C$12:$O$211,Index!B632,Index!A632))</f>
        <v>501 - OBSTETRICS</v>
      </c>
    </row>
    <row r="640" spans="1:4" x14ac:dyDescent="0.2">
      <c r="A640" s="97" t="s">
        <v>3779</v>
      </c>
      <c r="B640" s="97" t="s">
        <v>3780</v>
      </c>
      <c r="C640" s="97" t="s">
        <v>227</v>
      </c>
      <c r="D640" s="100" t="str">
        <f>IF(ISERROR(INDEX('Trust - Frontsheet'!$C$12:$O$211,Index!B633,Index!A633)),0,INDEX('Trust - Frontsheet'!$C$12:$O$211,Index!B633,Index!A633))</f>
        <v>501 - OBSTETRICS</v>
      </c>
    </row>
    <row r="641" spans="1:4" x14ac:dyDescent="0.2">
      <c r="A641" s="97" t="s">
        <v>3781</v>
      </c>
      <c r="B641" s="97" t="s">
        <v>3782</v>
      </c>
      <c r="C641" s="97" t="s">
        <v>227</v>
      </c>
      <c r="D641" s="100" t="str">
        <f>IF(ISERROR(INDEX('Trust - Frontsheet'!$C$12:$O$211,Index!B634,Index!A634)),0,INDEX('Trust - Frontsheet'!$C$12:$O$211,Index!B634,Index!A634))</f>
        <v>501 - OBSTETRICS</v>
      </c>
    </row>
    <row r="642" spans="1:4" x14ac:dyDescent="0.2">
      <c r="A642" s="97" t="s">
        <v>3783</v>
      </c>
      <c r="B642" s="97" t="s">
        <v>3784</v>
      </c>
      <c r="C642" s="97" t="s">
        <v>227</v>
      </c>
      <c r="D642" s="100" t="str">
        <f>IF(ISERROR(INDEX('Trust - Frontsheet'!$C$12:$O$211,Index!B635,Index!A635)),0,INDEX('Trust - Frontsheet'!$C$12:$O$211,Index!B635,Index!A635))</f>
        <v>502 - GYNAECOLOGY</v>
      </c>
    </row>
    <row r="643" spans="1:4" x14ac:dyDescent="0.2">
      <c r="A643" s="97" t="s">
        <v>3785</v>
      </c>
      <c r="B643" s="97" t="s">
        <v>3786</v>
      </c>
      <c r="C643" s="97" t="s">
        <v>227</v>
      </c>
      <c r="D643" s="100" t="str">
        <f>IF(ISERROR(INDEX('Trust - Frontsheet'!$C$12:$O$211,Index!B636,Index!A636)),0,INDEX('Trust - Frontsheet'!$C$12:$O$211,Index!B636,Index!A636))</f>
        <v>171 - PAEDIATRIC SURGERY</v>
      </c>
    </row>
    <row r="644" spans="1:4" x14ac:dyDescent="0.2">
      <c r="A644" s="97" t="s">
        <v>3787</v>
      </c>
      <c r="B644" s="97" t="s">
        <v>3788</v>
      </c>
      <c r="C644" s="97" t="s">
        <v>227</v>
      </c>
      <c r="D644" s="100" t="str">
        <f>IF(ISERROR(INDEX('Trust - Frontsheet'!$C$12:$O$211,Index!B637,Index!A637)),0,INDEX('Trust - Frontsheet'!$C$12:$O$211,Index!B637,Index!A637))</f>
        <v>501 - OBSTETRICS</v>
      </c>
    </row>
    <row r="645" spans="1:4" x14ac:dyDescent="0.2">
      <c r="A645" s="97" t="s">
        <v>3789</v>
      </c>
      <c r="B645" s="97" t="s">
        <v>3790</v>
      </c>
      <c r="C645" s="97" t="s">
        <v>227</v>
      </c>
      <c r="D645" s="100">
        <f>IF(ISERROR(INDEX('Trust - Frontsheet'!$C$12:$O$211,Index!B638,Index!A638)),0,INDEX('Trust - Frontsheet'!$C$12:$O$211,Index!B638,Index!A638))</f>
        <v>0</v>
      </c>
    </row>
    <row r="646" spans="1:4" x14ac:dyDescent="0.2">
      <c r="A646" s="97" t="s">
        <v>3791</v>
      </c>
      <c r="B646" s="97" t="s">
        <v>3792</v>
      </c>
      <c r="C646" s="97" t="s">
        <v>227</v>
      </c>
      <c r="D646" s="100" t="str">
        <f>IF(ISERROR(INDEX('Trust - Frontsheet'!$C$12:$O$211,Index!B639,Index!A639)),0,INDEX('Trust - Frontsheet'!$C$12:$O$211,Index!B639,Index!A639))</f>
        <v>100 - GENERAL SURGERY</v>
      </c>
    </row>
    <row r="647" spans="1:4" x14ac:dyDescent="0.2">
      <c r="A647" s="97" t="s">
        <v>3793</v>
      </c>
      <c r="B647" s="97" t="s">
        <v>3794</v>
      </c>
      <c r="C647" s="97" t="s">
        <v>227</v>
      </c>
      <c r="D647" s="100">
        <f>IF(ISERROR(INDEX('Trust - Frontsheet'!$C$12:$O$211,Index!B640,Index!A640)),0,INDEX('Trust - Frontsheet'!$C$12:$O$211,Index!B640,Index!A640))</f>
        <v>0</v>
      </c>
    </row>
    <row r="648" spans="1:4" x14ac:dyDescent="0.2">
      <c r="A648" s="97" t="s">
        <v>3795</v>
      </c>
      <c r="B648" s="97" t="s">
        <v>3796</v>
      </c>
      <c r="C648" s="97" t="s">
        <v>227</v>
      </c>
      <c r="D648" s="100">
        <f>IF(ISERROR(INDEX('Trust - Frontsheet'!$C$12:$O$211,Index!B641,Index!A641)),0,INDEX('Trust - Frontsheet'!$C$12:$O$211,Index!B641,Index!A641))</f>
        <v>0</v>
      </c>
    </row>
    <row r="649" spans="1:4" x14ac:dyDescent="0.2">
      <c r="A649" s="97" t="s">
        <v>3799</v>
      </c>
      <c r="B649" s="97" t="s">
        <v>3800</v>
      </c>
      <c r="C649" s="97" t="s">
        <v>227</v>
      </c>
      <c r="D649" s="100">
        <f>IF(ISERROR(INDEX('Trust - Frontsheet'!$C$12:$O$211,Index!B642,Index!A642)),0,INDEX('Trust - Frontsheet'!$C$12:$O$211,Index!B642,Index!A642))</f>
        <v>0</v>
      </c>
    </row>
    <row r="650" spans="1:4" x14ac:dyDescent="0.2">
      <c r="A650" s="97" t="s">
        <v>3801</v>
      </c>
      <c r="B650" s="97" t="s">
        <v>3802</v>
      </c>
      <c r="C650" s="97" t="s">
        <v>227</v>
      </c>
      <c r="D650" s="100">
        <f>IF(ISERROR(INDEX('Trust - Frontsheet'!$C$12:$O$211,Index!B643,Index!A643)),0,INDEX('Trust - Frontsheet'!$C$12:$O$211,Index!B643,Index!A643))</f>
        <v>0</v>
      </c>
    </row>
    <row r="651" spans="1:4" x14ac:dyDescent="0.2">
      <c r="A651" s="97" t="s">
        <v>3803</v>
      </c>
      <c r="B651" s="97" t="s">
        <v>3804</v>
      </c>
      <c r="C651" s="97" t="s">
        <v>227</v>
      </c>
      <c r="D651" s="100">
        <f>IF(ISERROR(INDEX('Trust - Frontsheet'!$C$12:$O$211,Index!B644,Index!A644)),0,INDEX('Trust - Frontsheet'!$C$12:$O$211,Index!B644,Index!A644))</f>
        <v>0</v>
      </c>
    </row>
    <row r="652" spans="1:4" x14ac:dyDescent="0.2">
      <c r="A652" s="97" t="s">
        <v>3805</v>
      </c>
      <c r="B652" s="97" t="s">
        <v>3806</v>
      </c>
      <c r="C652" s="97" t="s">
        <v>227</v>
      </c>
      <c r="D652" s="100">
        <f>IF(ISERROR(INDEX('Trust - Frontsheet'!$C$12:$O$211,Index!B645,Index!A645)),0,INDEX('Trust - Frontsheet'!$C$12:$O$211,Index!B645,Index!A645))</f>
        <v>0</v>
      </c>
    </row>
    <row r="653" spans="1:4" x14ac:dyDescent="0.2">
      <c r="A653" s="97" t="s">
        <v>3807</v>
      </c>
      <c r="B653" s="97" t="s">
        <v>3808</v>
      </c>
      <c r="C653" s="97" t="s">
        <v>227</v>
      </c>
      <c r="D653" s="100">
        <f>IF(ISERROR(INDEX('Trust - Frontsheet'!$C$12:$O$211,Index!B646,Index!A646)),0,INDEX('Trust - Frontsheet'!$C$12:$O$211,Index!B646,Index!A646))</f>
        <v>0</v>
      </c>
    </row>
    <row r="654" spans="1:4" x14ac:dyDescent="0.2">
      <c r="A654" s="97" t="s">
        <v>3809</v>
      </c>
      <c r="B654" s="97" t="s">
        <v>3810</v>
      </c>
      <c r="C654" s="97" t="s">
        <v>227</v>
      </c>
      <c r="D654" s="100">
        <f>IF(ISERROR(INDEX('Trust - Frontsheet'!$C$12:$O$211,Index!B647,Index!A647)),0,INDEX('Trust - Frontsheet'!$C$12:$O$211,Index!B647,Index!A647))</f>
        <v>0</v>
      </c>
    </row>
    <row r="655" spans="1:4" x14ac:dyDescent="0.2">
      <c r="A655" s="97" t="s">
        <v>3811</v>
      </c>
      <c r="B655" s="97" t="s">
        <v>3812</v>
      </c>
      <c r="C655" s="97" t="s">
        <v>227</v>
      </c>
      <c r="D655" s="100">
        <f>IF(ISERROR(INDEX('Trust - Frontsheet'!$C$12:$O$211,Index!B648,Index!A648)),0,INDEX('Trust - Frontsheet'!$C$12:$O$211,Index!B648,Index!A648))</f>
        <v>0</v>
      </c>
    </row>
    <row r="656" spans="1:4" x14ac:dyDescent="0.2">
      <c r="A656" s="97" t="s">
        <v>3813</v>
      </c>
      <c r="B656" s="97" t="s">
        <v>3814</v>
      </c>
      <c r="C656" s="97" t="s">
        <v>227</v>
      </c>
      <c r="D656" s="100">
        <f>IF(ISERROR(INDEX('Trust - Frontsheet'!$C$12:$O$211,Index!B649,Index!A649)),0,INDEX('Trust - Frontsheet'!$C$12:$O$211,Index!B649,Index!A649))</f>
        <v>0</v>
      </c>
    </row>
    <row r="657" spans="1:4" x14ac:dyDescent="0.2">
      <c r="A657" s="97" t="s">
        <v>3815</v>
      </c>
      <c r="B657" s="97" t="s">
        <v>3816</v>
      </c>
      <c r="C657" s="97" t="s">
        <v>227</v>
      </c>
      <c r="D657" s="100">
        <f>IF(ISERROR(INDEX('Trust - Frontsheet'!$C$12:$O$211,Index!B650,Index!A650)),0,INDEX('Trust - Frontsheet'!$C$12:$O$211,Index!B650,Index!A650))</f>
        <v>0</v>
      </c>
    </row>
    <row r="658" spans="1:4" x14ac:dyDescent="0.2">
      <c r="A658" s="97" t="s">
        <v>3817</v>
      </c>
      <c r="B658" s="97" t="s">
        <v>3818</v>
      </c>
      <c r="C658" s="97" t="s">
        <v>227</v>
      </c>
      <c r="D658" s="100">
        <f>IF(ISERROR(INDEX('Trust - Frontsheet'!$C$12:$O$211,Index!B651,Index!A651)),0,INDEX('Trust - Frontsheet'!$C$12:$O$211,Index!B651,Index!A651))</f>
        <v>0</v>
      </c>
    </row>
    <row r="659" spans="1:4" x14ac:dyDescent="0.2">
      <c r="A659" s="97" t="s">
        <v>3821</v>
      </c>
      <c r="B659" s="97" t="s">
        <v>3822</v>
      </c>
      <c r="C659" s="97" t="s">
        <v>227</v>
      </c>
      <c r="D659" s="100">
        <f>IF(ISERROR(INDEX('Trust - Frontsheet'!$C$12:$O$211,Index!B652,Index!A652)),0,INDEX('Trust - Frontsheet'!$C$12:$O$211,Index!B652,Index!A652))</f>
        <v>0</v>
      </c>
    </row>
    <row r="660" spans="1:4" x14ac:dyDescent="0.2">
      <c r="A660" s="97" t="s">
        <v>3823</v>
      </c>
      <c r="B660" s="97" t="s">
        <v>3824</v>
      </c>
      <c r="C660" s="97" t="s">
        <v>227</v>
      </c>
      <c r="D660" s="100">
        <f>IF(ISERROR(INDEX('Trust - Frontsheet'!$C$12:$O$211,Index!B653,Index!A653)),0,INDEX('Trust - Frontsheet'!$C$12:$O$211,Index!B653,Index!A653))</f>
        <v>0</v>
      </c>
    </row>
    <row r="661" spans="1:4" x14ac:dyDescent="0.2">
      <c r="A661" s="97" t="s">
        <v>3825</v>
      </c>
      <c r="B661" s="97" t="s">
        <v>3826</v>
      </c>
      <c r="C661" s="97" t="s">
        <v>227</v>
      </c>
      <c r="D661" s="100">
        <f>IF(ISERROR(INDEX('Trust - Frontsheet'!$C$12:$O$211,Index!B654,Index!A654)),0,INDEX('Trust - Frontsheet'!$C$12:$O$211,Index!B654,Index!A654))</f>
        <v>0</v>
      </c>
    </row>
    <row r="662" spans="1:4" x14ac:dyDescent="0.2">
      <c r="A662" s="97" t="s">
        <v>3827</v>
      </c>
      <c r="B662" s="97" t="s">
        <v>1561</v>
      </c>
      <c r="C662" s="97" t="s">
        <v>227</v>
      </c>
      <c r="D662" s="100">
        <f>IF(ISERROR(INDEX('Trust - Frontsheet'!$C$12:$O$211,Index!B655,Index!A655)),0,INDEX('Trust - Frontsheet'!$C$12:$O$211,Index!B655,Index!A655))</f>
        <v>0</v>
      </c>
    </row>
    <row r="663" spans="1:4" x14ac:dyDescent="0.2">
      <c r="A663" s="97" t="s">
        <v>1562</v>
      </c>
      <c r="B663" s="97" t="s">
        <v>1563</v>
      </c>
      <c r="C663" s="97" t="s">
        <v>227</v>
      </c>
      <c r="D663" s="100">
        <f>IF(ISERROR(INDEX('Trust - Frontsheet'!$C$12:$O$211,Index!B656,Index!A656)),0,INDEX('Trust - Frontsheet'!$C$12:$O$211,Index!B656,Index!A656))</f>
        <v>0</v>
      </c>
    </row>
    <row r="664" spans="1:4" x14ac:dyDescent="0.2">
      <c r="A664" s="97" t="s">
        <v>1564</v>
      </c>
      <c r="B664" s="97" t="s">
        <v>1565</v>
      </c>
      <c r="C664" s="97" t="s">
        <v>227</v>
      </c>
      <c r="D664" s="100">
        <f>IF(ISERROR(INDEX('Trust - Frontsheet'!$C$12:$O$211,Index!B657,Index!A657)),0,INDEX('Trust - Frontsheet'!$C$12:$O$211,Index!B657,Index!A657))</f>
        <v>0</v>
      </c>
    </row>
    <row r="665" spans="1:4" x14ac:dyDescent="0.2">
      <c r="A665" s="97" t="s">
        <v>1566</v>
      </c>
      <c r="B665" s="97" t="s">
        <v>1567</v>
      </c>
      <c r="C665" s="97" t="s">
        <v>227</v>
      </c>
      <c r="D665" s="100">
        <f>IF(ISERROR(INDEX('Trust - Frontsheet'!$C$12:$O$211,Index!B658,Index!A658)),0,INDEX('Trust - Frontsheet'!$C$12:$O$211,Index!B658,Index!A658))</f>
        <v>0</v>
      </c>
    </row>
    <row r="666" spans="1:4" x14ac:dyDescent="0.2">
      <c r="A666" s="97" t="s">
        <v>1568</v>
      </c>
      <c r="B666" s="97" t="s">
        <v>1569</v>
      </c>
      <c r="C666" s="97" t="s">
        <v>227</v>
      </c>
      <c r="D666" s="100">
        <f>IF(ISERROR(INDEX('Trust - Frontsheet'!$C$12:$O$211,Index!B659,Index!A659)),0,INDEX('Trust - Frontsheet'!$C$12:$O$211,Index!B659,Index!A659))</f>
        <v>0</v>
      </c>
    </row>
    <row r="667" spans="1:4" x14ac:dyDescent="0.2">
      <c r="A667" s="97" t="s">
        <v>1570</v>
      </c>
      <c r="B667" s="97" t="s">
        <v>1571</v>
      </c>
      <c r="C667" s="97" t="s">
        <v>227</v>
      </c>
      <c r="D667" s="100">
        <f>IF(ISERROR(INDEX('Trust - Frontsheet'!$C$12:$O$211,Index!B660,Index!A660)),0,INDEX('Trust - Frontsheet'!$C$12:$O$211,Index!B660,Index!A660))</f>
        <v>0</v>
      </c>
    </row>
    <row r="668" spans="1:4" x14ac:dyDescent="0.2">
      <c r="A668" s="97" t="s">
        <v>1572</v>
      </c>
      <c r="B668" s="97" t="s">
        <v>1573</v>
      </c>
      <c r="C668" s="97" t="s">
        <v>227</v>
      </c>
      <c r="D668" s="100">
        <f>IF(ISERROR(INDEX('Trust - Frontsheet'!$C$12:$O$211,Index!B661,Index!A661)),0,INDEX('Trust - Frontsheet'!$C$12:$O$211,Index!B661,Index!A661))</f>
        <v>0</v>
      </c>
    </row>
    <row r="669" spans="1:4" x14ac:dyDescent="0.2">
      <c r="A669" s="97" t="s">
        <v>1576</v>
      </c>
      <c r="B669" s="97" t="s">
        <v>1577</v>
      </c>
      <c r="C669" s="97" t="s">
        <v>227</v>
      </c>
      <c r="D669" s="100">
        <f>IF(ISERROR(INDEX('Trust - Frontsheet'!$C$12:$O$211,Index!B662,Index!A662)),0,INDEX('Trust - Frontsheet'!$C$12:$O$211,Index!B662,Index!A662))</f>
        <v>0</v>
      </c>
    </row>
    <row r="670" spans="1:4" x14ac:dyDescent="0.2">
      <c r="A670" s="97" t="s">
        <v>1578</v>
      </c>
      <c r="B670" s="97" t="s">
        <v>1579</v>
      </c>
      <c r="C670" s="97" t="s">
        <v>227</v>
      </c>
      <c r="D670" s="100">
        <f>IF(ISERROR(INDEX('Trust - Frontsheet'!$C$12:$O$211,Index!B663,Index!A663)),0,INDEX('Trust - Frontsheet'!$C$12:$O$211,Index!B663,Index!A663))</f>
        <v>0</v>
      </c>
    </row>
    <row r="671" spans="1:4" x14ac:dyDescent="0.2">
      <c r="A671" s="97" t="s">
        <v>1580</v>
      </c>
      <c r="B671" s="97" t="s">
        <v>1581</v>
      </c>
      <c r="C671" s="97" t="s">
        <v>227</v>
      </c>
      <c r="D671" s="100">
        <f>IF(ISERROR(INDEX('Trust - Frontsheet'!$C$12:$O$211,Index!B664,Index!A664)),0,INDEX('Trust - Frontsheet'!$C$12:$O$211,Index!B664,Index!A664))</f>
        <v>0</v>
      </c>
    </row>
    <row r="672" spans="1:4" x14ac:dyDescent="0.2">
      <c r="A672" s="97" t="s">
        <v>1582</v>
      </c>
      <c r="B672" s="97" t="s">
        <v>1583</v>
      </c>
      <c r="C672" s="97" t="s">
        <v>227</v>
      </c>
      <c r="D672" s="100">
        <f>IF(ISERROR(INDEX('Trust - Frontsheet'!$C$12:$O$211,Index!B665,Index!A665)),0,INDEX('Trust - Frontsheet'!$C$12:$O$211,Index!B665,Index!A665))</f>
        <v>0</v>
      </c>
    </row>
    <row r="673" spans="1:4" x14ac:dyDescent="0.2">
      <c r="A673" s="97" t="s">
        <v>1584</v>
      </c>
      <c r="B673" s="97" t="s">
        <v>1585</v>
      </c>
      <c r="C673" s="97" t="s">
        <v>227</v>
      </c>
      <c r="D673" s="100">
        <f>IF(ISERROR(INDEX('Trust - Frontsheet'!$C$12:$O$211,Index!B666,Index!A666)),0,INDEX('Trust - Frontsheet'!$C$12:$O$211,Index!B666,Index!A666))</f>
        <v>0</v>
      </c>
    </row>
    <row r="674" spans="1:4" x14ac:dyDescent="0.2">
      <c r="A674" s="97" t="s">
        <v>1586</v>
      </c>
      <c r="B674" s="97" t="s">
        <v>1587</v>
      </c>
      <c r="C674" s="97" t="s">
        <v>227</v>
      </c>
      <c r="D674" s="100">
        <f>IF(ISERROR(INDEX('Trust - Frontsheet'!$C$12:$O$211,Index!B667,Index!A667)),0,INDEX('Trust - Frontsheet'!$C$12:$O$211,Index!B667,Index!A667))</f>
        <v>0</v>
      </c>
    </row>
    <row r="675" spans="1:4" x14ac:dyDescent="0.2">
      <c r="A675" s="97" t="s">
        <v>1588</v>
      </c>
      <c r="B675" s="97" t="s">
        <v>1589</v>
      </c>
      <c r="C675" s="97" t="s">
        <v>227</v>
      </c>
      <c r="D675" s="100">
        <f>IF(ISERROR(INDEX('Trust - Frontsheet'!$C$12:$O$211,Index!B668,Index!A668)),0,INDEX('Trust - Frontsheet'!$C$12:$O$211,Index!B668,Index!A668))</f>
        <v>0</v>
      </c>
    </row>
    <row r="676" spans="1:4" x14ac:dyDescent="0.2">
      <c r="A676" s="97" t="s">
        <v>1590</v>
      </c>
      <c r="B676" s="97" t="s">
        <v>1591</v>
      </c>
      <c r="C676" s="97" t="s">
        <v>227</v>
      </c>
      <c r="D676" s="100">
        <f>IF(ISERROR(INDEX('Trust - Frontsheet'!$C$12:$O$211,Index!B669,Index!A669)),0,INDEX('Trust - Frontsheet'!$C$12:$O$211,Index!B669,Index!A669))</f>
        <v>0</v>
      </c>
    </row>
    <row r="677" spans="1:4" x14ac:dyDescent="0.2">
      <c r="A677" s="97" t="s">
        <v>1592</v>
      </c>
      <c r="B677" s="97" t="s">
        <v>1593</v>
      </c>
      <c r="C677" s="97" t="s">
        <v>227</v>
      </c>
      <c r="D677" s="100">
        <f>IF(ISERROR(INDEX('Trust - Frontsheet'!$C$12:$O$211,Index!B670,Index!A670)),0,INDEX('Trust - Frontsheet'!$C$12:$O$211,Index!B670,Index!A670))</f>
        <v>0</v>
      </c>
    </row>
    <row r="678" spans="1:4" x14ac:dyDescent="0.2">
      <c r="A678" s="97" t="s">
        <v>1594</v>
      </c>
      <c r="B678" s="97" t="s">
        <v>1595</v>
      </c>
      <c r="C678" s="97" t="s">
        <v>227</v>
      </c>
      <c r="D678" s="100">
        <f>IF(ISERROR(INDEX('Trust - Frontsheet'!$C$12:$O$211,Index!B671,Index!A671)),0,INDEX('Trust - Frontsheet'!$C$12:$O$211,Index!B671,Index!A671))</f>
        <v>0</v>
      </c>
    </row>
    <row r="679" spans="1:4" x14ac:dyDescent="0.2">
      <c r="A679" s="97" t="s">
        <v>1598</v>
      </c>
      <c r="B679" s="97" t="s">
        <v>1599</v>
      </c>
      <c r="C679" s="97" t="s">
        <v>227</v>
      </c>
      <c r="D679" s="100">
        <f>IF(ISERROR(INDEX('Trust - Frontsheet'!$C$12:$O$211,Index!B672,Index!A672)),0,INDEX('Trust - Frontsheet'!$C$12:$O$211,Index!B672,Index!A672))</f>
        <v>0</v>
      </c>
    </row>
    <row r="680" spans="1:4" x14ac:dyDescent="0.2">
      <c r="A680" s="97" t="s">
        <v>1600</v>
      </c>
      <c r="B680" s="97" t="s">
        <v>1601</v>
      </c>
      <c r="C680" s="97" t="s">
        <v>227</v>
      </c>
      <c r="D680" s="100">
        <f>IF(ISERROR(INDEX('Trust - Frontsheet'!$C$12:$O$211,Index!B673,Index!A673)),0,INDEX('Trust - Frontsheet'!$C$12:$O$211,Index!B673,Index!A673))</f>
        <v>0</v>
      </c>
    </row>
    <row r="681" spans="1:4" x14ac:dyDescent="0.2">
      <c r="A681" s="97" t="s">
        <v>1602</v>
      </c>
      <c r="B681" s="97" t="s">
        <v>1603</v>
      </c>
      <c r="C681" s="97" t="s">
        <v>227</v>
      </c>
      <c r="D681" s="100">
        <f>IF(ISERROR(INDEX('Trust - Frontsheet'!$C$12:$O$211,Index!B674,Index!A674)),0,INDEX('Trust - Frontsheet'!$C$12:$O$211,Index!B674,Index!A674))</f>
        <v>0</v>
      </c>
    </row>
    <row r="682" spans="1:4" x14ac:dyDescent="0.2">
      <c r="A682" s="97" t="s">
        <v>1604</v>
      </c>
      <c r="B682" s="97" t="s">
        <v>1605</v>
      </c>
      <c r="C682" s="97" t="s">
        <v>227</v>
      </c>
      <c r="D682" s="100">
        <f>IF(ISERROR(INDEX('Trust - Frontsheet'!$C$12:$O$211,Index!B675,Index!A675)),0,INDEX('Trust - Frontsheet'!$C$12:$O$211,Index!B675,Index!A675))</f>
        <v>0</v>
      </c>
    </row>
    <row r="683" spans="1:4" x14ac:dyDescent="0.2">
      <c r="A683" s="97" t="s">
        <v>1606</v>
      </c>
      <c r="B683" s="97" t="s">
        <v>1607</v>
      </c>
      <c r="C683" s="97" t="s">
        <v>227</v>
      </c>
      <c r="D683" s="100">
        <f>IF(ISERROR(INDEX('Trust - Frontsheet'!$C$12:$O$211,Index!B676,Index!A676)),0,INDEX('Trust - Frontsheet'!$C$12:$O$211,Index!B676,Index!A676))</f>
        <v>0</v>
      </c>
    </row>
    <row r="684" spans="1:4" x14ac:dyDescent="0.2">
      <c r="A684" s="97" t="s">
        <v>1608</v>
      </c>
      <c r="B684" s="97" t="s">
        <v>1609</v>
      </c>
      <c r="C684" s="97" t="s">
        <v>227</v>
      </c>
      <c r="D684" s="100">
        <f>IF(ISERROR(INDEX('Trust - Frontsheet'!$C$12:$O$211,Index!B677,Index!A677)),0,INDEX('Trust - Frontsheet'!$C$12:$O$211,Index!B677,Index!A677))</f>
        <v>0</v>
      </c>
    </row>
    <row r="685" spans="1:4" x14ac:dyDescent="0.2">
      <c r="A685" s="97" t="s">
        <v>1610</v>
      </c>
      <c r="B685" s="97" t="s">
        <v>1611</v>
      </c>
      <c r="C685" s="97" t="s">
        <v>227</v>
      </c>
      <c r="D685" s="100">
        <f>IF(ISERROR(INDEX('Trust - Frontsheet'!$C$12:$O$211,Index!B678,Index!A678)),0,INDEX('Trust - Frontsheet'!$C$12:$O$211,Index!B678,Index!A678))</f>
        <v>0</v>
      </c>
    </row>
    <row r="686" spans="1:4" x14ac:dyDescent="0.2">
      <c r="A686" s="97" t="s">
        <v>1612</v>
      </c>
      <c r="B686" s="97" t="s">
        <v>1613</v>
      </c>
      <c r="C686" s="97" t="s">
        <v>227</v>
      </c>
      <c r="D686" s="100">
        <f>IF(ISERROR(INDEX('Trust - Frontsheet'!$C$12:$O$211,Index!B679,Index!A679)),0,INDEX('Trust - Frontsheet'!$C$12:$O$211,Index!B679,Index!A679))</f>
        <v>0</v>
      </c>
    </row>
    <row r="687" spans="1:4" x14ac:dyDescent="0.2">
      <c r="A687" s="97" t="s">
        <v>1614</v>
      </c>
      <c r="B687" s="97" t="s">
        <v>1615</v>
      </c>
      <c r="C687" s="97" t="s">
        <v>227</v>
      </c>
      <c r="D687" s="100">
        <f>IF(ISERROR(INDEX('Trust - Frontsheet'!$C$12:$O$211,Index!B680,Index!A680)),0,INDEX('Trust - Frontsheet'!$C$12:$O$211,Index!B680,Index!A680))</f>
        <v>0</v>
      </c>
    </row>
    <row r="688" spans="1:4" x14ac:dyDescent="0.2">
      <c r="A688" s="97" t="s">
        <v>1616</v>
      </c>
      <c r="B688" s="97" t="s">
        <v>1617</v>
      </c>
      <c r="C688" s="97" t="s">
        <v>227</v>
      </c>
      <c r="D688" s="100">
        <f>IF(ISERROR(INDEX('Trust - Frontsheet'!$C$12:$O$211,Index!B681,Index!A681)),0,INDEX('Trust - Frontsheet'!$C$12:$O$211,Index!B681,Index!A681))</f>
        <v>0</v>
      </c>
    </row>
    <row r="689" spans="1:4" x14ac:dyDescent="0.2">
      <c r="A689" s="97" t="s">
        <v>1620</v>
      </c>
      <c r="B689" s="97" t="s">
        <v>1621</v>
      </c>
      <c r="C689" s="97" t="s">
        <v>227</v>
      </c>
      <c r="D689" s="100">
        <f>IF(ISERROR(INDEX('Trust - Frontsheet'!$C$12:$O$211,Index!B682,Index!A682)),0,INDEX('Trust - Frontsheet'!$C$12:$O$211,Index!B682,Index!A682))</f>
        <v>0</v>
      </c>
    </row>
    <row r="690" spans="1:4" x14ac:dyDescent="0.2">
      <c r="A690" s="97" t="s">
        <v>1622</v>
      </c>
      <c r="B690" s="97" t="s">
        <v>1623</v>
      </c>
      <c r="C690" s="97" t="s">
        <v>227</v>
      </c>
      <c r="D690" s="100">
        <f>IF(ISERROR(INDEX('Trust - Frontsheet'!$C$12:$O$211,Index!B683,Index!A683)),0,INDEX('Trust - Frontsheet'!$C$12:$O$211,Index!B683,Index!A683))</f>
        <v>0</v>
      </c>
    </row>
    <row r="691" spans="1:4" x14ac:dyDescent="0.2">
      <c r="A691" s="97" t="s">
        <v>1624</v>
      </c>
      <c r="B691" s="97" t="s">
        <v>1625</v>
      </c>
      <c r="C691" s="97" t="s">
        <v>227</v>
      </c>
      <c r="D691" s="100">
        <f>IF(ISERROR(INDEX('Trust - Frontsheet'!$C$12:$O$211,Index!B684,Index!A684)),0,INDEX('Trust - Frontsheet'!$C$12:$O$211,Index!B684,Index!A684))</f>
        <v>0</v>
      </c>
    </row>
    <row r="692" spans="1:4" x14ac:dyDescent="0.2">
      <c r="A692" s="97" t="s">
        <v>1626</v>
      </c>
      <c r="B692" s="97" t="s">
        <v>1627</v>
      </c>
      <c r="C692" s="97" t="s">
        <v>227</v>
      </c>
      <c r="D692" s="100">
        <f>IF(ISERROR(INDEX('Trust - Frontsheet'!$C$12:$O$211,Index!B685,Index!A685)),0,INDEX('Trust - Frontsheet'!$C$12:$O$211,Index!B685,Index!A685))</f>
        <v>0</v>
      </c>
    </row>
    <row r="693" spans="1:4" x14ac:dyDescent="0.2">
      <c r="A693" s="97" t="s">
        <v>1628</v>
      </c>
      <c r="B693" s="97" t="s">
        <v>1629</v>
      </c>
      <c r="C693" s="97" t="s">
        <v>227</v>
      </c>
      <c r="D693" s="100">
        <f>IF(ISERROR(INDEX('Trust - Frontsheet'!$C$12:$O$211,Index!B686,Index!A686)),0,INDEX('Trust - Frontsheet'!$C$12:$O$211,Index!B686,Index!A686))</f>
        <v>0</v>
      </c>
    </row>
    <row r="694" spans="1:4" x14ac:dyDescent="0.2">
      <c r="A694" s="97" t="s">
        <v>1630</v>
      </c>
      <c r="B694" s="97" t="s">
        <v>1631</v>
      </c>
      <c r="C694" s="97" t="s">
        <v>227</v>
      </c>
      <c r="D694" s="100">
        <f>IF(ISERROR(INDEX('Trust - Frontsheet'!$C$12:$O$211,Index!B687,Index!A687)),0,INDEX('Trust - Frontsheet'!$C$12:$O$211,Index!B687,Index!A687))</f>
        <v>0</v>
      </c>
    </row>
    <row r="695" spans="1:4" x14ac:dyDescent="0.2">
      <c r="A695" s="97" t="s">
        <v>1632</v>
      </c>
      <c r="B695" s="97" t="s">
        <v>1633</v>
      </c>
      <c r="C695" s="97" t="s">
        <v>227</v>
      </c>
      <c r="D695" s="100">
        <f>IF(ISERROR(INDEX('Trust - Frontsheet'!$C$12:$O$211,Index!B688,Index!A688)),0,INDEX('Trust - Frontsheet'!$C$12:$O$211,Index!B688,Index!A688))</f>
        <v>0</v>
      </c>
    </row>
    <row r="696" spans="1:4" x14ac:dyDescent="0.2">
      <c r="A696" s="97" t="s">
        <v>1634</v>
      </c>
      <c r="B696" s="97" t="s">
        <v>1635</v>
      </c>
      <c r="C696" s="97" t="s">
        <v>227</v>
      </c>
      <c r="D696" s="100">
        <f>IF(ISERROR(INDEX('Trust - Frontsheet'!$C$12:$O$211,Index!B689,Index!A689)),0,INDEX('Trust - Frontsheet'!$C$12:$O$211,Index!B689,Index!A689))</f>
        <v>0</v>
      </c>
    </row>
    <row r="697" spans="1:4" x14ac:dyDescent="0.2">
      <c r="A697" s="97" t="s">
        <v>1636</v>
      </c>
      <c r="B697" s="97" t="s">
        <v>1637</v>
      </c>
      <c r="C697" s="97" t="s">
        <v>227</v>
      </c>
      <c r="D697" s="100">
        <f>IF(ISERROR(INDEX('Trust - Frontsheet'!$C$12:$O$211,Index!B690,Index!A690)),0,INDEX('Trust - Frontsheet'!$C$12:$O$211,Index!B690,Index!A690))</f>
        <v>0</v>
      </c>
    </row>
    <row r="698" spans="1:4" x14ac:dyDescent="0.2">
      <c r="A698" s="97" t="s">
        <v>1638</v>
      </c>
      <c r="B698" s="97" t="s">
        <v>1639</v>
      </c>
      <c r="C698" s="97" t="s">
        <v>227</v>
      </c>
      <c r="D698" s="100">
        <f>IF(ISERROR(INDEX('Trust - Frontsheet'!$C$12:$O$211,Index!B691,Index!A691)),0,INDEX('Trust - Frontsheet'!$C$12:$O$211,Index!B691,Index!A691))</f>
        <v>0</v>
      </c>
    </row>
    <row r="699" spans="1:4" x14ac:dyDescent="0.2">
      <c r="A699" s="97" t="s">
        <v>1642</v>
      </c>
      <c r="B699" s="97" t="s">
        <v>1643</v>
      </c>
      <c r="C699" s="97" t="s">
        <v>227</v>
      </c>
      <c r="D699" s="100">
        <f>IF(ISERROR(INDEX('Trust - Frontsheet'!$C$12:$O$211,Index!B692,Index!A692)),0,INDEX('Trust - Frontsheet'!$C$12:$O$211,Index!B692,Index!A692))</f>
        <v>0</v>
      </c>
    </row>
    <row r="700" spans="1:4" x14ac:dyDescent="0.2">
      <c r="A700" s="97" t="s">
        <v>1644</v>
      </c>
      <c r="B700" s="97" t="s">
        <v>1645</v>
      </c>
      <c r="C700" s="97" t="s">
        <v>227</v>
      </c>
      <c r="D700" s="100">
        <f>IF(ISERROR(INDEX('Trust - Frontsheet'!$C$12:$O$211,Index!B693,Index!A693)),0,INDEX('Trust - Frontsheet'!$C$12:$O$211,Index!B693,Index!A693))</f>
        <v>0</v>
      </c>
    </row>
    <row r="701" spans="1:4" x14ac:dyDescent="0.2">
      <c r="A701" s="97" t="s">
        <v>1646</v>
      </c>
      <c r="B701" s="97" t="s">
        <v>1647</v>
      </c>
      <c r="C701" s="97" t="s">
        <v>227</v>
      </c>
      <c r="D701" s="100">
        <f>IF(ISERROR(INDEX('Trust - Frontsheet'!$C$12:$O$211,Index!B694,Index!A694)),0,INDEX('Trust - Frontsheet'!$C$12:$O$211,Index!B694,Index!A694))</f>
        <v>0</v>
      </c>
    </row>
    <row r="702" spans="1:4" x14ac:dyDescent="0.2">
      <c r="A702" s="97" t="s">
        <v>1648</v>
      </c>
      <c r="B702" s="97" t="s">
        <v>1649</v>
      </c>
      <c r="C702" s="97" t="s">
        <v>227</v>
      </c>
      <c r="D702" s="100">
        <f>IF(ISERROR(INDEX('Trust - Frontsheet'!$C$12:$O$211,Index!B695,Index!A695)),0,INDEX('Trust - Frontsheet'!$C$12:$O$211,Index!B695,Index!A695))</f>
        <v>0</v>
      </c>
    </row>
    <row r="703" spans="1:4" x14ac:dyDescent="0.2">
      <c r="A703" s="97" t="s">
        <v>1650</v>
      </c>
      <c r="B703" s="97" t="s">
        <v>1651</v>
      </c>
      <c r="C703" s="97" t="s">
        <v>227</v>
      </c>
      <c r="D703" s="100">
        <f>IF(ISERROR(INDEX('Trust - Frontsheet'!$C$12:$O$211,Index!B696,Index!A696)),0,INDEX('Trust - Frontsheet'!$C$12:$O$211,Index!B696,Index!A696))</f>
        <v>0</v>
      </c>
    </row>
    <row r="704" spans="1:4" x14ac:dyDescent="0.2">
      <c r="A704" s="97" t="s">
        <v>1652</v>
      </c>
      <c r="B704" s="97" t="s">
        <v>1653</v>
      </c>
      <c r="C704" s="97" t="s">
        <v>227</v>
      </c>
      <c r="D704" s="100">
        <f>IF(ISERROR(INDEX('Trust - Frontsheet'!$C$12:$O$211,Index!B697,Index!A697)),0,INDEX('Trust - Frontsheet'!$C$12:$O$211,Index!B697,Index!A697))</f>
        <v>0</v>
      </c>
    </row>
    <row r="705" spans="1:4" x14ac:dyDescent="0.2">
      <c r="A705" s="97" t="s">
        <v>1654</v>
      </c>
      <c r="B705" s="97" t="s">
        <v>1655</v>
      </c>
      <c r="C705" s="97" t="s">
        <v>227</v>
      </c>
      <c r="D705" s="100">
        <f>IF(ISERROR(INDEX('Trust - Frontsheet'!$C$12:$O$211,Index!B698,Index!A698)),0,INDEX('Trust - Frontsheet'!$C$12:$O$211,Index!B698,Index!A698))</f>
        <v>0</v>
      </c>
    </row>
    <row r="706" spans="1:4" x14ac:dyDescent="0.2">
      <c r="A706" s="97" t="s">
        <v>1656</v>
      </c>
      <c r="B706" s="97" t="s">
        <v>1657</v>
      </c>
      <c r="C706" s="97" t="s">
        <v>227</v>
      </c>
      <c r="D706" s="100">
        <f>IF(ISERROR(INDEX('Trust - Frontsheet'!$C$12:$O$211,Index!B699,Index!A699)),0,INDEX('Trust - Frontsheet'!$C$12:$O$211,Index!B699,Index!A699))</f>
        <v>0</v>
      </c>
    </row>
    <row r="707" spans="1:4" x14ac:dyDescent="0.2">
      <c r="A707" s="97" t="s">
        <v>1658</v>
      </c>
      <c r="B707" s="97" t="s">
        <v>1659</v>
      </c>
      <c r="C707" s="97" t="s">
        <v>227</v>
      </c>
      <c r="D707" s="100">
        <f>IF(ISERROR(INDEX('Trust - Frontsheet'!$C$12:$O$211,Index!B700,Index!A700)),0,INDEX('Trust - Frontsheet'!$C$12:$O$211,Index!B700,Index!A700))</f>
        <v>0</v>
      </c>
    </row>
    <row r="708" spans="1:4" ht="12" customHeight="1" x14ac:dyDescent="0.2">
      <c r="A708" s="97" t="s">
        <v>1660</v>
      </c>
      <c r="B708" s="97" t="s">
        <v>3924</v>
      </c>
      <c r="C708" s="97" t="s">
        <v>227</v>
      </c>
      <c r="D708" s="100">
        <f>IF(ISERROR(INDEX('Trust - Frontsheet'!$C$12:$O$211,Index!B701,Index!A701)),0,INDEX('Trust - Frontsheet'!$C$12:$O$211,Index!B701,Index!A701))</f>
        <v>0</v>
      </c>
    </row>
    <row r="709" spans="1:4" x14ac:dyDescent="0.2">
      <c r="A709" s="97" t="s">
        <v>3314</v>
      </c>
      <c r="B709" s="97" t="s">
        <v>3315</v>
      </c>
      <c r="C709" s="97" t="s">
        <v>227</v>
      </c>
      <c r="D709" s="100">
        <f>IF(ISERROR(INDEX('Trust - Frontsheet'!$C$12:$O$211,Index!B702,Index!A702)),0,INDEX('Trust - Frontsheet'!$C$12:$O$211,Index!B702,Index!A702))</f>
        <v>0</v>
      </c>
    </row>
    <row r="710" spans="1:4" x14ac:dyDescent="0.2">
      <c r="A710" s="97" t="s">
        <v>3316</v>
      </c>
      <c r="B710" s="97" t="s">
        <v>3317</v>
      </c>
      <c r="C710" s="97" t="s">
        <v>227</v>
      </c>
      <c r="D710" s="100">
        <f>IF(ISERROR(INDEX('Trust - Frontsheet'!$C$12:$O$211,Index!B703,Index!A703)),0,INDEX('Trust - Frontsheet'!$C$12:$O$211,Index!B703,Index!A703))</f>
        <v>0</v>
      </c>
    </row>
    <row r="711" spans="1:4" x14ac:dyDescent="0.2">
      <c r="A711" s="97" t="s">
        <v>3318</v>
      </c>
      <c r="B711" s="97" t="s">
        <v>3319</v>
      </c>
      <c r="C711" s="97" t="s">
        <v>227</v>
      </c>
      <c r="D711" s="100">
        <f>IF(ISERROR(INDEX('Trust - Frontsheet'!$C$12:$O$211,Index!B704,Index!A704)),0,INDEX('Trust - Frontsheet'!$C$12:$O$211,Index!B704,Index!A704))</f>
        <v>0</v>
      </c>
    </row>
    <row r="712" spans="1:4" x14ac:dyDescent="0.2">
      <c r="A712" s="97" t="s">
        <v>3320</v>
      </c>
      <c r="B712" s="97" t="s">
        <v>3321</v>
      </c>
      <c r="C712" s="97" t="s">
        <v>227</v>
      </c>
      <c r="D712" s="100">
        <f>IF(ISERROR(INDEX('Trust - Frontsheet'!$C$12:$O$211,Index!B705,Index!A705)),0,INDEX('Trust - Frontsheet'!$C$12:$O$211,Index!B705,Index!A705))</f>
        <v>0</v>
      </c>
    </row>
    <row r="713" spans="1:4" x14ac:dyDescent="0.2">
      <c r="A713" s="97" t="s">
        <v>3322</v>
      </c>
      <c r="B713" s="97" t="s">
        <v>3323</v>
      </c>
      <c r="C713" s="97" t="s">
        <v>227</v>
      </c>
      <c r="D713" s="100">
        <f>IF(ISERROR(INDEX('Trust - Frontsheet'!$C$12:$O$211,Index!B706,Index!A706)),0,INDEX('Trust - Frontsheet'!$C$12:$O$211,Index!B706,Index!A706))</f>
        <v>0</v>
      </c>
    </row>
    <row r="714" spans="1:4" x14ac:dyDescent="0.2">
      <c r="A714" s="97" t="s">
        <v>3324</v>
      </c>
      <c r="B714" s="97" t="s">
        <v>3325</v>
      </c>
      <c r="C714" s="97" t="s">
        <v>227</v>
      </c>
      <c r="D714" s="100">
        <f>IF(ISERROR(INDEX('Trust - Frontsheet'!$C$12:$O$211,Index!B707,Index!A707)),0,INDEX('Trust - Frontsheet'!$C$12:$O$211,Index!B707,Index!A707))</f>
        <v>0</v>
      </c>
    </row>
    <row r="715" spans="1:4" x14ac:dyDescent="0.2">
      <c r="A715" s="97" t="s">
        <v>3326</v>
      </c>
      <c r="B715" s="97" t="s">
        <v>3327</v>
      </c>
      <c r="C715" s="97" t="s">
        <v>227</v>
      </c>
      <c r="D715" s="100">
        <f>IF(ISERROR(INDEX('Trust - Frontsheet'!$C$12:$O$211,Index!B708,Index!A708)),0,INDEX('Trust - Frontsheet'!$C$12:$O$211,Index!B708,Index!A708))</f>
        <v>0</v>
      </c>
    </row>
    <row r="716" spans="1:4" x14ac:dyDescent="0.2">
      <c r="A716" s="97" t="s">
        <v>3328</v>
      </c>
      <c r="B716" s="97" t="s">
        <v>3329</v>
      </c>
      <c r="C716" s="97" t="s">
        <v>227</v>
      </c>
      <c r="D716" s="100">
        <f>IF(ISERROR(INDEX('Trust - Frontsheet'!$C$12:$O$211,Index!B709,Index!A709)),0,INDEX('Trust - Frontsheet'!$C$12:$O$211,Index!B709,Index!A709))</f>
        <v>0</v>
      </c>
    </row>
    <row r="717" spans="1:4" x14ac:dyDescent="0.2">
      <c r="A717" s="97" t="s">
        <v>3330</v>
      </c>
      <c r="B717" s="97" t="s">
        <v>3331</v>
      </c>
      <c r="C717" s="97" t="s">
        <v>227</v>
      </c>
      <c r="D717" s="100">
        <f>IF(ISERROR(INDEX('Trust - Frontsheet'!$C$12:$O$211,Index!B710,Index!A710)),0,INDEX('Trust - Frontsheet'!$C$12:$O$211,Index!B710,Index!A710))</f>
        <v>0</v>
      </c>
    </row>
    <row r="718" spans="1:4" x14ac:dyDescent="0.2">
      <c r="A718" s="97" t="s">
        <v>3332</v>
      </c>
      <c r="B718" s="97" t="s">
        <v>3333</v>
      </c>
      <c r="C718" s="97" t="s">
        <v>227</v>
      </c>
      <c r="D718" s="100">
        <f>IF(ISERROR(INDEX('Trust - Frontsheet'!$C$12:$O$211,Index!B711,Index!A711)),0,INDEX('Trust - Frontsheet'!$C$12:$O$211,Index!B711,Index!A711))</f>
        <v>0</v>
      </c>
    </row>
    <row r="719" spans="1:4" x14ac:dyDescent="0.2">
      <c r="A719" s="97" t="s">
        <v>3336</v>
      </c>
      <c r="B719" s="97" t="s">
        <v>3337</v>
      </c>
      <c r="C719" s="97" t="s">
        <v>227</v>
      </c>
      <c r="D719" s="100">
        <f>IF(ISERROR(INDEX('Trust - Frontsheet'!$C$12:$O$211,Index!B712,Index!A712)),0,INDEX('Trust - Frontsheet'!$C$12:$O$211,Index!B712,Index!A712))</f>
        <v>0</v>
      </c>
    </row>
    <row r="720" spans="1:4" x14ac:dyDescent="0.2">
      <c r="A720" s="97" t="s">
        <v>3338</v>
      </c>
      <c r="B720" s="97" t="s">
        <v>3339</v>
      </c>
      <c r="C720" s="97" t="s">
        <v>227</v>
      </c>
      <c r="D720" s="100">
        <f>IF(ISERROR(INDEX('Trust - Frontsheet'!$C$12:$O$211,Index!B713,Index!A713)),0,INDEX('Trust - Frontsheet'!$C$12:$O$211,Index!B713,Index!A713))</f>
        <v>0</v>
      </c>
    </row>
    <row r="721" spans="1:4" x14ac:dyDescent="0.2">
      <c r="A721" s="97" t="s">
        <v>3340</v>
      </c>
      <c r="B721" s="97" t="s">
        <v>3341</v>
      </c>
      <c r="C721" s="97" t="s">
        <v>227</v>
      </c>
      <c r="D721" s="100">
        <f>IF(ISERROR(INDEX('Trust - Frontsheet'!$C$12:$O$211,Index!B714,Index!A714)),0,INDEX('Trust - Frontsheet'!$C$12:$O$211,Index!B714,Index!A714))</f>
        <v>0</v>
      </c>
    </row>
    <row r="722" spans="1:4" x14ac:dyDescent="0.2">
      <c r="A722" s="97" t="s">
        <v>3342</v>
      </c>
      <c r="B722" s="97" t="s">
        <v>3343</v>
      </c>
      <c r="C722" s="97" t="s">
        <v>227</v>
      </c>
      <c r="D722" s="100">
        <f>IF(ISERROR(INDEX('Trust - Frontsheet'!$C$12:$O$211,Index!B715,Index!A715)),0,INDEX('Trust - Frontsheet'!$C$12:$O$211,Index!B715,Index!A715))</f>
        <v>0</v>
      </c>
    </row>
    <row r="723" spans="1:4" x14ac:dyDescent="0.2">
      <c r="A723" s="97" t="s">
        <v>3344</v>
      </c>
      <c r="B723" s="97" t="s">
        <v>3345</v>
      </c>
      <c r="C723" s="97" t="s">
        <v>227</v>
      </c>
      <c r="D723" s="100">
        <f>IF(ISERROR(INDEX('Trust - Frontsheet'!$C$12:$O$211,Index!B716,Index!A716)),0,INDEX('Trust - Frontsheet'!$C$12:$O$211,Index!B716,Index!A716))</f>
        <v>0</v>
      </c>
    </row>
    <row r="724" spans="1:4" x14ac:dyDescent="0.2">
      <c r="A724" s="97" t="s">
        <v>3346</v>
      </c>
      <c r="B724" s="97" t="s">
        <v>3347</v>
      </c>
      <c r="C724" s="97" t="s">
        <v>227</v>
      </c>
      <c r="D724" s="100">
        <f>IF(ISERROR(INDEX('Trust - Frontsheet'!$C$12:$O$211,Index!B717,Index!A717)),0,INDEX('Trust - Frontsheet'!$C$12:$O$211,Index!B717,Index!A717))</f>
        <v>0</v>
      </c>
    </row>
    <row r="725" spans="1:4" x14ac:dyDescent="0.2">
      <c r="A725" s="97" t="s">
        <v>3348</v>
      </c>
      <c r="B725" s="97" t="s">
        <v>3349</v>
      </c>
      <c r="C725" s="97" t="s">
        <v>227</v>
      </c>
      <c r="D725" s="100">
        <f>IF(ISERROR(INDEX('Trust - Frontsheet'!$C$12:$O$211,Index!B718,Index!A718)),0,INDEX('Trust - Frontsheet'!$C$12:$O$211,Index!B718,Index!A718))</f>
        <v>0</v>
      </c>
    </row>
    <row r="726" spans="1:4" x14ac:dyDescent="0.2">
      <c r="A726" s="97" t="s">
        <v>3350</v>
      </c>
      <c r="B726" s="97" t="s">
        <v>3351</v>
      </c>
      <c r="C726" s="97" t="s">
        <v>227</v>
      </c>
      <c r="D726" s="100">
        <f>IF(ISERROR(INDEX('Trust - Frontsheet'!$C$12:$O$211,Index!B719,Index!A719)),0,INDEX('Trust - Frontsheet'!$C$12:$O$211,Index!B719,Index!A719))</f>
        <v>0</v>
      </c>
    </row>
    <row r="727" spans="1:4" x14ac:dyDescent="0.2">
      <c r="A727" s="97" t="s">
        <v>3352</v>
      </c>
      <c r="B727" s="97" t="s">
        <v>3353</v>
      </c>
      <c r="C727" s="97" t="s">
        <v>227</v>
      </c>
      <c r="D727" s="100">
        <f>IF(ISERROR(INDEX('Trust - Frontsheet'!$C$12:$O$211,Index!B720,Index!A720)),0,INDEX('Trust - Frontsheet'!$C$12:$O$211,Index!B720,Index!A720))</f>
        <v>0</v>
      </c>
    </row>
    <row r="728" spans="1:4" x14ac:dyDescent="0.2">
      <c r="A728" s="97" t="s">
        <v>3354</v>
      </c>
      <c r="B728" s="97" t="s">
        <v>3355</v>
      </c>
      <c r="C728" s="97" t="s">
        <v>227</v>
      </c>
      <c r="D728" s="100">
        <f>IF(ISERROR(INDEX('Trust - Frontsheet'!$C$12:$O$211,Index!B721,Index!A721)),0,INDEX('Trust - Frontsheet'!$C$12:$O$211,Index!B721,Index!A721))</f>
        <v>0</v>
      </c>
    </row>
    <row r="729" spans="1:4" x14ac:dyDescent="0.2">
      <c r="A729" s="97" t="s">
        <v>3358</v>
      </c>
      <c r="B729" s="97" t="s">
        <v>3359</v>
      </c>
      <c r="C729" s="97" t="s">
        <v>227</v>
      </c>
      <c r="D729" s="100">
        <f>IF(ISERROR(INDEX('Trust - Frontsheet'!$C$12:$O$211,Index!B722,Index!A722)),0,INDEX('Trust - Frontsheet'!$C$12:$O$211,Index!B722,Index!A722))</f>
        <v>0</v>
      </c>
    </row>
    <row r="730" spans="1:4" x14ac:dyDescent="0.2">
      <c r="A730" s="97" t="s">
        <v>3360</v>
      </c>
      <c r="B730" s="97" t="s">
        <v>3361</v>
      </c>
      <c r="C730" s="97" t="s">
        <v>227</v>
      </c>
      <c r="D730" s="100">
        <f>IF(ISERROR(INDEX('Trust - Frontsheet'!$C$12:$O$211,Index!B723,Index!A723)),0,INDEX('Trust - Frontsheet'!$C$12:$O$211,Index!B723,Index!A723))</f>
        <v>0</v>
      </c>
    </row>
    <row r="731" spans="1:4" x14ac:dyDescent="0.2">
      <c r="A731" s="97" t="s">
        <v>3362</v>
      </c>
      <c r="B731" s="97" t="s">
        <v>3363</v>
      </c>
      <c r="C731" s="97" t="s">
        <v>227</v>
      </c>
      <c r="D731" s="100">
        <f>IF(ISERROR(INDEX('Trust - Frontsheet'!$C$12:$O$211,Index!B724,Index!A724)),0,INDEX('Trust - Frontsheet'!$C$12:$O$211,Index!B724,Index!A724))</f>
        <v>0</v>
      </c>
    </row>
    <row r="732" spans="1:4" x14ac:dyDescent="0.2">
      <c r="A732" s="97" t="s">
        <v>3364</v>
      </c>
      <c r="B732" s="97" t="s">
        <v>3365</v>
      </c>
      <c r="C732" s="97" t="s">
        <v>227</v>
      </c>
      <c r="D732" s="100">
        <f>IF(ISERROR(INDEX('Trust - Frontsheet'!$C$12:$O$211,Index!B725,Index!A725)),0,INDEX('Trust - Frontsheet'!$C$12:$O$211,Index!B725,Index!A725))</f>
        <v>0</v>
      </c>
    </row>
    <row r="733" spans="1:4" x14ac:dyDescent="0.2">
      <c r="A733" s="97" t="s">
        <v>3366</v>
      </c>
      <c r="B733" s="97" t="s">
        <v>3367</v>
      </c>
      <c r="C733" s="97" t="s">
        <v>227</v>
      </c>
      <c r="D733" s="100">
        <f>IF(ISERROR(INDEX('Trust - Frontsheet'!$C$12:$O$211,Index!B726,Index!A726)),0,INDEX('Trust - Frontsheet'!$C$12:$O$211,Index!B726,Index!A726))</f>
        <v>0</v>
      </c>
    </row>
    <row r="734" spans="1:4" x14ac:dyDescent="0.2">
      <c r="A734" s="97" t="s">
        <v>3368</v>
      </c>
      <c r="B734" s="97" t="s">
        <v>3369</v>
      </c>
      <c r="C734" s="97" t="s">
        <v>227</v>
      </c>
      <c r="D734" s="100">
        <f>IF(ISERROR(INDEX('Trust - Frontsheet'!$C$12:$O$211,Index!B727,Index!A727)),0,INDEX('Trust - Frontsheet'!$C$12:$O$211,Index!B727,Index!A727))</f>
        <v>0</v>
      </c>
    </row>
    <row r="735" spans="1:4" x14ac:dyDescent="0.2">
      <c r="A735" s="97" t="s">
        <v>5512</v>
      </c>
      <c r="B735" s="97" t="s">
        <v>5513</v>
      </c>
      <c r="C735" s="97" t="s">
        <v>227</v>
      </c>
      <c r="D735" s="100">
        <f>IF(ISERROR(INDEX('Trust - Frontsheet'!$C$12:$O$211,Index!B728,Index!A728)),0,INDEX('Trust - Frontsheet'!$C$12:$O$211,Index!B728,Index!A728))</f>
        <v>0</v>
      </c>
    </row>
    <row r="736" spans="1:4" x14ac:dyDescent="0.2">
      <c r="A736" s="97" t="s">
        <v>5514</v>
      </c>
      <c r="B736" s="97" t="s">
        <v>5515</v>
      </c>
      <c r="C736" s="97" t="s">
        <v>227</v>
      </c>
      <c r="D736" s="100">
        <f>IF(ISERROR(INDEX('Trust - Frontsheet'!$C$12:$O$211,Index!B729,Index!A729)),0,INDEX('Trust - Frontsheet'!$C$12:$O$211,Index!B729,Index!A729))</f>
        <v>0</v>
      </c>
    </row>
    <row r="737" spans="1:4" x14ac:dyDescent="0.2">
      <c r="A737" s="97" t="s">
        <v>5516</v>
      </c>
      <c r="B737" s="97" t="s">
        <v>5517</v>
      </c>
      <c r="C737" s="97" t="s">
        <v>227</v>
      </c>
      <c r="D737" s="100">
        <f>IF(ISERROR(INDEX('Trust - Frontsheet'!$C$12:$O$211,Index!B730,Index!A730)),0,INDEX('Trust - Frontsheet'!$C$12:$O$211,Index!B730,Index!A730))</f>
        <v>0</v>
      </c>
    </row>
    <row r="738" spans="1:4" x14ac:dyDescent="0.2">
      <c r="A738" s="97" t="s">
        <v>5518</v>
      </c>
      <c r="B738" s="97" t="s">
        <v>5519</v>
      </c>
      <c r="C738" s="97" t="s">
        <v>227</v>
      </c>
      <c r="D738" s="100">
        <f>IF(ISERROR(INDEX('Trust - Frontsheet'!$C$12:$O$211,Index!B731,Index!A731)),0,INDEX('Trust - Frontsheet'!$C$12:$O$211,Index!B731,Index!A731))</f>
        <v>0</v>
      </c>
    </row>
    <row r="739" spans="1:4" x14ac:dyDescent="0.2">
      <c r="A739" s="97" t="s">
        <v>5522</v>
      </c>
      <c r="B739" s="97" t="s">
        <v>5523</v>
      </c>
      <c r="C739" s="97" t="s">
        <v>227</v>
      </c>
      <c r="D739" s="100">
        <f>IF(ISERROR(INDEX('Trust - Frontsheet'!$C$12:$O$211,Index!B732,Index!A732)),0,INDEX('Trust - Frontsheet'!$C$12:$O$211,Index!B732,Index!A732))</f>
        <v>0</v>
      </c>
    </row>
    <row r="740" spans="1:4" x14ac:dyDescent="0.2">
      <c r="A740" s="97" t="s">
        <v>5524</v>
      </c>
      <c r="B740" s="97" t="s">
        <v>5525</v>
      </c>
      <c r="C740" s="97" t="s">
        <v>227</v>
      </c>
      <c r="D740" s="100">
        <f>IF(ISERROR(INDEX('Trust - Frontsheet'!$C$12:$O$211,Index!B733,Index!A733)),0,INDEX('Trust - Frontsheet'!$C$12:$O$211,Index!B733,Index!A733))</f>
        <v>0</v>
      </c>
    </row>
    <row r="741" spans="1:4" x14ac:dyDescent="0.2">
      <c r="A741" s="97" t="s">
        <v>5526</v>
      </c>
      <c r="B741" s="97" t="s">
        <v>5527</v>
      </c>
      <c r="C741" s="97" t="s">
        <v>227</v>
      </c>
      <c r="D741" s="100">
        <f>IF(ISERROR(INDEX('Trust - Frontsheet'!$C$12:$O$211,Index!B734,Index!A734)),0,INDEX('Trust - Frontsheet'!$C$12:$O$211,Index!B734,Index!A734))</f>
        <v>0</v>
      </c>
    </row>
    <row r="742" spans="1:4" x14ac:dyDescent="0.2">
      <c r="A742" s="97" t="s">
        <v>5528</v>
      </c>
      <c r="B742" s="97" t="s">
        <v>5529</v>
      </c>
      <c r="C742" s="97" t="s">
        <v>227</v>
      </c>
      <c r="D742" s="100">
        <f>IF(ISERROR(INDEX('Trust - Frontsheet'!$C$12:$O$211,Index!B735,Index!A735)),0,INDEX('Trust - Frontsheet'!$C$12:$O$211,Index!B735,Index!A735))</f>
        <v>0</v>
      </c>
    </row>
    <row r="743" spans="1:4" x14ac:dyDescent="0.2">
      <c r="A743" s="97" t="s">
        <v>5530</v>
      </c>
      <c r="B743" s="97" t="s">
        <v>5531</v>
      </c>
      <c r="C743" s="97" t="s">
        <v>227</v>
      </c>
      <c r="D743" s="100">
        <f>IF(ISERROR(INDEX('Trust - Frontsheet'!$C$12:$O$211,Index!B736,Index!A736)),0,INDEX('Trust - Frontsheet'!$C$12:$O$211,Index!B736,Index!A736))</f>
        <v>0</v>
      </c>
    </row>
    <row r="744" spans="1:4" x14ac:dyDescent="0.2">
      <c r="A744" s="97" t="s">
        <v>5532</v>
      </c>
      <c r="B744" s="97" t="s">
        <v>5533</v>
      </c>
      <c r="C744" s="97" t="s">
        <v>227</v>
      </c>
      <c r="D744" s="100">
        <f>IF(ISERROR(INDEX('Trust - Frontsheet'!$C$12:$O$211,Index!B737,Index!A737)),0,INDEX('Trust - Frontsheet'!$C$12:$O$211,Index!B737,Index!A737))</f>
        <v>0</v>
      </c>
    </row>
    <row r="745" spans="1:4" x14ac:dyDescent="0.2">
      <c r="A745" s="97" t="s">
        <v>5534</v>
      </c>
      <c r="B745" s="97" t="s">
        <v>5535</v>
      </c>
      <c r="C745" s="97" t="s">
        <v>227</v>
      </c>
      <c r="D745" s="100">
        <f>IF(ISERROR(INDEX('Trust - Frontsheet'!$C$12:$O$211,Index!B738,Index!A738)),0,INDEX('Trust - Frontsheet'!$C$12:$O$211,Index!B738,Index!A738))</f>
        <v>0</v>
      </c>
    </row>
    <row r="746" spans="1:4" x14ac:dyDescent="0.2">
      <c r="A746" s="97" t="s">
        <v>5536</v>
      </c>
      <c r="B746" s="97" t="s">
        <v>5537</v>
      </c>
      <c r="C746" s="97" t="s">
        <v>227</v>
      </c>
      <c r="D746" s="100">
        <f>IF(ISERROR(INDEX('Trust - Frontsheet'!$C$12:$O$211,Index!B739,Index!A739)),0,INDEX('Trust - Frontsheet'!$C$12:$O$211,Index!B739,Index!A739))</f>
        <v>0</v>
      </c>
    </row>
    <row r="747" spans="1:4" x14ac:dyDescent="0.2">
      <c r="A747" s="97" t="s">
        <v>5538</v>
      </c>
      <c r="B747" s="97" t="s">
        <v>5539</v>
      </c>
      <c r="C747" s="97" t="s">
        <v>227</v>
      </c>
      <c r="D747" s="100">
        <f>IF(ISERROR(INDEX('Trust - Frontsheet'!$C$12:$O$211,Index!B740,Index!A740)),0,INDEX('Trust - Frontsheet'!$C$12:$O$211,Index!B740,Index!A740))</f>
        <v>0</v>
      </c>
    </row>
    <row r="748" spans="1:4" x14ac:dyDescent="0.2">
      <c r="A748" s="97" t="s">
        <v>5540</v>
      </c>
      <c r="B748" s="97" t="s">
        <v>5541</v>
      </c>
      <c r="C748" s="97" t="s">
        <v>227</v>
      </c>
      <c r="D748" s="100">
        <f>IF(ISERROR(INDEX('Trust - Frontsheet'!$C$12:$O$211,Index!B741,Index!A741)),0,INDEX('Trust - Frontsheet'!$C$12:$O$211,Index!B741,Index!A741))</f>
        <v>0</v>
      </c>
    </row>
    <row r="749" spans="1:4" x14ac:dyDescent="0.2">
      <c r="A749" s="97" t="s">
        <v>5544</v>
      </c>
      <c r="B749" s="97" t="s">
        <v>5545</v>
      </c>
      <c r="C749" s="97" t="s">
        <v>227</v>
      </c>
      <c r="D749" s="100">
        <f>IF(ISERROR(INDEX('Trust - Frontsheet'!$C$12:$O$211,Index!B742,Index!A742)),0,INDEX('Trust - Frontsheet'!$C$12:$O$211,Index!B742,Index!A742))</f>
        <v>0</v>
      </c>
    </row>
    <row r="750" spans="1:4" x14ac:dyDescent="0.2">
      <c r="A750" s="97" t="s">
        <v>5546</v>
      </c>
      <c r="B750" s="97" t="s">
        <v>5547</v>
      </c>
      <c r="C750" s="97" t="s">
        <v>227</v>
      </c>
      <c r="D750" s="100">
        <f>IF(ISERROR(INDEX('Trust - Frontsheet'!$C$12:$O$211,Index!B743,Index!A743)),0,INDEX('Trust - Frontsheet'!$C$12:$O$211,Index!B743,Index!A743))</f>
        <v>0</v>
      </c>
    </row>
    <row r="751" spans="1:4" x14ac:dyDescent="0.2">
      <c r="A751" s="97" t="s">
        <v>5548</v>
      </c>
      <c r="B751" s="97" t="s">
        <v>5549</v>
      </c>
      <c r="C751" s="97" t="s">
        <v>227</v>
      </c>
      <c r="D751" s="100">
        <f>IF(ISERROR(INDEX('Trust - Frontsheet'!$C$12:$O$211,Index!B744,Index!A744)),0,INDEX('Trust - Frontsheet'!$C$12:$O$211,Index!B744,Index!A744))</f>
        <v>0</v>
      </c>
    </row>
    <row r="752" spans="1:4" x14ac:dyDescent="0.2">
      <c r="A752" s="97" t="s">
        <v>5550</v>
      </c>
      <c r="B752" s="97" t="s">
        <v>5551</v>
      </c>
      <c r="C752" s="97" t="s">
        <v>227</v>
      </c>
      <c r="D752" s="100">
        <f>IF(ISERROR(INDEX('Trust - Frontsheet'!$C$12:$O$211,Index!B745,Index!A745)),0,INDEX('Trust - Frontsheet'!$C$12:$O$211,Index!B745,Index!A745))</f>
        <v>0</v>
      </c>
    </row>
    <row r="753" spans="1:4" x14ac:dyDescent="0.2">
      <c r="A753" s="97" t="s">
        <v>5552</v>
      </c>
      <c r="B753" s="97" t="s">
        <v>5553</v>
      </c>
      <c r="C753" s="97" t="s">
        <v>227</v>
      </c>
      <c r="D753" s="100">
        <f>IF(ISERROR(INDEX('Trust - Frontsheet'!$C$12:$O$211,Index!B746,Index!A746)),0,INDEX('Trust - Frontsheet'!$C$12:$O$211,Index!B746,Index!A746))</f>
        <v>0</v>
      </c>
    </row>
    <row r="754" spans="1:4" x14ac:dyDescent="0.2">
      <c r="A754" s="97" t="s">
        <v>5554</v>
      </c>
      <c r="B754" s="97" t="s">
        <v>5555</v>
      </c>
      <c r="C754" s="97" t="s">
        <v>227</v>
      </c>
      <c r="D754" s="100">
        <f>IF(ISERROR(INDEX('Trust - Frontsheet'!$C$12:$O$211,Index!B747,Index!A747)),0,INDEX('Trust - Frontsheet'!$C$12:$O$211,Index!B747,Index!A747))</f>
        <v>0</v>
      </c>
    </row>
    <row r="755" spans="1:4" x14ac:dyDescent="0.2">
      <c r="A755" s="97" t="s">
        <v>5556</v>
      </c>
      <c r="B755" s="97" t="s">
        <v>5557</v>
      </c>
      <c r="C755" s="97" t="s">
        <v>227</v>
      </c>
      <c r="D755" s="100">
        <f>IF(ISERROR(INDEX('Trust - Frontsheet'!$C$12:$O$211,Index!B748,Index!A748)),0,INDEX('Trust - Frontsheet'!$C$12:$O$211,Index!B748,Index!A748))</f>
        <v>0</v>
      </c>
    </row>
    <row r="756" spans="1:4" x14ac:dyDescent="0.2">
      <c r="A756" s="97" t="s">
        <v>5558</v>
      </c>
      <c r="B756" s="97" t="s">
        <v>5559</v>
      </c>
      <c r="C756" s="97" t="s">
        <v>227</v>
      </c>
      <c r="D756" s="100">
        <f>IF(ISERROR(INDEX('Trust - Frontsheet'!$C$12:$O$211,Index!B749,Index!A749)),0,INDEX('Trust - Frontsheet'!$C$12:$O$211,Index!B749,Index!A749))</f>
        <v>0</v>
      </c>
    </row>
    <row r="757" spans="1:4" x14ac:dyDescent="0.2">
      <c r="A757" s="97" t="s">
        <v>5560</v>
      </c>
      <c r="B757" s="97" t="s">
        <v>5561</v>
      </c>
      <c r="C757" s="97" t="s">
        <v>227</v>
      </c>
      <c r="D757" s="100">
        <f>IF(ISERROR(INDEX('Trust - Frontsheet'!$C$12:$O$211,Index!B750,Index!A750)),0,INDEX('Trust - Frontsheet'!$C$12:$O$211,Index!B750,Index!A750))</f>
        <v>0</v>
      </c>
    </row>
    <row r="758" spans="1:4" x14ac:dyDescent="0.2">
      <c r="A758" s="97" t="s">
        <v>5562</v>
      </c>
      <c r="B758" s="97" t="s">
        <v>5563</v>
      </c>
      <c r="C758" s="97" t="s">
        <v>227</v>
      </c>
      <c r="D758" s="100">
        <f>IF(ISERROR(INDEX('Trust - Frontsheet'!$C$12:$O$211,Index!B751,Index!A751)),0,INDEX('Trust - Frontsheet'!$C$12:$O$211,Index!B751,Index!A751))</f>
        <v>0</v>
      </c>
    </row>
    <row r="759" spans="1:4" x14ac:dyDescent="0.2">
      <c r="A759" s="97" t="s">
        <v>5566</v>
      </c>
      <c r="B759" s="97" t="s">
        <v>5567</v>
      </c>
      <c r="C759" s="97" t="s">
        <v>227</v>
      </c>
      <c r="D759" s="100">
        <f>IF(ISERROR(INDEX('Trust - Frontsheet'!$C$12:$O$211,Index!B752,Index!A752)),0,INDEX('Trust - Frontsheet'!$C$12:$O$211,Index!B752,Index!A752))</f>
        <v>0</v>
      </c>
    </row>
    <row r="760" spans="1:4" x14ac:dyDescent="0.2">
      <c r="A760" s="97" t="s">
        <v>5568</v>
      </c>
      <c r="B760" s="97" t="s">
        <v>5569</v>
      </c>
      <c r="C760" s="97" t="s">
        <v>227</v>
      </c>
      <c r="D760" s="100">
        <f>IF(ISERROR(INDEX('Trust - Frontsheet'!$C$12:$O$211,Index!B753,Index!A753)),0,INDEX('Trust - Frontsheet'!$C$12:$O$211,Index!B753,Index!A753))</f>
        <v>0</v>
      </c>
    </row>
    <row r="761" spans="1:4" x14ac:dyDescent="0.2">
      <c r="A761" s="97" t="s">
        <v>5570</v>
      </c>
      <c r="B761" s="97" t="s">
        <v>5571</v>
      </c>
      <c r="C761" s="97" t="s">
        <v>227</v>
      </c>
      <c r="D761" s="100">
        <f>IF(ISERROR(INDEX('Trust - Frontsheet'!$C$12:$O$211,Index!B754,Index!A754)),0,INDEX('Trust - Frontsheet'!$C$12:$O$211,Index!B754,Index!A754))</f>
        <v>0</v>
      </c>
    </row>
    <row r="762" spans="1:4" x14ac:dyDescent="0.2">
      <c r="A762" s="97" t="s">
        <v>5572</v>
      </c>
      <c r="B762" s="97" t="s">
        <v>5573</v>
      </c>
      <c r="C762" s="97" t="s">
        <v>227</v>
      </c>
      <c r="D762" s="100">
        <f>IF(ISERROR(INDEX('Trust - Frontsheet'!$C$12:$O$211,Index!B755,Index!A755)),0,INDEX('Trust - Frontsheet'!$C$12:$O$211,Index!B755,Index!A755))</f>
        <v>0</v>
      </c>
    </row>
    <row r="763" spans="1:4" x14ac:dyDescent="0.2">
      <c r="A763" s="97" t="s">
        <v>5574</v>
      </c>
      <c r="B763" s="97" t="s">
        <v>5575</v>
      </c>
      <c r="C763" s="97" t="s">
        <v>227</v>
      </c>
      <c r="D763" s="100">
        <f>IF(ISERROR(INDEX('Trust - Frontsheet'!$C$12:$O$211,Index!B756,Index!A756)),0,INDEX('Trust - Frontsheet'!$C$12:$O$211,Index!B756,Index!A756))</f>
        <v>0</v>
      </c>
    </row>
    <row r="764" spans="1:4" x14ac:dyDescent="0.2">
      <c r="A764" s="97" t="s">
        <v>5576</v>
      </c>
      <c r="B764" s="97" t="s">
        <v>5577</v>
      </c>
      <c r="C764" s="97" t="s">
        <v>227</v>
      </c>
      <c r="D764" s="100">
        <f>IF(ISERROR(INDEX('Trust - Frontsheet'!$C$12:$O$211,Index!B757,Index!A757)),0,INDEX('Trust - Frontsheet'!$C$12:$O$211,Index!B757,Index!A757))</f>
        <v>0</v>
      </c>
    </row>
    <row r="765" spans="1:4" x14ac:dyDescent="0.2">
      <c r="A765" s="97" t="s">
        <v>5578</v>
      </c>
      <c r="B765" s="97" t="s">
        <v>5579</v>
      </c>
      <c r="C765" s="97" t="s">
        <v>227</v>
      </c>
      <c r="D765" s="100">
        <f>IF(ISERROR(INDEX('Trust - Frontsheet'!$C$12:$O$211,Index!B758,Index!A758)),0,INDEX('Trust - Frontsheet'!$C$12:$O$211,Index!B758,Index!A758))</f>
        <v>0</v>
      </c>
    </row>
    <row r="766" spans="1:4" x14ac:dyDescent="0.2">
      <c r="A766" s="97" t="s">
        <v>5580</v>
      </c>
      <c r="B766" s="97" t="s">
        <v>5581</v>
      </c>
      <c r="C766" s="97" t="s">
        <v>227</v>
      </c>
      <c r="D766" s="100">
        <f>IF(ISERROR(INDEX('Trust - Frontsheet'!$C$12:$O$211,Index!B759,Index!A759)),0,INDEX('Trust - Frontsheet'!$C$12:$O$211,Index!B759,Index!A759))</f>
        <v>0</v>
      </c>
    </row>
    <row r="767" spans="1:4" x14ac:dyDescent="0.2">
      <c r="A767" s="97" t="s">
        <v>5582</v>
      </c>
      <c r="B767" s="97" t="s">
        <v>5583</v>
      </c>
      <c r="C767" s="97" t="s">
        <v>227</v>
      </c>
      <c r="D767" s="100">
        <f>IF(ISERROR(INDEX('Trust - Frontsheet'!$C$12:$O$211,Index!B760,Index!A760)),0,INDEX('Trust - Frontsheet'!$C$12:$O$211,Index!B760,Index!A760))</f>
        <v>0</v>
      </c>
    </row>
    <row r="768" spans="1:4" x14ac:dyDescent="0.2">
      <c r="A768" s="97" t="s">
        <v>5584</v>
      </c>
      <c r="B768" s="97" t="s">
        <v>5585</v>
      </c>
      <c r="C768" s="97" t="s">
        <v>227</v>
      </c>
      <c r="D768" s="100">
        <f>IF(ISERROR(INDEX('Trust - Frontsheet'!$C$12:$O$211,Index!B761,Index!A761)),0,INDEX('Trust - Frontsheet'!$C$12:$O$211,Index!B761,Index!A761))</f>
        <v>0</v>
      </c>
    </row>
    <row r="769" spans="1:4" x14ac:dyDescent="0.2">
      <c r="A769" s="97" t="s">
        <v>5588</v>
      </c>
      <c r="B769" s="97" t="s">
        <v>5589</v>
      </c>
      <c r="C769" s="97" t="s">
        <v>227</v>
      </c>
      <c r="D769" s="100">
        <f>IF(ISERROR(INDEX('Trust - Frontsheet'!$C$12:$O$211,Index!B762,Index!A762)),0,INDEX('Trust - Frontsheet'!$C$12:$O$211,Index!B762,Index!A762))</f>
        <v>0</v>
      </c>
    </row>
    <row r="770" spans="1:4" x14ac:dyDescent="0.2">
      <c r="A770" s="97" t="s">
        <v>5590</v>
      </c>
      <c r="B770" s="97" t="s">
        <v>5591</v>
      </c>
      <c r="C770" s="97" t="s">
        <v>227</v>
      </c>
      <c r="D770" s="100">
        <f>IF(ISERROR(INDEX('Trust - Frontsheet'!$C$12:$O$211,Index!B763,Index!A763)),0,INDEX('Trust - Frontsheet'!$C$12:$O$211,Index!B763,Index!A763))</f>
        <v>0</v>
      </c>
    </row>
    <row r="771" spans="1:4" x14ac:dyDescent="0.2">
      <c r="A771" s="97" t="s">
        <v>5592</v>
      </c>
      <c r="B771" s="97" t="s">
        <v>5593</v>
      </c>
      <c r="C771" s="97" t="s">
        <v>227</v>
      </c>
      <c r="D771" s="100">
        <f>IF(ISERROR(INDEX('Trust - Frontsheet'!$C$12:$O$211,Index!B764,Index!A764)),0,INDEX('Trust - Frontsheet'!$C$12:$O$211,Index!B764,Index!A764))</f>
        <v>0</v>
      </c>
    </row>
    <row r="772" spans="1:4" x14ac:dyDescent="0.2">
      <c r="A772" s="97" t="s">
        <v>5594</v>
      </c>
      <c r="B772" s="97" t="s">
        <v>5595</v>
      </c>
      <c r="C772" s="97" t="s">
        <v>227</v>
      </c>
      <c r="D772" s="100">
        <f>IF(ISERROR(INDEX('Trust - Frontsheet'!$C$12:$O$211,Index!B765,Index!A765)),0,INDEX('Trust - Frontsheet'!$C$12:$O$211,Index!B765,Index!A765))</f>
        <v>0</v>
      </c>
    </row>
    <row r="773" spans="1:4" x14ac:dyDescent="0.2">
      <c r="A773" s="97" t="s">
        <v>5596</v>
      </c>
      <c r="B773" s="97" t="s">
        <v>5597</v>
      </c>
      <c r="C773" s="97" t="s">
        <v>227</v>
      </c>
      <c r="D773" s="100">
        <f>IF(ISERROR(INDEX('Trust - Frontsheet'!$C$12:$O$211,Index!B766,Index!A766)),0,INDEX('Trust - Frontsheet'!$C$12:$O$211,Index!B766,Index!A766))</f>
        <v>0</v>
      </c>
    </row>
    <row r="774" spans="1:4" x14ac:dyDescent="0.2">
      <c r="A774" s="97" t="s">
        <v>5686</v>
      </c>
      <c r="B774" s="97" t="s">
        <v>5687</v>
      </c>
      <c r="C774" s="97" t="s">
        <v>227</v>
      </c>
      <c r="D774" s="100">
        <f>IF(ISERROR(INDEX('Trust - Frontsheet'!$C$12:$O$211,Index!B767,Index!A767)),0,INDEX('Trust - Frontsheet'!$C$12:$O$211,Index!B767,Index!A767))</f>
        <v>0</v>
      </c>
    </row>
    <row r="775" spans="1:4" x14ac:dyDescent="0.2">
      <c r="A775" s="97" t="s">
        <v>5688</v>
      </c>
      <c r="B775" s="97" t="s">
        <v>5689</v>
      </c>
      <c r="C775" s="97" t="s">
        <v>227</v>
      </c>
      <c r="D775" s="100">
        <f>IF(ISERROR(INDEX('Trust - Frontsheet'!$C$12:$O$211,Index!B768,Index!A768)),0,INDEX('Trust - Frontsheet'!$C$12:$O$211,Index!B768,Index!A768))</f>
        <v>0</v>
      </c>
    </row>
    <row r="776" spans="1:4" x14ac:dyDescent="0.2">
      <c r="A776" s="97" t="s">
        <v>5690</v>
      </c>
      <c r="B776" s="97" t="s">
        <v>5691</v>
      </c>
      <c r="C776" s="97" t="s">
        <v>227</v>
      </c>
      <c r="D776" s="100">
        <f>IF(ISERROR(INDEX('Trust - Frontsheet'!$C$12:$O$211,Index!B769,Index!A769)),0,INDEX('Trust - Frontsheet'!$C$12:$O$211,Index!B769,Index!A769))</f>
        <v>0</v>
      </c>
    </row>
    <row r="777" spans="1:4" x14ac:dyDescent="0.2">
      <c r="A777" s="97" t="s">
        <v>5692</v>
      </c>
      <c r="B777" s="97" t="s">
        <v>5693</v>
      </c>
      <c r="C777" s="97" t="s">
        <v>227</v>
      </c>
      <c r="D777" s="100">
        <f>IF(ISERROR(INDEX('Trust - Frontsheet'!$C$12:$O$211,Index!B770,Index!A770)),0,INDEX('Trust - Frontsheet'!$C$12:$O$211,Index!B770,Index!A770))</f>
        <v>0</v>
      </c>
    </row>
    <row r="778" spans="1:4" x14ac:dyDescent="0.2">
      <c r="A778" s="97" t="s">
        <v>5694</v>
      </c>
      <c r="B778" s="97" t="s">
        <v>5695</v>
      </c>
      <c r="C778" s="97" t="s">
        <v>227</v>
      </c>
      <c r="D778" s="100">
        <f>IF(ISERROR(INDEX('Trust - Frontsheet'!$C$12:$O$211,Index!B771,Index!A771)),0,INDEX('Trust - Frontsheet'!$C$12:$O$211,Index!B771,Index!A771))</f>
        <v>0</v>
      </c>
    </row>
    <row r="779" spans="1:4" x14ac:dyDescent="0.2">
      <c r="A779" s="97" t="s">
        <v>5698</v>
      </c>
      <c r="B779" s="97" t="s">
        <v>5699</v>
      </c>
      <c r="C779" s="97" t="s">
        <v>227</v>
      </c>
      <c r="D779" s="100">
        <f>IF(ISERROR(INDEX('Trust - Frontsheet'!$C$12:$O$211,Index!B772,Index!A772)),0,INDEX('Trust - Frontsheet'!$C$12:$O$211,Index!B772,Index!A772))</f>
        <v>0</v>
      </c>
    </row>
    <row r="780" spans="1:4" x14ac:dyDescent="0.2">
      <c r="A780" s="97" t="s">
        <v>5700</v>
      </c>
      <c r="B780" s="97" t="s">
        <v>5701</v>
      </c>
      <c r="C780" s="97" t="s">
        <v>227</v>
      </c>
      <c r="D780" s="100">
        <f>IF(ISERROR(INDEX('Trust - Frontsheet'!$C$12:$O$211,Index!B773,Index!A773)),0,INDEX('Trust - Frontsheet'!$C$12:$O$211,Index!B773,Index!A773))</f>
        <v>0</v>
      </c>
    </row>
    <row r="781" spans="1:4" x14ac:dyDescent="0.2">
      <c r="A781" s="97" t="s">
        <v>5702</v>
      </c>
      <c r="B781" s="97" t="s">
        <v>5703</v>
      </c>
      <c r="C781" s="97" t="s">
        <v>227</v>
      </c>
      <c r="D781" s="100">
        <f>IF(ISERROR(INDEX('Trust - Frontsheet'!$C$12:$O$211,Index!B774,Index!A774)),0,INDEX('Trust - Frontsheet'!$C$12:$O$211,Index!B774,Index!A774))</f>
        <v>0</v>
      </c>
    </row>
    <row r="782" spans="1:4" x14ac:dyDescent="0.2">
      <c r="A782" s="97" t="s">
        <v>5704</v>
      </c>
      <c r="B782" s="97" t="s">
        <v>5705</v>
      </c>
      <c r="C782" s="97" t="s">
        <v>227</v>
      </c>
      <c r="D782" s="100">
        <f>IF(ISERROR(INDEX('Trust - Frontsheet'!$C$12:$O$211,Index!B775,Index!A775)),0,INDEX('Trust - Frontsheet'!$C$12:$O$211,Index!B775,Index!A775))</f>
        <v>0</v>
      </c>
    </row>
    <row r="783" spans="1:4" x14ac:dyDescent="0.2">
      <c r="A783" s="97" t="s">
        <v>5706</v>
      </c>
      <c r="B783" s="97" t="s">
        <v>5707</v>
      </c>
      <c r="C783" s="97" t="s">
        <v>227</v>
      </c>
      <c r="D783" s="100">
        <f>IF(ISERROR(INDEX('Trust - Frontsheet'!$C$12:$O$211,Index!B776,Index!A776)),0,INDEX('Trust - Frontsheet'!$C$12:$O$211,Index!B776,Index!A776))</f>
        <v>0</v>
      </c>
    </row>
    <row r="784" spans="1:4" x14ac:dyDescent="0.2">
      <c r="A784" s="97" t="s">
        <v>5708</v>
      </c>
      <c r="B784" s="97" t="s">
        <v>5709</v>
      </c>
      <c r="C784" s="97" t="s">
        <v>227</v>
      </c>
      <c r="D784" s="100">
        <f>IF(ISERROR(INDEX('Trust - Frontsheet'!$C$12:$O$211,Index!B777,Index!A777)),0,INDEX('Trust - Frontsheet'!$C$12:$O$211,Index!B777,Index!A777))</f>
        <v>0</v>
      </c>
    </row>
    <row r="785" spans="1:4" x14ac:dyDescent="0.2">
      <c r="A785" s="97" t="s">
        <v>5710</v>
      </c>
      <c r="B785" s="97" t="s">
        <v>5711</v>
      </c>
      <c r="C785" s="97" t="s">
        <v>227</v>
      </c>
      <c r="D785" s="100">
        <f>IF(ISERROR(INDEX('Trust - Frontsheet'!$C$12:$O$211,Index!B778,Index!A778)),0,INDEX('Trust - Frontsheet'!$C$12:$O$211,Index!B778,Index!A778))</f>
        <v>0</v>
      </c>
    </row>
    <row r="786" spans="1:4" x14ac:dyDescent="0.2">
      <c r="A786" s="97" t="s">
        <v>5712</v>
      </c>
      <c r="B786" s="97" t="s">
        <v>5713</v>
      </c>
      <c r="C786" s="97" t="s">
        <v>227</v>
      </c>
      <c r="D786" s="100">
        <f>IF(ISERROR(INDEX('Trust - Frontsheet'!$C$12:$O$211,Index!B779,Index!A779)),0,INDEX('Trust - Frontsheet'!$C$12:$O$211,Index!B779,Index!A779))</f>
        <v>0</v>
      </c>
    </row>
    <row r="787" spans="1:4" x14ac:dyDescent="0.2">
      <c r="A787" s="97" t="s">
        <v>5714</v>
      </c>
      <c r="B787" s="97" t="s">
        <v>5715</v>
      </c>
      <c r="C787" s="97" t="s">
        <v>227</v>
      </c>
      <c r="D787" s="100">
        <f>IF(ISERROR(INDEX('Trust - Frontsheet'!$C$12:$O$211,Index!B780,Index!A780)),0,INDEX('Trust - Frontsheet'!$C$12:$O$211,Index!B780,Index!A780))</f>
        <v>0</v>
      </c>
    </row>
    <row r="788" spans="1:4" x14ac:dyDescent="0.2">
      <c r="A788" s="97" t="s">
        <v>5716</v>
      </c>
      <c r="B788" s="97" t="s">
        <v>5717</v>
      </c>
      <c r="C788" s="97" t="s">
        <v>227</v>
      </c>
      <c r="D788" s="100">
        <f>IF(ISERROR(INDEX('Trust - Frontsheet'!$C$12:$O$211,Index!B781,Index!A781)),0,INDEX('Trust - Frontsheet'!$C$12:$O$211,Index!B781,Index!A781))</f>
        <v>0</v>
      </c>
    </row>
    <row r="789" spans="1:4" x14ac:dyDescent="0.2">
      <c r="A789" s="97" t="s">
        <v>5720</v>
      </c>
      <c r="B789" s="97" t="s">
        <v>5721</v>
      </c>
      <c r="C789" s="97" t="s">
        <v>227</v>
      </c>
      <c r="D789" s="100">
        <f>IF(ISERROR(INDEX('Trust - Frontsheet'!$C$12:$O$211,Index!B782,Index!A782)),0,INDEX('Trust - Frontsheet'!$C$12:$O$211,Index!B782,Index!A782))</f>
        <v>0</v>
      </c>
    </row>
    <row r="790" spans="1:4" x14ac:dyDescent="0.2">
      <c r="A790" s="97" t="s">
        <v>5722</v>
      </c>
      <c r="B790" s="97" t="s">
        <v>5723</v>
      </c>
      <c r="C790" s="97" t="s">
        <v>227</v>
      </c>
      <c r="D790" s="100">
        <f>IF(ISERROR(INDEX('Trust - Frontsheet'!$C$12:$O$211,Index!B783,Index!A783)),0,INDEX('Trust - Frontsheet'!$C$12:$O$211,Index!B783,Index!A783))</f>
        <v>0</v>
      </c>
    </row>
    <row r="791" spans="1:4" x14ac:dyDescent="0.2">
      <c r="A791" s="97" t="s">
        <v>5724</v>
      </c>
      <c r="B791" s="97" t="s">
        <v>5725</v>
      </c>
      <c r="C791" s="97" t="s">
        <v>227</v>
      </c>
      <c r="D791" s="100">
        <f>IF(ISERROR(INDEX('Trust - Frontsheet'!$C$12:$O$211,Index!B784,Index!A784)),0,INDEX('Trust - Frontsheet'!$C$12:$O$211,Index!B784,Index!A784))</f>
        <v>0</v>
      </c>
    </row>
    <row r="792" spans="1:4" x14ac:dyDescent="0.2">
      <c r="A792" s="97" t="s">
        <v>5726</v>
      </c>
      <c r="B792" s="97" t="s">
        <v>5727</v>
      </c>
      <c r="C792" s="97" t="s">
        <v>227</v>
      </c>
      <c r="D792" s="100">
        <f>IF(ISERROR(INDEX('Trust - Frontsheet'!$C$12:$O$211,Index!B785,Index!A785)),0,INDEX('Trust - Frontsheet'!$C$12:$O$211,Index!B785,Index!A785))</f>
        <v>0</v>
      </c>
    </row>
    <row r="793" spans="1:4" x14ac:dyDescent="0.2">
      <c r="A793" s="97" t="s">
        <v>5728</v>
      </c>
      <c r="B793" s="97" t="s">
        <v>5729</v>
      </c>
      <c r="C793" s="97" t="s">
        <v>227</v>
      </c>
      <c r="D793" s="100">
        <f>IF(ISERROR(INDEX('Trust - Frontsheet'!$C$12:$O$211,Index!B786,Index!A786)),0,INDEX('Trust - Frontsheet'!$C$12:$O$211,Index!B786,Index!A786))</f>
        <v>0</v>
      </c>
    </row>
    <row r="794" spans="1:4" x14ac:dyDescent="0.2">
      <c r="A794" s="97" t="s">
        <v>5730</v>
      </c>
      <c r="B794" s="97" t="s">
        <v>5731</v>
      </c>
      <c r="C794" s="97" t="s">
        <v>227</v>
      </c>
      <c r="D794" s="100">
        <f>IF(ISERROR(INDEX('Trust - Frontsheet'!$C$12:$O$211,Index!B787,Index!A787)),0,INDEX('Trust - Frontsheet'!$C$12:$O$211,Index!B787,Index!A787))</f>
        <v>0</v>
      </c>
    </row>
    <row r="795" spans="1:4" x14ac:dyDescent="0.2">
      <c r="A795" s="97" t="s">
        <v>5732</v>
      </c>
      <c r="B795" s="97" t="s">
        <v>3696</v>
      </c>
      <c r="C795" s="97" t="s">
        <v>227</v>
      </c>
      <c r="D795" s="100">
        <f>IF(ISERROR(INDEX('Trust - Frontsheet'!$C$12:$O$211,Index!B788,Index!A788)),0,INDEX('Trust - Frontsheet'!$C$12:$O$211,Index!B788,Index!A788))</f>
        <v>0</v>
      </c>
    </row>
    <row r="796" spans="1:4" x14ac:dyDescent="0.2">
      <c r="A796" s="97" t="s">
        <v>3697</v>
      </c>
      <c r="B796" s="97" t="s">
        <v>3698</v>
      </c>
      <c r="C796" s="97" t="s">
        <v>227</v>
      </c>
      <c r="D796" s="100">
        <f>IF(ISERROR(INDEX('Trust - Frontsheet'!$C$12:$O$211,Index!B789,Index!A789)),0,INDEX('Trust - Frontsheet'!$C$12:$O$211,Index!B789,Index!A789))</f>
        <v>0</v>
      </c>
    </row>
    <row r="797" spans="1:4" x14ac:dyDescent="0.2">
      <c r="A797" s="97" t="s">
        <v>3699</v>
      </c>
      <c r="B797" s="97" t="s">
        <v>3700</v>
      </c>
      <c r="C797" s="97" t="s">
        <v>227</v>
      </c>
      <c r="D797" s="100">
        <f>IF(ISERROR(INDEX('Trust - Frontsheet'!$C$12:$O$211,Index!B790,Index!A790)),0,INDEX('Trust - Frontsheet'!$C$12:$O$211,Index!B790,Index!A790))</f>
        <v>0</v>
      </c>
    </row>
    <row r="798" spans="1:4" x14ac:dyDescent="0.2">
      <c r="A798" s="97" t="s">
        <v>3701</v>
      </c>
      <c r="B798" s="97" t="s">
        <v>3702</v>
      </c>
      <c r="C798" s="97" t="s">
        <v>227</v>
      </c>
      <c r="D798" s="100">
        <f>IF(ISERROR(INDEX('Trust - Frontsheet'!$C$12:$O$211,Index!B791,Index!A791)),0,INDEX('Trust - Frontsheet'!$C$12:$O$211,Index!B791,Index!A791))</f>
        <v>0</v>
      </c>
    </row>
    <row r="799" spans="1:4" x14ac:dyDescent="0.2">
      <c r="A799" s="97" t="s">
        <v>3705</v>
      </c>
      <c r="B799" s="97" t="s">
        <v>3706</v>
      </c>
      <c r="C799" s="97" t="s">
        <v>227</v>
      </c>
      <c r="D799" s="100">
        <f>IF(ISERROR(INDEX('Trust - Frontsheet'!$C$12:$O$211,Index!B792,Index!A792)),0,INDEX('Trust - Frontsheet'!$C$12:$O$211,Index!B792,Index!A792))</f>
        <v>0</v>
      </c>
    </row>
    <row r="800" spans="1:4" x14ac:dyDescent="0.2">
      <c r="A800" s="97" t="s">
        <v>3707</v>
      </c>
      <c r="B800" s="97" t="s">
        <v>3708</v>
      </c>
      <c r="C800" s="97" t="s">
        <v>227</v>
      </c>
      <c r="D800" s="100">
        <f>IF(ISERROR(INDEX('Trust - Frontsheet'!$C$12:$O$211,Index!B793,Index!A793)),0,INDEX('Trust - Frontsheet'!$C$12:$O$211,Index!B793,Index!A793))</f>
        <v>0</v>
      </c>
    </row>
    <row r="801" spans="1:4" x14ac:dyDescent="0.2">
      <c r="A801" s="97" t="s">
        <v>3709</v>
      </c>
      <c r="B801" s="97" t="s">
        <v>3710</v>
      </c>
      <c r="C801" s="97" t="s">
        <v>227</v>
      </c>
      <c r="D801" s="100">
        <f>IF(ISERROR(INDEX('Trust - Frontsheet'!$C$12:$O$211,Index!B794,Index!A794)),0,INDEX('Trust - Frontsheet'!$C$12:$O$211,Index!B794,Index!A794))</f>
        <v>0</v>
      </c>
    </row>
    <row r="802" spans="1:4" x14ac:dyDescent="0.2">
      <c r="A802" s="97" t="s">
        <v>3711</v>
      </c>
      <c r="B802" s="97" t="s">
        <v>3712</v>
      </c>
      <c r="C802" s="97" t="s">
        <v>227</v>
      </c>
      <c r="D802" s="100">
        <f>IF(ISERROR(INDEX('Trust - Frontsheet'!$C$12:$O$211,Index!B795,Index!A795)),0,INDEX('Trust - Frontsheet'!$C$12:$O$211,Index!B795,Index!A795))</f>
        <v>0</v>
      </c>
    </row>
    <row r="803" spans="1:4" x14ac:dyDescent="0.2">
      <c r="A803" s="97" t="s">
        <v>3713</v>
      </c>
      <c r="B803" s="97" t="s">
        <v>3714</v>
      </c>
      <c r="C803" s="97" t="s">
        <v>227</v>
      </c>
      <c r="D803" s="100">
        <f>IF(ISERROR(INDEX('Trust - Frontsheet'!$C$12:$O$211,Index!B796,Index!A796)),0,INDEX('Trust - Frontsheet'!$C$12:$O$211,Index!B796,Index!A796))</f>
        <v>0</v>
      </c>
    </row>
    <row r="804" spans="1:4" x14ac:dyDescent="0.2">
      <c r="A804" s="97" t="s">
        <v>3715</v>
      </c>
      <c r="B804" s="97" t="s">
        <v>3716</v>
      </c>
      <c r="C804" s="97" t="s">
        <v>227</v>
      </c>
      <c r="D804" s="100">
        <f>IF(ISERROR(INDEX('Trust - Frontsheet'!$C$12:$O$211,Index!B797,Index!A797)),0,INDEX('Trust - Frontsheet'!$C$12:$O$211,Index!B797,Index!A797))</f>
        <v>0</v>
      </c>
    </row>
    <row r="805" spans="1:4" x14ac:dyDescent="0.2">
      <c r="A805" s="97" t="s">
        <v>3717</v>
      </c>
      <c r="B805" s="97" t="s">
        <v>3718</v>
      </c>
      <c r="C805" s="97" t="s">
        <v>227</v>
      </c>
      <c r="D805" s="100">
        <f>IF(ISERROR(INDEX('Trust - Frontsheet'!$C$12:$O$211,Index!B798,Index!A798)),0,INDEX('Trust - Frontsheet'!$C$12:$O$211,Index!B798,Index!A798))</f>
        <v>0</v>
      </c>
    </row>
    <row r="806" spans="1:4" x14ac:dyDescent="0.2">
      <c r="A806" s="97" t="s">
        <v>3719</v>
      </c>
      <c r="B806" s="97" t="s">
        <v>3720</v>
      </c>
      <c r="C806" s="97" t="s">
        <v>227</v>
      </c>
      <c r="D806" s="100">
        <f>IF(ISERROR(INDEX('Trust - Frontsheet'!$C$12:$O$211,Index!B799,Index!A799)),0,INDEX('Trust - Frontsheet'!$C$12:$O$211,Index!B799,Index!A799))</f>
        <v>0</v>
      </c>
    </row>
    <row r="807" spans="1:4" x14ac:dyDescent="0.2">
      <c r="A807" s="97" t="s">
        <v>3721</v>
      </c>
      <c r="B807" s="97" t="s">
        <v>3722</v>
      </c>
      <c r="C807" s="97" t="s">
        <v>227</v>
      </c>
      <c r="D807" s="100">
        <f>IF(ISERROR(INDEX('Trust - Frontsheet'!$C$12:$O$211,Index!B800,Index!A800)),0,INDEX('Trust - Frontsheet'!$C$12:$O$211,Index!B800,Index!A800))</f>
        <v>0</v>
      </c>
    </row>
    <row r="808" spans="1:4" x14ac:dyDescent="0.2">
      <c r="A808" s="97" t="s">
        <v>3723</v>
      </c>
      <c r="B808" s="97" t="s">
        <v>3724</v>
      </c>
      <c r="C808" s="97" t="s">
        <v>227</v>
      </c>
      <c r="D808" s="100">
        <f>IF(ISERROR(INDEX('Trust - Frontsheet'!$C$12:$O$211,Index!B801,Index!A801)),0,INDEX('Trust - Frontsheet'!$C$12:$O$211,Index!B801,Index!A801))</f>
        <v>0</v>
      </c>
    </row>
    <row r="809" spans="1:4" x14ac:dyDescent="0.2">
      <c r="A809" s="97" t="s">
        <v>3729</v>
      </c>
      <c r="B809" s="97" t="s">
        <v>3730</v>
      </c>
      <c r="C809" s="97" t="s">
        <v>227</v>
      </c>
      <c r="D809" s="100">
        <f>IF(ISERROR(INDEX('Trust - Frontsheet'!$C$12:$O$211,Index!B802,Index!A802)),0,INDEX('Trust - Frontsheet'!$C$12:$O$211,Index!B802,Index!A802))</f>
        <v>0</v>
      </c>
    </row>
    <row r="810" spans="1:4" x14ac:dyDescent="0.2">
      <c r="A810" s="97" t="s">
        <v>3925</v>
      </c>
      <c r="B810" s="97" t="s">
        <v>3926</v>
      </c>
      <c r="C810" s="97" t="s">
        <v>227</v>
      </c>
      <c r="D810" s="100" t="str">
        <f>IF(ISERROR(INDEX('Trust - Frontsheet'!$C$12:$O$211,Index!B803,Index!A803)),0,INDEX('Trust - Frontsheet'!$C$12:$O$211,Index!B803,Index!A803))</f>
        <v>430 - GERIATRIC MEDICINE</v>
      </c>
    </row>
    <row r="811" spans="1:4" x14ac:dyDescent="0.2">
      <c r="A811" s="97" t="s">
        <v>4274</v>
      </c>
      <c r="B811" s="97" t="s">
        <v>4275</v>
      </c>
      <c r="C811" s="97" t="s">
        <v>227</v>
      </c>
      <c r="D811" s="100" t="str">
        <f>IF(ISERROR(INDEX('Trust - Frontsheet'!$C$12:$O$211,Index!B804,Index!A804)),0,INDEX('Trust - Frontsheet'!$C$12:$O$211,Index!B804,Index!A804))</f>
        <v>300 - GENERAL MEDICINE</v>
      </c>
    </row>
    <row r="812" spans="1:4" x14ac:dyDescent="0.2">
      <c r="A812" s="97" t="s">
        <v>2203</v>
      </c>
      <c r="B812" s="97" t="s">
        <v>2204</v>
      </c>
      <c r="C812" s="97" t="s">
        <v>227</v>
      </c>
      <c r="D812" s="100" t="str">
        <f>IF(ISERROR(INDEX('Trust - Frontsheet'!$C$12:$O$211,Index!B805,Index!A805)),0,INDEX('Trust - Frontsheet'!$C$12:$O$211,Index!B805,Index!A805))</f>
        <v>101 - UROLOGY</v>
      </c>
    </row>
    <row r="813" spans="1:4" x14ac:dyDescent="0.2">
      <c r="A813" s="97" t="s">
        <v>2225</v>
      </c>
      <c r="B813" s="97" t="s">
        <v>2226</v>
      </c>
      <c r="C813" s="97" t="s">
        <v>227</v>
      </c>
      <c r="D813" s="100" t="str">
        <f>IF(ISERROR(INDEX('Trust - Frontsheet'!$C$12:$O$211,Index!B806,Index!A806)),0,INDEX('Trust - Frontsheet'!$C$12:$O$211,Index!B806,Index!A806))</f>
        <v>300 - GENERAL MEDICINE</v>
      </c>
    </row>
    <row r="814" spans="1:4" x14ac:dyDescent="0.2">
      <c r="A814" s="97" t="s">
        <v>2247</v>
      </c>
      <c r="B814" s="97" t="s">
        <v>2248</v>
      </c>
      <c r="C814" s="97" t="s">
        <v>227</v>
      </c>
      <c r="D814" s="100" t="str">
        <f>IF(ISERROR(INDEX('Trust - Frontsheet'!$C$12:$O$211,Index!B807,Index!A807)),0,INDEX('Trust - Frontsheet'!$C$12:$O$211,Index!B807,Index!A807))</f>
        <v>300 - GENERAL MEDICINE</v>
      </c>
    </row>
    <row r="815" spans="1:4" x14ac:dyDescent="0.2">
      <c r="A815" s="97" t="s">
        <v>2269</v>
      </c>
      <c r="B815" s="97" t="s">
        <v>2270</v>
      </c>
      <c r="C815" s="97" t="s">
        <v>227</v>
      </c>
      <c r="D815" s="100" t="str">
        <f>IF(ISERROR(INDEX('Trust - Frontsheet'!$C$12:$O$211,Index!B808,Index!A808)),0,INDEX('Trust - Frontsheet'!$C$12:$O$211,Index!B808,Index!A808))</f>
        <v>300 - GENERAL MEDICINE</v>
      </c>
    </row>
    <row r="816" spans="1:4" x14ac:dyDescent="0.2">
      <c r="A816" s="97" t="s">
        <v>2291</v>
      </c>
      <c r="B816" s="97" t="s">
        <v>2292</v>
      </c>
      <c r="C816" s="97" t="s">
        <v>227</v>
      </c>
      <c r="D816" s="100">
        <f>IF(ISERROR(INDEX('Trust - Frontsheet'!$C$12:$O$211,Index!B809,Index!A809)),0,INDEX('Trust - Frontsheet'!$C$12:$O$211,Index!B809,Index!A809))</f>
        <v>0</v>
      </c>
    </row>
    <row r="817" spans="1:4" x14ac:dyDescent="0.2">
      <c r="A817" s="97" t="s">
        <v>2313</v>
      </c>
      <c r="B817" s="97" t="s">
        <v>2314</v>
      </c>
      <c r="C817" s="97" t="s">
        <v>227</v>
      </c>
      <c r="D817" s="100" t="str">
        <f>IF(ISERROR(INDEX('Trust - Frontsheet'!$C$12:$O$211,Index!B810,Index!A810)),0,INDEX('Trust - Frontsheet'!$C$12:$O$211,Index!B810,Index!A810))</f>
        <v>300 - GENERAL MEDICINE</v>
      </c>
    </row>
    <row r="818" spans="1:4" x14ac:dyDescent="0.2">
      <c r="A818" s="97" t="s">
        <v>2335</v>
      </c>
      <c r="B818" s="97" t="s">
        <v>2336</v>
      </c>
      <c r="C818" s="97" t="s">
        <v>227</v>
      </c>
      <c r="D818" s="100" t="str">
        <f>IF(ISERROR(INDEX('Trust - Frontsheet'!$C$12:$O$211,Index!B811,Index!A811)),0,INDEX('Trust - Frontsheet'!$C$12:$O$211,Index!B811,Index!A811))</f>
        <v>300 - GENERAL MEDICINE</v>
      </c>
    </row>
    <row r="819" spans="1:4" x14ac:dyDescent="0.2">
      <c r="A819" s="97" t="s">
        <v>3927</v>
      </c>
      <c r="B819" s="97" t="s">
        <v>3928</v>
      </c>
      <c r="C819" s="97" t="s">
        <v>227</v>
      </c>
      <c r="D819" s="100" t="str">
        <f>IF(ISERROR(INDEX('Trust - Frontsheet'!$C$12:$O$211,Index!B812,Index!A812)),0,INDEX('Trust - Frontsheet'!$C$12:$O$211,Index!B812,Index!A812))</f>
        <v>800 - CLINICAL ONCOLOGY</v>
      </c>
    </row>
    <row r="820" spans="1:4" x14ac:dyDescent="0.2">
      <c r="A820" s="97" t="s">
        <v>3949</v>
      </c>
      <c r="B820" s="97" t="s">
        <v>3950</v>
      </c>
      <c r="C820" s="97" t="s">
        <v>227</v>
      </c>
      <c r="D820" s="100" t="str">
        <f>IF(ISERROR(INDEX('Trust - Frontsheet'!$C$12:$O$211,Index!B813,Index!A813)),0,INDEX('Trust - Frontsheet'!$C$12:$O$211,Index!B813,Index!A813))</f>
        <v>300 - GENERAL MEDICINE</v>
      </c>
    </row>
    <row r="821" spans="1:4" x14ac:dyDescent="0.2">
      <c r="A821" s="97" t="s">
        <v>4098</v>
      </c>
      <c r="B821" s="97" t="s">
        <v>4099</v>
      </c>
      <c r="C821" s="97" t="s">
        <v>227</v>
      </c>
      <c r="D821" s="100" t="str">
        <f>IF(ISERROR(INDEX('Trust - Frontsheet'!$C$12:$O$211,Index!B814,Index!A814)),0,INDEX('Trust - Frontsheet'!$C$12:$O$211,Index!B814,Index!A814))</f>
        <v>101 - UROLOGY</v>
      </c>
    </row>
    <row r="822" spans="1:4" x14ac:dyDescent="0.2">
      <c r="A822" s="97" t="s">
        <v>4120</v>
      </c>
      <c r="B822" s="97" t="s">
        <v>4121</v>
      </c>
      <c r="C822" s="97" t="s">
        <v>227</v>
      </c>
      <c r="D822" s="100" t="str">
        <f>IF(ISERROR(INDEX('Trust - Frontsheet'!$C$12:$O$211,Index!B815,Index!A815)),0,INDEX('Trust - Frontsheet'!$C$12:$O$211,Index!B815,Index!A815))</f>
        <v>300 - GENERAL MEDICINE</v>
      </c>
    </row>
    <row r="823" spans="1:4" x14ac:dyDescent="0.2">
      <c r="A823" s="97" t="s">
        <v>4142</v>
      </c>
      <c r="B823" s="97" t="s">
        <v>4143</v>
      </c>
      <c r="C823" s="97" t="s">
        <v>227</v>
      </c>
      <c r="D823" s="100" t="str">
        <f>IF(ISERROR(INDEX('Trust - Frontsheet'!$C$12:$O$211,Index!B816,Index!A816)),0,INDEX('Trust - Frontsheet'!$C$12:$O$211,Index!B816,Index!A816))</f>
        <v>300 - GENERAL MEDICINE</v>
      </c>
    </row>
    <row r="824" spans="1:4" x14ac:dyDescent="0.2">
      <c r="A824" s="97" t="s">
        <v>4164</v>
      </c>
      <c r="B824" s="97" t="s">
        <v>4165</v>
      </c>
      <c r="C824" s="97" t="s">
        <v>227</v>
      </c>
      <c r="D824" s="100" t="str">
        <f>IF(ISERROR(INDEX('Trust - Frontsheet'!$C$12:$O$211,Index!B817,Index!A817)),0,INDEX('Trust - Frontsheet'!$C$12:$O$211,Index!B817,Index!A817))</f>
        <v>300 - GENERAL MEDICINE</v>
      </c>
    </row>
    <row r="825" spans="1:4" x14ac:dyDescent="0.2">
      <c r="A825" s="97" t="s">
        <v>4186</v>
      </c>
      <c r="B825" s="97" t="s">
        <v>4187</v>
      </c>
      <c r="C825" s="97" t="s">
        <v>227</v>
      </c>
      <c r="D825" s="100">
        <f>IF(ISERROR(INDEX('Trust - Frontsheet'!$C$12:$O$211,Index!B818,Index!A818)),0,INDEX('Trust - Frontsheet'!$C$12:$O$211,Index!B818,Index!A818))</f>
        <v>0</v>
      </c>
    </row>
    <row r="826" spans="1:4" x14ac:dyDescent="0.2">
      <c r="A826" s="97" t="s">
        <v>4208</v>
      </c>
      <c r="B826" s="97" t="s">
        <v>4209</v>
      </c>
      <c r="C826" s="97" t="s">
        <v>227</v>
      </c>
      <c r="D826" s="100">
        <f>IF(ISERROR(INDEX('Trust - Frontsheet'!$C$12:$O$211,Index!B819,Index!A819)),0,INDEX('Trust - Frontsheet'!$C$12:$O$211,Index!B819,Index!A819))</f>
        <v>0</v>
      </c>
    </row>
    <row r="827" spans="1:4" x14ac:dyDescent="0.2">
      <c r="A827" s="97" t="s">
        <v>4230</v>
      </c>
      <c r="B827" s="97" t="s">
        <v>4231</v>
      </c>
      <c r="C827" s="97" t="s">
        <v>227</v>
      </c>
      <c r="D827" s="100" t="str">
        <f>IF(ISERROR(INDEX('Trust - Frontsheet'!$C$12:$O$211,Index!B820,Index!A820)),0,INDEX('Trust - Frontsheet'!$C$12:$O$211,Index!B820,Index!A820))</f>
        <v>300 - GENERAL MEDICINE</v>
      </c>
    </row>
    <row r="828" spans="1:4" x14ac:dyDescent="0.2">
      <c r="A828" s="97" t="s">
        <v>4252</v>
      </c>
      <c r="B828" s="97" t="s">
        <v>4253</v>
      </c>
      <c r="C828" s="97" t="s">
        <v>227</v>
      </c>
      <c r="D828" s="100" t="str">
        <f>IF(ISERROR(INDEX('Trust - Frontsheet'!$C$12:$O$211,Index!B821,Index!A821)),0,INDEX('Trust - Frontsheet'!$C$12:$O$211,Index!B821,Index!A821))</f>
        <v>101 - UROLOGY</v>
      </c>
    </row>
    <row r="829" spans="1:4" x14ac:dyDescent="0.2">
      <c r="A829" s="97" t="s">
        <v>4276</v>
      </c>
      <c r="B829" s="97" t="s">
        <v>2114</v>
      </c>
      <c r="C829" s="97" t="s">
        <v>227</v>
      </c>
      <c r="D829" s="100" t="str">
        <f>IF(ISERROR(INDEX('Trust - Frontsheet'!$C$12:$O$211,Index!B822,Index!A822)),0,INDEX('Trust - Frontsheet'!$C$12:$O$211,Index!B822,Index!A822))</f>
        <v>100 - GENERAL SURGERY</v>
      </c>
    </row>
    <row r="830" spans="1:4" x14ac:dyDescent="0.2">
      <c r="A830" s="97" t="s">
        <v>2117</v>
      </c>
      <c r="B830" s="97" t="s">
        <v>2118</v>
      </c>
      <c r="C830" s="97" t="s">
        <v>227</v>
      </c>
      <c r="D830" s="100">
        <f>IF(ISERROR(INDEX('Trust - Frontsheet'!$C$12:$O$211,Index!B823,Index!A823)),0,INDEX('Trust - Frontsheet'!$C$12:$O$211,Index!B823,Index!A823))</f>
        <v>0</v>
      </c>
    </row>
    <row r="831" spans="1:4" x14ac:dyDescent="0.2">
      <c r="A831" s="97" t="s">
        <v>2187</v>
      </c>
      <c r="B831" s="97" t="s">
        <v>2188</v>
      </c>
      <c r="C831" s="97" t="s">
        <v>227</v>
      </c>
      <c r="D831" s="100">
        <f>IF(ISERROR(INDEX('Trust - Frontsheet'!$C$12:$O$211,Index!B824,Index!A824)),0,INDEX('Trust - Frontsheet'!$C$12:$O$211,Index!B824,Index!A824))</f>
        <v>0</v>
      </c>
    </row>
    <row r="832" spans="1:4" x14ac:dyDescent="0.2">
      <c r="A832" s="97" t="s">
        <v>2189</v>
      </c>
      <c r="B832" s="97" t="s">
        <v>2190</v>
      </c>
      <c r="C832" s="97" t="s">
        <v>227</v>
      </c>
      <c r="D832" s="100" t="str">
        <f>IF(ISERROR(INDEX('Trust - Frontsheet'!$C$12:$O$211,Index!B825,Index!A825)),0,INDEX('Trust - Frontsheet'!$C$12:$O$211,Index!B825,Index!A825))</f>
        <v>301 - GASTROENTEROLOGY</v>
      </c>
    </row>
    <row r="833" spans="1:4" x14ac:dyDescent="0.2">
      <c r="A833" s="97" t="s">
        <v>2191</v>
      </c>
      <c r="B833" s="97" t="s">
        <v>2192</v>
      </c>
      <c r="C833" s="97" t="s">
        <v>227</v>
      </c>
      <c r="D833" s="100" t="str">
        <f>IF(ISERROR(INDEX('Trust - Frontsheet'!$C$12:$O$211,Index!B826,Index!A826)),0,INDEX('Trust - Frontsheet'!$C$12:$O$211,Index!B826,Index!A826))</f>
        <v>300 - GENERAL MEDICINE</v>
      </c>
    </row>
    <row r="834" spans="1:4" x14ac:dyDescent="0.2">
      <c r="A834" s="97" t="s">
        <v>2193</v>
      </c>
      <c r="B834" s="97" t="s">
        <v>2194</v>
      </c>
      <c r="C834" s="97" t="s">
        <v>227</v>
      </c>
      <c r="D834" s="100" t="str">
        <f>IF(ISERROR(INDEX('Trust - Frontsheet'!$C$12:$O$211,Index!B827,Index!A827)),0,INDEX('Trust - Frontsheet'!$C$12:$O$211,Index!B827,Index!A827))</f>
        <v>302 - ENDOCRINOLOGY</v>
      </c>
    </row>
    <row r="835" spans="1:4" x14ac:dyDescent="0.2">
      <c r="A835" s="97" t="s">
        <v>2195</v>
      </c>
      <c r="B835" s="97" t="s">
        <v>2196</v>
      </c>
      <c r="C835" s="97" t="s">
        <v>227</v>
      </c>
      <c r="D835" s="100" t="str">
        <f>IF(ISERROR(INDEX('Trust - Frontsheet'!$C$12:$O$211,Index!B828,Index!A828)),0,INDEX('Trust - Frontsheet'!$C$12:$O$211,Index!B828,Index!A828))</f>
        <v>300 - GENERAL MEDICINE</v>
      </c>
    </row>
    <row r="836" spans="1:4" x14ac:dyDescent="0.2">
      <c r="A836" s="97" t="s">
        <v>2197</v>
      </c>
      <c r="B836" s="97" t="s">
        <v>2198</v>
      </c>
      <c r="C836" s="97" t="s">
        <v>227</v>
      </c>
      <c r="D836" s="100">
        <f>IF(ISERROR(INDEX('Trust - Frontsheet'!$C$12:$O$211,Index!B829,Index!A829)),0,INDEX('Trust - Frontsheet'!$C$12:$O$211,Index!B829,Index!A829))</f>
        <v>0</v>
      </c>
    </row>
    <row r="837" spans="1:4" x14ac:dyDescent="0.2">
      <c r="A837" s="97" t="s">
        <v>2199</v>
      </c>
      <c r="B837" s="97" t="s">
        <v>2200</v>
      </c>
      <c r="C837" s="97" t="s">
        <v>227</v>
      </c>
      <c r="D837" s="100">
        <f>IF(ISERROR(INDEX('Trust - Frontsheet'!$C$12:$O$211,Index!B830,Index!A830)),0,INDEX('Trust - Frontsheet'!$C$12:$O$211,Index!B830,Index!A830))</f>
        <v>0</v>
      </c>
    </row>
    <row r="838" spans="1:4" x14ac:dyDescent="0.2">
      <c r="A838" s="97" t="s">
        <v>2201</v>
      </c>
      <c r="B838" s="97" t="s">
        <v>2202</v>
      </c>
      <c r="C838" s="97" t="s">
        <v>227</v>
      </c>
      <c r="D838" s="100" t="str">
        <f>IF(ISERROR(INDEX('Trust - Frontsheet'!$C$12:$O$211,Index!B831,Index!A831)),0,INDEX('Trust - Frontsheet'!$C$12:$O$211,Index!B831,Index!A831))</f>
        <v>300 - GENERAL MEDICINE</v>
      </c>
    </row>
    <row r="839" spans="1:4" x14ac:dyDescent="0.2">
      <c r="A839" s="97" t="s">
        <v>2205</v>
      </c>
      <c r="B839" s="97" t="s">
        <v>2206</v>
      </c>
      <c r="C839" s="97" t="s">
        <v>227</v>
      </c>
      <c r="D839" s="100">
        <f>IF(ISERROR(INDEX('Trust - Frontsheet'!$C$12:$O$211,Index!B832,Index!A832)),0,INDEX('Trust - Frontsheet'!$C$12:$O$211,Index!B832,Index!A832))</f>
        <v>0</v>
      </c>
    </row>
    <row r="840" spans="1:4" x14ac:dyDescent="0.2">
      <c r="A840" s="97" t="s">
        <v>2207</v>
      </c>
      <c r="B840" s="97" t="s">
        <v>2208</v>
      </c>
      <c r="C840" s="97" t="s">
        <v>227</v>
      </c>
      <c r="D840" s="100">
        <f>IF(ISERROR(INDEX('Trust - Frontsheet'!$C$12:$O$211,Index!B833,Index!A833)),0,INDEX('Trust - Frontsheet'!$C$12:$O$211,Index!B833,Index!A833))</f>
        <v>0</v>
      </c>
    </row>
    <row r="841" spans="1:4" x14ac:dyDescent="0.2">
      <c r="A841" s="97" t="s">
        <v>2209</v>
      </c>
      <c r="B841" s="97" t="s">
        <v>2210</v>
      </c>
      <c r="C841" s="97" t="s">
        <v>227</v>
      </c>
      <c r="D841" s="100">
        <f>IF(ISERROR(INDEX('Trust - Frontsheet'!$C$12:$O$211,Index!B834,Index!A834)),0,INDEX('Trust - Frontsheet'!$C$12:$O$211,Index!B834,Index!A834))</f>
        <v>0</v>
      </c>
    </row>
    <row r="842" spans="1:4" x14ac:dyDescent="0.2">
      <c r="A842" s="97" t="s">
        <v>2211</v>
      </c>
      <c r="B842" s="97" t="s">
        <v>2212</v>
      </c>
      <c r="C842" s="97" t="s">
        <v>227</v>
      </c>
      <c r="D842" s="100">
        <f>IF(ISERROR(INDEX('Trust - Frontsheet'!$C$12:$O$211,Index!B835,Index!A835)),0,INDEX('Trust - Frontsheet'!$C$12:$O$211,Index!B835,Index!A835))</f>
        <v>0</v>
      </c>
    </row>
    <row r="843" spans="1:4" x14ac:dyDescent="0.2">
      <c r="A843" s="97" t="s">
        <v>2213</v>
      </c>
      <c r="B843" s="97" t="s">
        <v>2214</v>
      </c>
      <c r="C843" s="97" t="s">
        <v>227</v>
      </c>
      <c r="D843" s="100">
        <f>IF(ISERROR(INDEX('Trust - Frontsheet'!$C$12:$O$211,Index!B836,Index!A836)),0,INDEX('Trust - Frontsheet'!$C$12:$O$211,Index!B836,Index!A836))</f>
        <v>0</v>
      </c>
    </row>
    <row r="844" spans="1:4" x14ac:dyDescent="0.2">
      <c r="A844" s="97" t="s">
        <v>2215</v>
      </c>
      <c r="B844" s="97" t="s">
        <v>2216</v>
      </c>
      <c r="C844" s="97" t="s">
        <v>227</v>
      </c>
      <c r="D844" s="100">
        <f>IF(ISERROR(INDEX('Trust - Frontsheet'!$C$12:$O$211,Index!B837,Index!A837)),0,INDEX('Trust - Frontsheet'!$C$12:$O$211,Index!B837,Index!A837))</f>
        <v>0</v>
      </c>
    </row>
    <row r="845" spans="1:4" x14ac:dyDescent="0.2">
      <c r="A845" s="97" t="s">
        <v>2217</v>
      </c>
      <c r="B845" s="97" t="s">
        <v>2218</v>
      </c>
      <c r="C845" s="97" t="s">
        <v>227</v>
      </c>
      <c r="D845" s="100">
        <f>IF(ISERROR(INDEX('Trust - Frontsheet'!$C$12:$O$211,Index!B838,Index!A838)),0,INDEX('Trust - Frontsheet'!$C$12:$O$211,Index!B838,Index!A838))</f>
        <v>0</v>
      </c>
    </row>
    <row r="846" spans="1:4" x14ac:dyDescent="0.2">
      <c r="A846" s="97" t="s">
        <v>2219</v>
      </c>
      <c r="B846" s="97" t="s">
        <v>2220</v>
      </c>
      <c r="C846" s="97" t="s">
        <v>227</v>
      </c>
      <c r="D846" s="100">
        <f>IF(ISERROR(INDEX('Trust - Frontsheet'!$C$12:$O$211,Index!B839,Index!A839)),0,INDEX('Trust - Frontsheet'!$C$12:$O$211,Index!B839,Index!A839))</f>
        <v>0</v>
      </c>
    </row>
    <row r="847" spans="1:4" x14ac:dyDescent="0.2">
      <c r="A847" s="97" t="s">
        <v>2221</v>
      </c>
      <c r="B847" s="97" t="s">
        <v>2222</v>
      </c>
      <c r="C847" s="97" t="s">
        <v>227</v>
      </c>
      <c r="D847" s="100">
        <f>IF(ISERROR(INDEX('Trust - Frontsheet'!$C$12:$O$211,Index!B840,Index!A840)),0,INDEX('Trust - Frontsheet'!$C$12:$O$211,Index!B840,Index!A840))</f>
        <v>0</v>
      </c>
    </row>
    <row r="848" spans="1:4" x14ac:dyDescent="0.2">
      <c r="A848" s="97" t="s">
        <v>2223</v>
      </c>
      <c r="B848" s="97" t="s">
        <v>2224</v>
      </c>
      <c r="C848" s="97" t="s">
        <v>227</v>
      </c>
      <c r="D848" s="100">
        <f>IF(ISERROR(INDEX('Trust - Frontsheet'!$C$12:$O$211,Index!B841,Index!A841)),0,INDEX('Trust - Frontsheet'!$C$12:$O$211,Index!B841,Index!A841))</f>
        <v>0</v>
      </c>
    </row>
    <row r="849" spans="1:4" x14ac:dyDescent="0.2">
      <c r="A849" s="97" t="s">
        <v>2227</v>
      </c>
      <c r="B849" s="97" t="s">
        <v>2228</v>
      </c>
      <c r="C849" s="97" t="s">
        <v>227</v>
      </c>
      <c r="D849" s="100">
        <f>IF(ISERROR(INDEX('Trust - Frontsheet'!$C$12:$O$211,Index!B842,Index!A842)),0,INDEX('Trust - Frontsheet'!$C$12:$O$211,Index!B842,Index!A842))</f>
        <v>0</v>
      </c>
    </row>
    <row r="850" spans="1:4" x14ac:dyDescent="0.2">
      <c r="A850" s="97" t="s">
        <v>2229</v>
      </c>
      <c r="B850" s="97" t="s">
        <v>2230</v>
      </c>
      <c r="C850" s="97" t="s">
        <v>227</v>
      </c>
      <c r="D850" s="100">
        <f>IF(ISERROR(INDEX('Trust - Frontsheet'!$C$12:$O$211,Index!B843,Index!A843)),0,INDEX('Trust - Frontsheet'!$C$12:$O$211,Index!B843,Index!A843))</f>
        <v>0</v>
      </c>
    </row>
    <row r="851" spans="1:4" x14ac:dyDescent="0.2">
      <c r="A851" s="97" t="s">
        <v>2231</v>
      </c>
      <c r="B851" s="97" t="s">
        <v>2232</v>
      </c>
      <c r="C851" s="97" t="s">
        <v>227</v>
      </c>
      <c r="D851" s="100">
        <f>IF(ISERROR(INDEX('Trust - Frontsheet'!$C$12:$O$211,Index!B844,Index!A844)),0,INDEX('Trust - Frontsheet'!$C$12:$O$211,Index!B844,Index!A844))</f>
        <v>0</v>
      </c>
    </row>
    <row r="852" spans="1:4" x14ac:dyDescent="0.2">
      <c r="A852" s="97" t="s">
        <v>2233</v>
      </c>
      <c r="B852" s="97" t="s">
        <v>2234</v>
      </c>
      <c r="C852" s="97" t="s">
        <v>227</v>
      </c>
      <c r="D852" s="100">
        <f>IF(ISERROR(INDEX('Trust - Frontsheet'!$C$12:$O$211,Index!B845,Index!A845)),0,INDEX('Trust - Frontsheet'!$C$12:$O$211,Index!B845,Index!A845))</f>
        <v>0</v>
      </c>
    </row>
    <row r="853" spans="1:4" x14ac:dyDescent="0.2">
      <c r="A853" s="97" t="s">
        <v>2235</v>
      </c>
      <c r="B853" s="97" t="s">
        <v>2236</v>
      </c>
      <c r="C853" s="97" t="s">
        <v>227</v>
      </c>
      <c r="D853" s="100">
        <f>IF(ISERROR(INDEX('Trust - Frontsheet'!$C$12:$O$211,Index!B846,Index!A846)),0,INDEX('Trust - Frontsheet'!$C$12:$O$211,Index!B846,Index!A846))</f>
        <v>0</v>
      </c>
    </row>
    <row r="854" spans="1:4" x14ac:dyDescent="0.2">
      <c r="A854" s="97" t="s">
        <v>2237</v>
      </c>
      <c r="B854" s="97" t="s">
        <v>2238</v>
      </c>
      <c r="C854" s="97" t="s">
        <v>227</v>
      </c>
      <c r="D854" s="100">
        <f>IF(ISERROR(INDEX('Trust - Frontsheet'!$C$12:$O$211,Index!B847,Index!A847)),0,INDEX('Trust - Frontsheet'!$C$12:$O$211,Index!B847,Index!A847))</f>
        <v>0</v>
      </c>
    </row>
    <row r="855" spans="1:4" x14ac:dyDescent="0.2">
      <c r="A855" s="97" t="s">
        <v>2239</v>
      </c>
      <c r="B855" s="97" t="s">
        <v>2240</v>
      </c>
      <c r="C855" s="97" t="s">
        <v>227</v>
      </c>
      <c r="D855" s="100">
        <f>IF(ISERROR(INDEX('Trust - Frontsheet'!$C$12:$O$211,Index!B848,Index!A848)),0,INDEX('Trust - Frontsheet'!$C$12:$O$211,Index!B848,Index!A848))</f>
        <v>0</v>
      </c>
    </row>
    <row r="856" spans="1:4" x14ac:dyDescent="0.2">
      <c r="A856" s="97" t="s">
        <v>2241</v>
      </c>
      <c r="B856" s="97" t="s">
        <v>2242</v>
      </c>
      <c r="C856" s="97" t="s">
        <v>227</v>
      </c>
      <c r="D856" s="100">
        <f>IF(ISERROR(INDEX('Trust - Frontsheet'!$C$12:$O$211,Index!B849,Index!A849)),0,INDEX('Trust - Frontsheet'!$C$12:$O$211,Index!B849,Index!A849))</f>
        <v>0</v>
      </c>
    </row>
    <row r="857" spans="1:4" x14ac:dyDescent="0.2">
      <c r="A857" s="97" t="s">
        <v>2243</v>
      </c>
      <c r="B857" s="97" t="s">
        <v>2244</v>
      </c>
      <c r="C857" s="97" t="s">
        <v>227</v>
      </c>
      <c r="D857" s="100">
        <f>IF(ISERROR(INDEX('Trust - Frontsheet'!$C$12:$O$211,Index!B850,Index!A850)),0,INDEX('Trust - Frontsheet'!$C$12:$O$211,Index!B850,Index!A850))</f>
        <v>0</v>
      </c>
    </row>
    <row r="858" spans="1:4" x14ac:dyDescent="0.2">
      <c r="A858" s="97" t="s">
        <v>2245</v>
      </c>
      <c r="B858" s="97" t="s">
        <v>2246</v>
      </c>
      <c r="C858" s="97" t="s">
        <v>227</v>
      </c>
      <c r="D858" s="100">
        <f>IF(ISERROR(INDEX('Trust - Frontsheet'!$C$12:$O$211,Index!B851,Index!A851)),0,INDEX('Trust - Frontsheet'!$C$12:$O$211,Index!B851,Index!A851))</f>
        <v>0</v>
      </c>
    </row>
    <row r="859" spans="1:4" x14ac:dyDescent="0.2">
      <c r="A859" s="97" t="s">
        <v>2249</v>
      </c>
      <c r="B859" s="97" t="s">
        <v>2250</v>
      </c>
      <c r="C859" s="97" t="s">
        <v>227</v>
      </c>
      <c r="D859" s="100">
        <f>IF(ISERROR(INDEX('Trust - Frontsheet'!$C$12:$O$211,Index!B852,Index!A852)),0,INDEX('Trust - Frontsheet'!$C$12:$O$211,Index!B852,Index!A852))</f>
        <v>0</v>
      </c>
    </row>
    <row r="860" spans="1:4" x14ac:dyDescent="0.2">
      <c r="A860" s="97" t="s">
        <v>2251</v>
      </c>
      <c r="B860" s="97" t="s">
        <v>2252</v>
      </c>
      <c r="C860" s="97" t="s">
        <v>227</v>
      </c>
      <c r="D860" s="100">
        <f>IF(ISERROR(INDEX('Trust - Frontsheet'!$C$12:$O$211,Index!B853,Index!A853)),0,INDEX('Trust - Frontsheet'!$C$12:$O$211,Index!B853,Index!A853))</f>
        <v>0</v>
      </c>
    </row>
    <row r="861" spans="1:4" x14ac:dyDescent="0.2">
      <c r="A861" s="97" t="s">
        <v>2253</v>
      </c>
      <c r="B861" s="97" t="s">
        <v>2254</v>
      </c>
      <c r="C861" s="97" t="s">
        <v>227</v>
      </c>
      <c r="D861" s="100">
        <f>IF(ISERROR(INDEX('Trust - Frontsheet'!$C$12:$O$211,Index!B854,Index!A854)),0,INDEX('Trust - Frontsheet'!$C$12:$O$211,Index!B854,Index!A854))</f>
        <v>0</v>
      </c>
    </row>
    <row r="862" spans="1:4" x14ac:dyDescent="0.2">
      <c r="A862" s="97" t="s">
        <v>2255</v>
      </c>
      <c r="B862" s="97" t="s">
        <v>2256</v>
      </c>
      <c r="C862" s="97" t="s">
        <v>227</v>
      </c>
      <c r="D862" s="100">
        <f>IF(ISERROR(INDEX('Trust - Frontsheet'!$C$12:$O$211,Index!B855,Index!A855)),0,INDEX('Trust - Frontsheet'!$C$12:$O$211,Index!B855,Index!A855))</f>
        <v>0</v>
      </c>
    </row>
    <row r="863" spans="1:4" x14ac:dyDescent="0.2">
      <c r="A863" s="97" t="s">
        <v>2257</v>
      </c>
      <c r="B863" s="97" t="s">
        <v>2258</v>
      </c>
      <c r="C863" s="97" t="s">
        <v>227</v>
      </c>
      <c r="D863" s="100">
        <f>IF(ISERROR(INDEX('Trust - Frontsheet'!$C$12:$O$211,Index!B856,Index!A856)),0,INDEX('Trust - Frontsheet'!$C$12:$O$211,Index!B856,Index!A856))</f>
        <v>0</v>
      </c>
    </row>
    <row r="864" spans="1:4" x14ac:dyDescent="0.2">
      <c r="A864" s="97" t="s">
        <v>2259</v>
      </c>
      <c r="B864" s="97" t="s">
        <v>2260</v>
      </c>
      <c r="C864" s="97" t="s">
        <v>227</v>
      </c>
      <c r="D864" s="100">
        <f>IF(ISERROR(INDEX('Trust - Frontsheet'!$C$12:$O$211,Index!B857,Index!A857)),0,INDEX('Trust - Frontsheet'!$C$12:$O$211,Index!B857,Index!A857))</f>
        <v>0</v>
      </c>
    </row>
    <row r="865" spans="1:4" x14ac:dyDescent="0.2">
      <c r="A865" s="97" t="s">
        <v>2261</v>
      </c>
      <c r="B865" s="97" t="s">
        <v>2262</v>
      </c>
      <c r="C865" s="97" t="s">
        <v>227</v>
      </c>
      <c r="D865" s="100">
        <f>IF(ISERROR(INDEX('Trust - Frontsheet'!$C$12:$O$211,Index!B858,Index!A858)),0,INDEX('Trust - Frontsheet'!$C$12:$O$211,Index!B858,Index!A858))</f>
        <v>0</v>
      </c>
    </row>
    <row r="866" spans="1:4" x14ac:dyDescent="0.2">
      <c r="A866" s="97" t="s">
        <v>2263</v>
      </c>
      <c r="B866" s="97" t="s">
        <v>2264</v>
      </c>
      <c r="C866" s="97" t="s">
        <v>227</v>
      </c>
      <c r="D866" s="100">
        <f>IF(ISERROR(INDEX('Trust - Frontsheet'!$C$12:$O$211,Index!B859,Index!A859)),0,INDEX('Trust - Frontsheet'!$C$12:$O$211,Index!B859,Index!A859))</f>
        <v>0</v>
      </c>
    </row>
    <row r="867" spans="1:4" x14ac:dyDescent="0.2">
      <c r="A867" s="97" t="s">
        <v>2265</v>
      </c>
      <c r="B867" s="97" t="s">
        <v>2266</v>
      </c>
      <c r="C867" s="97" t="s">
        <v>227</v>
      </c>
      <c r="D867" s="100">
        <f>IF(ISERROR(INDEX('Trust - Frontsheet'!$C$12:$O$211,Index!B860,Index!A860)),0,INDEX('Trust - Frontsheet'!$C$12:$O$211,Index!B860,Index!A860))</f>
        <v>0</v>
      </c>
    </row>
    <row r="868" spans="1:4" x14ac:dyDescent="0.2">
      <c r="A868" s="97" t="s">
        <v>2267</v>
      </c>
      <c r="B868" s="97" t="s">
        <v>2268</v>
      </c>
      <c r="C868" s="97" t="s">
        <v>227</v>
      </c>
      <c r="D868" s="100">
        <f>IF(ISERROR(INDEX('Trust - Frontsheet'!$C$12:$O$211,Index!B861,Index!A861)),0,INDEX('Trust - Frontsheet'!$C$12:$O$211,Index!B861,Index!A861))</f>
        <v>0</v>
      </c>
    </row>
    <row r="869" spans="1:4" x14ac:dyDescent="0.2">
      <c r="A869" s="97" t="s">
        <v>2271</v>
      </c>
      <c r="B869" s="97" t="s">
        <v>2272</v>
      </c>
      <c r="C869" s="97" t="s">
        <v>227</v>
      </c>
      <c r="D869" s="100">
        <f>IF(ISERROR(INDEX('Trust - Frontsheet'!$C$12:$O$211,Index!B862,Index!A862)),0,INDEX('Trust - Frontsheet'!$C$12:$O$211,Index!B862,Index!A862))</f>
        <v>0</v>
      </c>
    </row>
    <row r="870" spans="1:4" x14ac:dyDescent="0.2">
      <c r="A870" s="97" t="s">
        <v>2273</v>
      </c>
      <c r="B870" s="97" t="s">
        <v>2274</v>
      </c>
      <c r="C870" s="97" t="s">
        <v>227</v>
      </c>
      <c r="D870" s="100">
        <f>IF(ISERROR(INDEX('Trust - Frontsheet'!$C$12:$O$211,Index!B863,Index!A863)),0,INDEX('Trust - Frontsheet'!$C$12:$O$211,Index!B863,Index!A863))</f>
        <v>0</v>
      </c>
    </row>
    <row r="871" spans="1:4" x14ac:dyDescent="0.2">
      <c r="A871" s="97" t="s">
        <v>2275</v>
      </c>
      <c r="B871" s="97" t="s">
        <v>2276</v>
      </c>
      <c r="C871" s="97" t="s">
        <v>227</v>
      </c>
      <c r="D871" s="100">
        <f>IF(ISERROR(INDEX('Trust - Frontsheet'!$C$12:$O$211,Index!B864,Index!A864)),0,INDEX('Trust - Frontsheet'!$C$12:$O$211,Index!B864,Index!A864))</f>
        <v>0</v>
      </c>
    </row>
    <row r="872" spans="1:4" x14ac:dyDescent="0.2">
      <c r="A872" s="97" t="s">
        <v>2277</v>
      </c>
      <c r="B872" s="97" t="s">
        <v>2278</v>
      </c>
      <c r="C872" s="97" t="s">
        <v>227</v>
      </c>
      <c r="D872" s="100">
        <f>IF(ISERROR(INDEX('Trust - Frontsheet'!$C$12:$O$211,Index!B865,Index!A865)),0,INDEX('Trust - Frontsheet'!$C$12:$O$211,Index!B865,Index!A865))</f>
        <v>0</v>
      </c>
    </row>
    <row r="873" spans="1:4" x14ac:dyDescent="0.2">
      <c r="A873" s="97" t="s">
        <v>2279</v>
      </c>
      <c r="B873" s="97" t="s">
        <v>2280</v>
      </c>
      <c r="C873" s="97" t="s">
        <v>227</v>
      </c>
      <c r="D873" s="100">
        <f>IF(ISERROR(INDEX('Trust - Frontsheet'!$C$12:$O$211,Index!B866,Index!A866)),0,INDEX('Trust - Frontsheet'!$C$12:$O$211,Index!B866,Index!A866))</f>
        <v>0</v>
      </c>
    </row>
    <row r="874" spans="1:4" x14ac:dyDescent="0.2">
      <c r="A874" s="97" t="s">
        <v>2281</v>
      </c>
      <c r="B874" s="97" t="s">
        <v>2282</v>
      </c>
      <c r="C874" s="97" t="s">
        <v>227</v>
      </c>
      <c r="D874" s="100">
        <f>IF(ISERROR(INDEX('Trust - Frontsheet'!$C$12:$O$211,Index!B867,Index!A867)),0,INDEX('Trust - Frontsheet'!$C$12:$O$211,Index!B867,Index!A867))</f>
        <v>0</v>
      </c>
    </row>
    <row r="875" spans="1:4" x14ac:dyDescent="0.2">
      <c r="A875" s="97" t="s">
        <v>2283</v>
      </c>
      <c r="B875" s="97" t="s">
        <v>2284</v>
      </c>
      <c r="C875" s="97" t="s">
        <v>227</v>
      </c>
      <c r="D875" s="100">
        <f>IF(ISERROR(INDEX('Trust - Frontsheet'!$C$12:$O$211,Index!B868,Index!A868)),0,INDEX('Trust - Frontsheet'!$C$12:$O$211,Index!B868,Index!A868))</f>
        <v>0</v>
      </c>
    </row>
    <row r="876" spans="1:4" x14ac:dyDescent="0.2">
      <c r="A876" s="97" t="s">
        <v>2285</v>
      </c>
      <c r="B876" s="97" t="s">
        <v>2286</v>
      </c>
      <c r="C876" s="97" t="s">
        <v>227</v>
      </c>
      <c r="D876" s="100">
        <f>IF(ISERROR(INDEX('Trust - Frontsheet'!$C$12:$O$211,Index!B869,Index!A869)),0,INDEX('Trust - Frontsheet'!$C$12:$O$211,Index!B869,Index!A869))</f>
        <v>0</v>
      </c>
    </row>
    <row r="877" spans="1:4" x14ac:dyDescent="0.2">
      <c r="A877" s="97" t="s">
        <v>2287</v>
      </c>
      <c r="B877" s="97" t="s">
        <v>2288</v>
      </c>
      <c r="C877" s="97" t="s">
        <v>227</v>
      </c>
      <c r="D877" s="100">
        <f>IF(ISERROR(INDEX('Trust - Frontsheet'!$C$12:$O$211,Index!B870,Index!A870)),0,INDEX('Trust - Frontsheet'!$C$12:$O$211,Index!B870,Index!A870))</f>
        <v>0</v>
      </c>
    </row>
    <row r="878" spans="1:4" x14ac:dyDescent="0.2">
      <c r="A878" s="97" t="s">
        <v>2289</v>
      </c>
      <c r="B878" s="97" t="s">
        <v>2290</v>
      </c>
      <c r="C878" s="97" t="s">
        <v>227</v>
      </c>
      <c r="D878" s="100">
        <f>IF(ISERROR(INDEX('Trust - Frontsheet'!$C$12:$O$211,Index!B871,Index!A871)),0,INDEX('Trust - Frontsheet'!$C$12:$O$211,Index!B871,Index!A871))</f>
        <v>0</v>
      </c>
    </row>
    <row r="879" spans="1:4" x14ac:dyDescent="0.2">
      <c r="A879" s="97" t="s">
        <v>2293</v>
      </c>
      <c r="B879" s="97" t="s">
        <v>2294</v>
      </c>
      <c r="C879" s="97" t="s">
        <v>227</v>
      </c>
      <c r="D879" s="100">
        <f>IF(ISERROR(INDEX('Trust - Frontsheet'!$C$12:$O$211,Index!B872,Index!A872)),0,INDEX('Trust - Frontsheet'!$C$12:$O$211,Index!B872,Index!A872))</f>
        <v>0</v>
      </c>
    </row>
    <row r="880" spans="1:4" x14ac:dyDescent="0.2">
      <c r="A880" s="97" t="s">
        <v>2295</v>
      </c>
      <c r="B880" s="97" t="s">
        <v>2296</v>
      </c>
      <c r="C880" s="97" t="s">
        <v>227</v>
      </c>
      <c r="D880" s="100">
        <f>IF(ISERROR(INDEX('Trust - Frontsheet'!$C$12:$O$211,Index!B873,Index!A873)),0,INDEX('Trust - Frontsheet'!$C$12:$O$211,Index!B873,Index!A873))</f>
        <v>0</v>
      </c>
    </row>
    <row r="881" spans="1:4" x14ac:dyDescent="0.2">
      <c r="A881" s="97" t="s">
        <v>2297</v>
      </c>
      <c r="B881" s="97" t="s">
        <v>2298</v>
      </c>
      <c r="C881" s="97" t="s">
        <v>227</v>
      </c>
      <c r="D881" s="100">
        <f>IF(ISERROR(INDEX('Trust - Frontsheet'!$C$12:$O$211,Index!B874,Index!A874)),0,INDEX('Trust - Frontsheet'!$C$12:$O$211,Index!B874,Index!A874))</f>
        <v>0</v>
      </c>
    </row>
    <row r="882" spans="1:4" x14ac:dyDescent="0.2">
      <c r="A882" s="97" t="s">
        <v>2299</v>
      </c>
      <c r="B882" s="97" t="s">
        <v>2300</v>
      </c>
      <c r="C882" s="97" t="s">
        <v>227</v>
      </c>
      <c r="D882" s="100">
        <f>IF(ISERROR(INDEX('Trust - Frontsheet'!$C$12:$O$211,Index!B875,Index!A875)),0,INDEX('Trust - Frontsheet'!$C$12:$O$211,Index!B875,Index!A875))</f>
        <v>0</v>
      </c>
    </row>
    <row r="883" spans="1:4" x14ac:dyDescent="0.2">
      <c r="A883" s="97" t="s">
        <v>2301</v>
      </c>
      <c r="B883" s="97" t="s">
        <v>2302</v>
      </c>
      <c r="C883" s="97" t="s">
        <v>227</v>
      </c>
      <c r="D883" s="100">
        <f>IF(ISERROR(INDEX('Trust - Frontsheet'!$C$12:$O$211,Index!B876,Index!A876)),0,INDEX('Trust - Frontsheet'!$C$12:$O$211,Index!B876,Index!A876))</f>
        <v>0</v>
      </c>
    </row>
    <row r="884" spans="1:4" x14ac:dyDescent="0.2">
      <c r="A884" s="97" t="s">
        <v>2303</v>
      </c>
      <c r="B884" s="97" t="s">
        <v>2304</v>
      </c>
      <c r="C884" s="97" t="s">
        <v>227</v>
      </c>
      <c r="D884" s="100">
        <f>IF(ISERROR(INDEX('Trust - Frontsheet'!$C$12:$O$211,Index!B877,Index!A877)),0,INDEX('Trust - Frontsheet'!$C$12:$O$211,Index!B877,Index!A877))</f>
        <v>0</v>
      </c>
    </row>
    <row r="885" spans="1:4" x14ac:dyDescent="0.2">
      <c r="A885" s="97" t="s">
        <v>2305</v>
      </c>
      <c r="B885" s="97" t="s">
        <v>2306</v>
      </c>
      <c r="C885" s="97" t="s">
        <v>227</v>
      </c>
      <c r="D885" s="100">
        <f>IF(ISERROR(INDEX('Trust - Frontsheet'!$C$12:$O$211,Index!B878,Index!A878)),0,INDEX('Trust - Frontsheet'!$C$12:$O$211,Index!B878,Index!A878))</f>
        <v>0</v>
      </c>
    </row>
    <row r="886" spans="1:4" x14ac:dyDescent="0.2">
      <c r="A886" s="97" t="s">
        <v>2307</v>
      </c>
      <c r="B886" s="97" t="s">
        <v>2308</v>
      </c>
      <c r="C886" s="97" t="s">
        <v>227</v>
      </c>
      <c r="D886" s="100">
        <f>IF(ISERROR(INDEX('Trust - Frontsheet'!$C$12:$O$211,Index!B879,Index!A879)),0,INDEX('Trust - Frontsheet'!$C$12:$O$211,Index!B879,Index!A879))</f>
        <v>0</v>
      </c>
    </row>
    <row r="887" spans="1:4" x14ac:dyDescent="0.2">
      <c r="A887" s="97" t="s">
        <v>2309</v>
      </c>
      <c r="B887" s="97" t="s">
        <v>2310</v>
      </c>
      <c r="C887" s="97" t="s">
        <v>227</v>
      </c>
      <c r="D887" s="100">
        <f>IF(ISERROR(INDEX('Trust - Frontsheet'!$C$12:$O$211,Index!B880,Index!A880)),0,INDEX('Trust - Frontsheet'!$C$12:$O$211,Index!B880,Index!A880))</f>
        <v>0</v>
      </c>
    </row>
    <row r="888" spans="1:4" x14ac:dyDescent="0.2">
      <c r="A888" s="97" t="s">
        <v>2311</v>
      </c>
      <c r="B888" s="97" t="s">
        <v>2312</v>
      </c>
      <c r="C888" s="97" t="s">
        <v>227</v>
      </c>
      <c r="D888" s="100">
        <f>IF(ISERROR(INDEX('Trust - Frontsheet'!$C$12:$O$211,Index!B881,Index!A881)),0,INDEX('Trust - Frontsheet'!$C$12:$O$211,Index!B881,Index!A881))</f>
        <v>0</v>
      </c>
    </row>
    <row r="889" spans="1:4" x14ac:dyDescent="0.2">
      <c r="A889" s="97" t="s">
        <v>2315</v>
      </c>
      <c r="B889" s="97" t="s">
        <v>2316</v>
      </c>
      <c r="C889" s="97" t="s">
        <v>227</v>
      </c>
      <c r="D889" s="100">
        <f>IF(ISERROR(INDEX('Trust - Frontsheet'!$C$12:$O$211,Index!B882,Index!A882)),0,INDEX('Trust - Frontsheet'!$C$12:$O$211,Index!B882,Index!A882))</f>
        <v>0</v>
      </c>
    </row>
    <row r="890" spans="1:4" x14ac:dyDescent="0.2">
      <c r="A890" s="97" t="s">
        <v>2317</v>
      </c>
      <c r="B890" s="97" t="s">
        <v>2318</v>
      </c>
      <c r="C890" s="97" t="s">
        <v>227</v>
      </c>
      <c r="D890" s="100">
        <f>IF(ISERROR(INDEX('Trust - Frontsheet'!$C$12:$O$211,Index!B883,Index!A883)),0,INDEX('Trust - Frontsheet'!$C$12:$O$211,Index!B883,Index!A883))</f>
        <v>0</v>
      </c>
    </row>
    <row r="891" spans="1:4" x14ac:dyDescent="0.2">
      <c r="A891" s="97" t="s">
        <v>2319</v>
      </c>
      <c r="B891" s="97" t="s">
        <v>2320</v>
      </c>
      <c r="C891" s="97" t="s">
        <v>227</v>
      </c>
      <c r="D891" s="100">
        <f>IF(ISERROR(INDEX('Trust - Frontsheet'!$C$12:$O$211,Index!B884,Index!A884)),0,INDEX('Trust - Frontsheet'!$C$12:$O$211,Index!B884,Index!A884))</f>
        <v>0</v>
      </c>
    </row>
    <row r="892" spans="1:4" x14ac:dyDescent="0.2">
      <c r="A892" s="97" t="s">
        <v>2321</v>
      </c>
      <c r="B892" s="97" t="s">
        <v>2322</v>
      </c>
      <c r="C892" s="97" t="s">
        <v>227</v>
      </c>
      <c r="D892" s="100">
        <f>IF(ISERROR(INDEX('Trust - Frontsheet'!$C$12:$O$211,Index!B885,Index!A885)),0,INDEX('Trust - Frontsheet'!$C$12:$O$211,Index!B885,Index!A885))</f>
        <v>0</v>
      </c>
    </row>
    <row r="893" spans="1:4" x14ac:dyDescent="0.2">
      <c r="A893" s="97" t="s">
        <v>2323</v>
      </c>
      <c r="B893" s="97" t="s">
        <v>2324</v>
      </c>
      <c r="C893" s="97" t="s">
        <v>227</v>
      </c>
      <c r="D893" s="100">
        <f>IF(ISERROR(INDEX('Trust - Frontsheet'!$C$12:$O$211,Index!B886,Index!A886)),0,INDEX('Trust - Frontsheet'!$C$12:$O$211,Index!B886,Index!A886))</f>
        <v>0</v>
      </c>
    </row>
    <row r="894" spans="1:4" x14ac:dyDescent="0.2">
      <c r="A894" s="97" t="s">
        <v>2325</v>
      </c>
      <c r="B894" s="97" t="s">
        <v>2326</v>
      </c>
      <c r="C894" s="97" t="s">
        <v>227</v>
      </c>
      <c r="D894" s="100">
        <f>IF(ISERROR(INDEX('Trust - Frontsheet'!$C$12:$O$211,Index!B887,Index!A887)),0,INDEX('Trust - Frontsheet'!$C$12:$O$211,Index!B887,Index!A887))</f>
        <v>0</v>
      </c>
    </row>
    <row r="895" spans="1:4" x14ac:dyDescent="0.2">
      <c r="A895" s="97" t="s">
        <v>2327</v>
      </c>
      <c r="B895" s="97" t="s">
        <v>2328</v>
      </c>
      <c r="C895" s="97" t="s">
        <v>227</v>
      </c>
      <c r="D895" s="100">
        <f>IF(ISERROR(INDEX('Trust - Frontsheet'!$C$12:$O$211,Index!B888,Index!A888)),0,INDEX('Trust - Frontsheet'!$C$12:$O$211,Index!B888,Index!A888))</f>
        <v>0</v>
      </c>
    </row>
    <row r="896" spans="1:4" x14ac:dyDescent="0.2">
      <c r="A896" s="97" t="s">
        <v>2329</v>
      </c>
      <c r="B896" s="97" t="s">
        <v>2330</v>
      </c>
      <c r="C896" s="97" t="s">
        <v>227</v>
      </c>
      <c r="D896" s="100">
        <f>IF(ISERROR(INDEX('Trust - Frontsheet'!$C$12:$O$211,Index!B889,Index!A889)),0,INDEX('Trust - Frontsheet'!$C$12:$O$211,Index!B889,Index!A889))</f>
        <v>0</v>
      </c>
    </row>
    <row r="897" spans="1:4" x14ac:dyDescent="0.2">
      <c r="A897" s="97" t="s">
        <v>2331</v>
      </c>
      <c r="B897" s="97" t="s">
        <v>2332</v>
      </c>
      <c r="C897" s="97" t="s">
        <v>227</v>
      </c>
      <c r="D897" s="100">
        <f>IF(ISERROR(INDEX('Trust - Frontsheet'!$C$12:$O$211,Index!B890,Index!A890)),0,INDEX('Trust - Frontsheet'!$C$12:$O$211,Index!B890,Index!A890))</f>
        <v>0</v>
      </c>
    </row>
    <row r="898" spans="1:4" x14ac:dyDescent="0.2">
      <c r="A898" s="97" t="s">
        <v>2333</v>
      </c>
      <c r="B898" s="97" t="s">
        <v>2334</v>
      </c>
      <c r="C898" s="97" t="s">
        <v>227</v>
      </c>
      <c r="D898" s="100">
        <f>IF(ISERROR(INDEX('Trust - Frontsheet'!$C$12:$O$211,Index!B891,Index!A891)),0,INDEX('Trust - Frontsheet'!$C$12:$O$211,Index!B891,Index!A891))</f>
        <v>0</v>
      </c>
    </row>
    <row r="899" spans="1:4" x14ac:dyDescent="0.2">
      <c r="A899" s="97" t="s">
        <v>2337</v>
      </c>
      <c r="B899" s="97" t="s">
        <v>2338</v>
      </c>
      <c r="C899" s="97" t="s">
        <v>227</v>
      </c>
      <c r="D899" s="100">
        <f>IF(ISERROR(INDEX('Trust - Frontsheet'!$C$12:$O$211,Index!B892,Index!A892)),0,INDEX('Trust - Frontsheet'!$C$12:$O$211,Index!B892,Index!A892))</f>
        <v>0</v>
      </c>
    </row>
    <row r="900" spans="1:4" x14ac:dyDescent="0.2">
      <c r="A900" s="97" t="s">
        <v>2339</v>
      </c>
      <c r="B900" s="97" t="s">
        <v>2340</v>
      </c>
      <c r="C900" s="97" t="s">
        <v>227</v>
      </c>
      <c r="D900" s="100">
        <f>IF(ISERROR(INDEX('Trust - Frontsheet'!$C$12:$O$211,Index!B893,Index!A893)),0,INDEX('Trust - Frontsheet'!$C$12:$O$211,Index!B893,Index!A893))</f>
        <v>0</v>
      </c>
    </row>
    <row r="901" spans="1:4" x14ac:dyDescent="0.2">
      <c r="A901" s="97" t="s">
        <v>2341</v>
      </c>
      <c r="B901" s="97" t="s">
        <v>2342</v>
      </c>
      <c r="C901" s="97" t="s">
        <v>227</v>
      </c>
      <c r="D901" s="100">
        <f>IF(ISERROR(INDEX('Trust - Frontsheet'!$C$12:$O$211,Index!B894,Index!A894)),0,INDEX('Trust - Frontsheet'!$C$12:$O$211,Index!B894,Index!A894))</f>
        <v>0</v>
      </c>
    </row>
    <row r="902" spans="1:4" x14ac:dyDescent="0.2">
      <c r="A902" s="97" t="s">
        <v>2343</v>
      </c>
      <c r="B902" s="97" t="s">
        <v>2344</v>
      </c>
      <c r="C902" s="97" t="s">
        <v>227</v>
      </c>
      <c r="D902" s="100">
        <f>IF(ISERROR(INDEX('Trust - Frontsheet'!$C$12:$O$211,Index!B895,Index!A895)),0,INDEX('Trust - Frontsheet'!$C$12:$O$211,Index!B895,Index!A895))</f>
        <v>0</v>
      </c>
    </row>
    <row r="903" spans="1:4" x14ac:dyDescent="0.2">
      <c r="A903" s="97" t="s">
        <v>2345</v>
      </c>
      <c r="B903" s="97" t="s">
        <v>2346</v>
      </c>
      <c r="C903" s="97" t="s">
        <v>227</v>
      </c>
      <c r="D903" s="100">
        <f>IF(ISERROR(INDEX('Trust - Frontsheet'!$C$12:$O$211,Index!B896,Index!A896)),0,INDEX('Trust - Frontsheet'!$C$12:$O$211,Index!B896,Index!A896))</f>
        <v>0</v>
      </c>
    </row>
    <row r="904" spans="1:4" x14ac:dyDescent="0.2">
      <c r="A904" s="97" t="s">
        <v>2347</v>
      </c>
      <c r="B904" s="97" t="s">
        <v>2348</v>
      </c>
      <c r="C904" s="97" t="s">
        <v>227</v>
      </c>
      <c r="D904" s="100">
        <f>IF(ISERROR(INDEX('Trust - Frontsheet'!$C$12:$O$211,Index!B897,Index!A897)),0,INDEX('Trust - Frontsheet'!$C$12:$O$211,Index!B897,Index!A897))</f>
        <v>0</v>
      </c>
    </row>
    <row r="905" spans="1:4" x14ac:dyDescent="0.2">
      <c r="A905" s="97" t="s">
        <v>2349</v>
      </c>
      <c r="B905" s="97" t="s">
        <v>2350</v>
      </c>
      <c r="C905" s="97" t="s">
        <v>227</v>
      </c>
      <c r="D905" s="100">
        <f>IF(ISERROR(INDEX('Trust - Frontsheet'!$C$12:$O$211,Index!B898,Index!A898)),0,INDEX('Trust - Frontsheet'!$C$12:$O$211,Index!B898,Index!A898))</f>
        <v>0</v>
      </c>
    </row>
    <row r="906" spans="1:4" x14ac:dyDescent="0.2">
      <c r="A906" s="97" t="s">
        <v>2351</v>
      </c>
      <c r="B906" s="97" t="s">
        <v>2352</v>
      </c>
      <c r="C906" s="97" t="s">
        <v>227</v>
      </c>
      <c r="D906" s="100">
        <f>IF(ISERROR(INDEX('Trust - Frontsheet'!$C$12:$O$211,Index!B899,Index!A899)),0,INDEX('Trust - Frontsheet'!$C$12:$O$211,Index!B899,Index!A899))</f>
        <v>0</v>
      </c>
    </row>
    <row r="907" spans="1:4" x14ac:dyDescent="0.2">
      <c r="A907" s="97" t="s">
        <v>2353</v>
      </c>
      <c r="B907" s="97" t="s">
        <v>4488</v>
      </c>
      <c r="C907" s="97" t="s">
        <v>227</v>
      </c>
      <c r="D907" s="100">
        <f>IF(ISERROR(INDEX('Trust - Frontsheet'!$C$12:$O$211,Index!B900,Index!A900)),0,INDEX('Trust - Frontsheet'!$C$12:$O$211,Index!B900,Index!A900))</f>
        <v>0</v>
      </c>
    </row>
    <row r="908" spans="1:4" x14ac:dyDescent="0.2">
      <c r="A908" s="97" t="s">
        <v>4489</v>
      </c>
      <c r="B908" s="97" t="s">
        <v>4490</v>
      </c>
      <c r="C908" s="97" t="s">
        <v>227</v>
      </c>
      <c r="D908" s="100">
        <f>IF(ISERROR(INDEX('Trust - Frontsheet'!$C$12:$O$211,Index!B901,Index!A901)),0,INDEX('Trust - Frontsheet'!$C$12:$O$211,Index!B901,Index!A901))</f>
        <v>0</v>
      </c>
    </row>
    <row r="909" spans="1:4" x14ac:dyDescent="0.2">
      <c r="A909" s="97" t="s">
        <v>3929</v>
      </c>
      <c r="B909" s="97" t="s">
        <v>3930</v>
      </c>
      <c r="C909" s="97" t="s">
        <v>227</v>
      </c>
      <c r="D909" s="100">
        <f>IF(ISERROR(INDEX('Trust - Frontsheet'!$C$12:$O$211,Index!B902,Index!A902)),0,INDEX('Trust - Frontsheet'!$C$12:$O$211,Index!B902,Index!A902))</f>
        <v>0</v>
      </c>
    </row>
    <row r="910" spans="1:4" x14ac:dyDescent="0.2">
      <c r="A910" s="97" t="s">
        <v>3931</v>
      </c>
      <c r="B910" s="97" t="s">
        <v>3932</v>
      </c>
      <c r="C910" s="97" t="s">
        <v>227</v>
      </c>
      <c r="D910" s="100">
        <f>IF(ISERROR(INDEX('Trust - Frontsheet'!$C$12:$O$211,Index!B903,Index!A903)),0,INDEX('Trust - Frontsheet'!$C$12:$O$211,Index!B903,Index!A903))</f>
        <v>0</v>
      </c>
    </row>
    <row r="911" spans="1:4" x14ac:dyDescent="0.2">
      <c r="A911" s="97" t="s">
        <v>3933</v>
      </c>
      <c r="B911" s="97" t="s">
        <v>3934</v>
      </c>
      <c r="C911" s="97" t="s">
        <v>227</v>
      </c>
      <c r="D911" s="100">
        <f>IF(ISERROR(INDEX('Trust - Frontsheet'!$C$12:$O$211,Index!B904,Index!A904)),0,INDEX('Trust - Frontsheet'!$C$12:$O$211,Index!B904,Index!A904))</f>
        <v>0</v>
      </c>
    </row>
    <row r="912" spans="1:4" x14ac:dyDescent="0.2">
      <c r="A912" s="97" t="s">
        <v>3935</v>
      </c>
      <c r="B912" s="97" t="s">
        <v>3936</v>
      </c>
      <c r="C912" s="97" t="s">
        <v>227</v>
      </c>
      <c r="D912" s="100">
        <f>IF(ISERROR(INDEX('Trust - Frontsheet'!$C$12:$O$211,Index!B905,Index!A905)),0,INDEX('Trust - Frontsheet'!$C$12:$O$211,Index!B905,Index!A905))</f>
        <v>0</v>
      </c>
    </row>
    <row r="913" spans="1:4" x14ac:dyDescent="0.2">
      <c r="A913" s="97" t="s">
        <v>3937</v>
      </c>
      <c r="B913" s="97" t="s">
        <v>3938</v>
      </c>
      <c r="C913" s="97" t="s">
        <v>227</v>
      </c>
      <c r="D913" s="100">
        <f>IF(ISERROR(INDEX('Trust - Frontsheet'!$C$12:$O$211,Index!B906,Index!A906)),0,INDEX('Trust - Frontsheet'!$C$12:$O$211,Index!B906,Index!A906))</f>
        <v>0</v>
      </c>
    </row>
    <row r="914" spans="1:4" x14ac:dyDescent="0.2">
      <c r="A914" s="97" t="s">
        <v>3939</v>
      </c>
      <c r="B914" s="97" t="s">
        <v>3940</v>
      </c>
      <c r="C914" s="97" t="s">
        <v>227</v>
      </c>
      <c r="D914" s="100">
        <f>IF(ISERROR(INDEX('Trust - Frontsheet'!$C$12:$O$211,Index!B907,Index!A907)),0,INDEX('Trust - Frontsheet'!$C$12:$O$211,Index!B907,Index!A907))</f>
        <v>0</v>
      </c>
    </row>
    <row r="915" spans="1:4" x14ac:dyDescent="0.2">
      <c r="A915" s="97" t="s">
        <v>3941</v>
      </c>
      <c r="B915" s="97" t="s">
        <v>3942</v>
      </c>
      <c r="C915" s="97" t="s">
        <v>227</v>
      </c>
      <c r="D915" s="100">
        <f>IF(ISERROR(INDEX('Trust - Frontsheet'!$C$12:$O$211,Index!B908,Index!A908)),0,INDEX('Trust - Frontsheet'!$C$12:$O$211,Index!B908,Index!A908))</f>
        <v>0</v>
      </c>
    </row>
    <row r="916" spans="1:4" x14ac:dyDescent="0.2">
      <c r="A916" s="97" t="s">
        <v>3943</v>
      </c>
      <c r="B916" s="97" t="s">
        <v>3944</v>
      </c>
      <c r="C916" s="97" t="s">
        <v>227</v>
      </c>
      <c r="D916" s="100">
        <f>IF(ISERROR(INDEX('Trust - Frontsheet'!$C$12:$O$211,Index!B909,Index!A909)),0,INDEX('Trust - Frontsheet'!$C$12:$O$211,Index!B909,Index!A909))</f>
        <v>0</v>
      </c>
    </row>
    <row r="917" spans="1:4" x14ac:dyDescent="0.2">
      <c r="A917" s="97" t="s">
        <v>3945</v>
      </c>
      <c r="B917" s="97" t="s">
        <v>3946</v>
      </c>
      <c r="C917" s="97" t="s">
        <v>227</v>
      </c>
      <c r="D917" s="100">
        <f>IF(ISERROR(INDEX('Trust - Frontsheet'!$C$12:$O$211,Index!B910,Index!A910)),0,INDEX('Trust - Frontsheet'!$C$12:$O$211,Index!B910,Index!A910))</f>
        <v>0</v>
      </c>
    </row>
    <row r="918" spans="1:4" x14ac:dyDescent="0.2">
      <c r="A918" s="97" t="s">
        <v>3947</v>
      </c>
      <c r="B918" s="97" t="s">
        <v>3948</v>
      </c>
      <c r="C918" s="97" t="s">
        <v>227</v>
      </c>
      <c r="D918" s="100">
        <f>IF(ISERROR(INDEX('Trust - Frontsheet'!$C$12:$O$211,Index!B911,Index!A911)),0,INDEX('Trust - Frontsheet'!$C$12:$O$211,Index!B911,Index!A911))</f>
        <v>0</v>
      </c>
    </row>
    <row r="919" spans="1:4" x14ac:dyDescent="0.2">
      <c r="A919" s="97" t="s">
        <v>3951</v>
      </c>
      <c r="B919" s="97" t="s">
        <v>3952</v>
      </c>
      <c r="C919" s="97" t="s">
        <v>227</v>
      </c>
      <c r="D919" s="100">
        <f>IF(ISERROR(INDEX('Trust - Frontsheet'!$C$12:$O$211,Index!B912,Index!A912)),0,INDEX('Trust - Frontsheet'!$C$12:$O$211,Index!B912,Index!A912))</f>
        <v>0</v>
      </c>
    </row>
    <row r="920" spans="1:4" x14ac:dyDescent="0.2">
      <c r="A920" s="97" t="s">
        <v>3953</v>
      </c>
      <c r="B920" s="97" t="s">
        <v>3954</v>
      </c>
      <c r="C920" s="97" t="s">
        <v>227</v>
      </c>
      <c r="D920" s="100">
        <f>IF(ISERROR(INDEX('Trust - Frontsheet'!$C$12:$O$211,Index!B913,Index!A913)),0,INDEX('Trust - Frontsheet'!$C$12:$O$211,Index!B913,Index!A913))</f>
        <v>0</v>
      </c>
    </row>
    <row r="921" spans="1:4" x14ac:dyDescent="0.2">
      <c r="A921" s="97" t="s">
        <v>4082</v>
      </c>
      <c r="B921" s="97" t="s">
        <v>4083</v>
      </c>
      <c r="C921" s="97" t="s">
        <v>227</v>
      </c>
      <c r="D921" s="100">
        <f>IF(ISERROR(INDEX('Trust - Frontsheet'!$C$12:$O$211,Index!B914,Index!A914)),0,INDEX('Trust - Frontsheet'!$C$12:$O$211,Index!B914,Index!A914))</f>
        <v>0</v>
      </c>
    </row>
    <row r="922" spans="1:4" x14ac:dyDescent="0.2">
      <c r="A922" s="97" t="s">
        <v>4084</v>
      </c>
      <c r="B922" s="97" t="s">
        <v>4085</v>
      </c>
      <c r="C922" s="97" t="s">
        <v>227</v>
      </c>
      <c r="D922" s="100">
        <f>IF(ISERROR(INDEX('Trust - Frontsheet'!$C$12:$O$211,Index!B915,Index!A915)),0,INDEX('Trust - Frontsheet'!$C$12:$O$211,Index!B915,Index!A915))</f>
        <v>0</v>
      </c>
    </row>
    <row r="923" spans="1:4" x14ac:dyDescent="0.2">
      <c r="A923" s="97" t="s">
        <v>4086</v>
      </c>
      <c r="B923" s="97" t="s">
        <v>4087</v>
      </c>
      <c r="C923" s="97" t="s">
        <v>227</v>
      </c>
      <c r="D923" s="100">
        <f>IF(ISERROR(INDEX('Trust - Frontsheet'!$C$12:$O$211,Index!B916,Index!A916)),0,INDEX('Trust - Frontsheet'!$C$12:$O$211,Index!B916,Index!A916))</f>
        <v>0</v>
      </c>
    </row>
    <row r="924" spans="1:4" x14ac:dyDescent="0.2">
      <c r="A924" s="97" t="s">
        <v>4088</v>
      </c>
      <c r="B924" s="97" t="s">
        <v>4089</v>
      </c>
      <c r="C924" s="97" t="s">
        <v>227</v>
      </c>
      <c r="D924" s="100">
        <f>IF(ISERROR(INDEX('Trust - Frontsheet'!$C$12:$O$211,Index!B917,Index!A917)),0,INDEX('Trust - Frontsheet'!$C$12:$O$211,Index!B917,Index!A917))</f>
        <v>0</v>
      </c>
    </row>
    <row r="925" spans="1:4" x14ac:dyDescent="0.2">
      <c r="A925" s="97" t="s">
        <v>4090</v>
      </c>
      <c r="B925" s="97" t="s">
        <v>4091</v>
      </c>
      <c r="C925" s="97" t="s">
        <v>227</v>
      </c>
      <c r="D925" s="100">
        <f>IF(ISERROR(INDEX('Trust - Frontsheet'!$C$12:$O$211,Index!B918,Index!A918)),0,INDEX('Trust - Frontsheet'!$C$12:$O$211,Index!B918,Index!A918))</f>
        <v>0</v>
      </c>
    </row>
    <row r="926" spans="1:4" x14ac:dyDescent="0.2">
      <c r="A926" s="97" t="s">
        <v>4092</v>
      </c>
      <c r="B926" s="97" t="s">
        <v>4093</v>
      </c>
      <c r="C926" s="97" t="s">
        <v>227</v>
      </c>
      <c r="D926" s="100">
        <f>IF(ISERROR(INDEX('Trust - Frontsheet'!$C$12:$O$211,Index!B919,Index!A919)),0,INDEX('Trust - Frontsheet'!$C$12:$O$211,Index!B919,Index!A919))</f>
        <v>0</v>
      </c>
    </row>
    <row r="927" spans="1:4" x14ac:dyDescent="0.2">
      <c r="A927" s="97" t="s">
        <v>4094</v>
      </c>
      <c r="B927" s="97" t="s">
        <v>4095</v>
      </c>
      <c r="C927" s="97" t="s">
        <v>227</v>
      </c>
      <c r="D927" s="100">
        <f>IF(ISERROR(INDEX('Trust - Frontsheet'!$C$12:$O$211,Index!B920,Index!A920)),0,INDEX('Trust - Frontsheet'!$C$12:$O$211,Index!B920,Index!A920))</f>
        <v>0</v>
      </c>
    </row>
    <row r="928" spans="1:4" x14ac:dyDescent="0.2">
      <c r="A928" s="97" t="s">
        <v>4096</v>
      </c>
      <c r="B928" s="97" t="s">
        <v>4097</v>
      </c>
      <c r="C928" s="97" t="s">
        <v>227</v>
      </c>
      <c r="D928" s="100">
        <f>IF(ISERROR(INDEX('Trust - Frontsheet'!$C$12:$O$211,Index!B921,Index!A921)),0,INDEX('Trust - Frontsheet'!$C$12:$O$211,Index!B921,Index!A921))</f>
        <v>0</v>
      </c>
    </row>
    <row r="929" spans="1:4" x14ac:dyDescent="0.2">
      <c r="A929" s="97" t="s">
        <v>4100</v>
      </c>
      <c r="B929" s="97" t="s">
        <v>4101</v>
      </c>
      <c r="C929" s="97" t="s">
        <v>227</v>
      </c>
      <c r="D929" s="100">
        <f>IF(ISERROR(INDEX('Trust - Frontsheet'!$C$12:$O$211,Index!B922,Index!A922)),0,INDEX('Trust - Frontsheet'!$C$12:$O$211,Index!B922,Index!A922))</f>
        <v>0</v>
      </c>
    </row>
    <row r="930" spans="1:4" x14ac:dyDescent="0.2">
      <c r="A930" s="97" t="s">
        <v>4102</v>
      </c>
      <c r="B930" s="97" t="s">
        <v>4103</v>
      </c>
      <c r="C930" s="97" t="s">
        <v>227</v>
      </c>
      <c r="D930" s="100">
        <f>IF(ISERROR(INDEX('Trust - Frontsheet'!$C$12:$O$211,Index!B923,Index!A923)),0,INDEX('Trust - Frontsheet'!$C$12:$O$211,Index!B923,Index!A923))</f>
        <v>0</v>
      </c>
    </row>
    <row r="931" spans="1:4" x14ac:dyDescent="0.2">
      <c r="A931" s="97" t="s">
        <v>4104</v>
      </c>
      <c r="B931" s="97" t="s">
        <v>4105</v>
      </c>
      <c r="C931" s="97" t="s">
        <v>227</v>
      </c>
      <c r="D931" s="100">
        <f>IF(ISERROR(INDEX('Trust - Frontsheet'!$C$12:$O$211,Index!B924,Index!A924)),0,INDEX('Trust - Frontsheet'!$C$12:$O$211,Index!B924,Index!A924))</f>
        <v>0</v>
      </c>
    </row>
    <row r="932" spans="1:4" x14ac:dyDescent="0.2">
      <c r="A932" s="97" t="s">
        <v>4106</v>
      </c>
      <c r="B932" s="97" t="s">
        <v>4107</v>
      </c>
      <c r="C932" s="97" t="s">
        <v>227</v>
      </c>
      <c r="D932" s="100">
        <f>IF(ISERROR(INDEX('Trust - Frontsheet'!$C$12:$O$211,Index!B925,Index!A925)),0,INDEX('Trust - Frontsheet'!$C$12:$O$211,Index!B925,Index!A925))</f>
        <v>0</v>
      </c>
    </row>
    <row r="933" spans="1:4" x14ac:dyDescent="0.2">
      <c r="A933" s="97" t="s">
        <v>4108</v>
      </c>
      <c r="B933" s="97" t="s">
        <v>4109</v>
      </c>
      <c r="C933" s="97" t="s">
        <v>227</v>
      </c>
      <c r="D933" s="100">
        <f>IF(ISERROR(INDEX('Trust - Frontsheet'!$C$12:$O$211,Index!B926,Index!A926)),0,INDEX('Trust - Frontsheet'!$C$12:$O$211,Index!B926,Index!A926))</f>
        <v>0</v>
      </c>
    </row>
    <row r="934" spans="1:4" x14ac:dyDescent="0.2">
      <c r="A934" s="97" t="s">
        <v>4110</v>
      </c>
      <c r="B934" s="97" t="s">
        <v>4111</v>
      </c>
      <c r="C934" s="97" t="s">
        <v>227</v>
      </c>
      <c r="D934" s="100">
        <f>IF(ISERROR(INDEX('Trust - Frontsheet'!$C$12:$O$211,Index!B927,Index!A927)),0,INDEX('Trust - Frontsheet'!$C$12:$O$211,Index!B927,Index!A927))</f>
        <v>0</v>
      </c>
    </row>
    <row r="935" spans="1:4" x14ac:dyDescent="0.2">
      <c r="A935" s="97" t="s">
        <v>4112</v>
      </c>
      <c r="B935" s="97" t="s">
        <v>4113</v>
      </c>
      <c r="C935" s="97" t="s">
        <v>227</v>
      </c>
      <c r="D935" s="100">
        <f>IF(ISERROR(INDEX('Trust - Frontsheet'!$C$12:$O$211,Index!B928,Index!A928)),0,INDEX('Trust - Frontsheet'!$C$12:$O$211,Index!B928,Index!A928))</f>
        <v>0</v>
      </c>
    </row>
    <row r="936" spans="1:4" x14ac:dyDescent="0.2">
      <c r="A936" s="97" t="s">
        <v>4114</v>
      </c>
      <c r="B936" s="97" t="s">
        <v>4115</v>
      </c>
      <c r="C936" s="97" t="s">
        <v>227</v>
      </c>
      <c r="D936" s="100">
        <f>IF(ISERROR(INDEX('Trust - Frontsheet'!$C$12:$O$211,Index!B929,Index!A929)),0,INDEX('Trust - Frontsheet'!$C$12:$O$211,Index!B929,Index!A929))</f>
        <v>0</v>
      </c>
    </row>
    <row r="937" spans="1:4" x14ac:dyDescent="0.2">
      <c r="A937" s="97" t="s">
        <v>4116</v>
      </c>
      <c r="B937" s="97" t="s">
        <v>4117</v>
      </c>
      <c r="C937" s="97" t="s">
        <v>227</v>
      </c>
      <c r="D937" s="100">
        <f>IF(ISERROR(INDEX('Trust - Frontsheet'!$C$12:$O$211,Index!B930,Index!A930)),0,INDEX('Trust - Frontsheet'!$C$12:$O$211,Index!B930,Index!A930))</f>
        <v>0</v>
      </c>
    </row>
    <row r="938" spans="1:4" x14ac:dyDescent="0.2">
      <c r="A938" s="97" t="s">
        <v>4118</v>
      </c>
      <c r="B938" s="97" t="s">
        <v>4119</v>
      </c>
      <c r="C938" s="97" t="s">
        <v>227</v>
      </c>
      <c r="D938" s="100">
        <f>IF(ISERROR(INDEX('Trust - Frontsheet'!$C$12:$O$211,Index!B931,Index!A931)),0,INDEX('Trust - Frontsheet'!$C$12:$O$211,Index!B931,Index!A931))</f>
        <v>0</v>
      </c>
    </row>
    <row r="939" spans="1:4" x14ac:dyDescent="0.2">
      <c r="A939" s="97" t="s">
        <v>4122</v>
      </c>
      <c r="B939" s="97" t="s">
        <v>4123</v>
      </c>
      <c r="C939" s="97" t="s">
        <v>227</v>
      </c>
      <c r="D939" s="100">
        <f>IF(ISERROR(INDEX('Trust - Frontsheet'!$C$12:$O$211,Index!B932,Index!A932)),0,INDEX('Trust - Frontsheet'!$C$12:$O$211,Index!B932,Index!A932))</f>
        <v>0</v>
      </c>
    </row>
    <row r="940" spans="1:4" x14ac:dyDescent="0.2">
      <c r="A940" s="97" t="s">
        <v>4124</v>
      </c>
      <c r="B940" s="97" t="s">
        <v>4125</v>
      </c>
      <c r="C940" s="97" t="s">
        <v>227</v>
      </c>
      <c r="D940" s="100">
        <f>IF(ISERROR(INDEX('Trust - Frontsheet'!$C$12:$O$211,Index!B933,Index!A933)),0,INDEX('Trust - Frontsheet'!$C$12:$O$211,Index!B933,Index!A933))</f>
        <v>0</v>
      </c>
    </row>
    <row r="941" spans="1:4" x14ac:dyDescent="0.2">
      <c r="A941" s="97" t="s">
        <v>4126</v>
      </c>
      <c r="B941" s="97" t="s">
        <v>4127</v>
      </c>
      <c r="C941" s="97" t="s">
        <v>227</v>
      </c>
      <c r="D941" s="100">
        <f>IF(ISERROR(INDEX('Trust - Frontsheet'!$C$12:$O$211,Index!B934,Index!A934)),0,INDEX('Trust - Frontsheet'!$C$12:$O$211,Index!B934,Index!A934))</f>
        <v>0</v>
      </c>
    </row>
    <row r="942" spans="1:4" x14ac:dyDescent="0.2">
      <c r="A942" s="97" t="s">
        <v>4128</v>
      </c>
      <c r="B942" s="97" t="s">
        <v>4129</v>
      </c>
      <c r="C942" s="97" t="s">
        <v>227</v>
      </c>
      <c r="D942" s="100">
        <f>IF(ISERROR(INDEX('Trust - Frontsheet'!$C$12:$O$211,Index!B935,Index!A935)),0,INDEX('Trust - Frontsheet'!$C$12:$O$211,Index!B935,Index!A935))</f>
        <v>0</v>
      </c>
    </row>
    <row r="943" spans="1:4" x14ac:dyDescent="0.2">
      <c r="A943" s="97" t="s">
        <v>4130</v>
      </c>
      <c r="B943" s="97" t="s">
        <v>4131</v>
      </c>
      <c r="C943" s="97" t="s">
        <v>227</v>
      </c>
      <c r="D943" s="100">
        <f>IF(ISERROR(INDEX('Trust - Frontsheet'!$C$12:$O$211,Index!B936,Index!A936)),0,INDEX('Trust - Frontsheet'!$C$12:$O$211,Index!B936,Index!A936))</f>
        <v>0</v>
      </c>
    </row>
    <row r="944" spans="1:4" x14ac:dyDescent="0.2">
      <c r="A944" s="97" t="s">
        <v>4132</v>
      </c>
      <c r="B944" s="97" t="s">
        <v>4133</v>
      </c>
      <c r="C944" s="97" t="s">
        <v>227</v>
      </c>
      <c r="D944" s="100">
        <f>IF(ISERROR(INDEX('Trust - Frontsheet'!$C$12:$O$211,Index!B937,Index!A937)),0,INDEX('Trust - Frontsheet'!$C$12:$O$211,Index!B937,Index!A937))</f>
        <v>0</v>
      </c>
    </row>
    <row r="945" spans="1:4" x14ac:dyDescent="0.2">
      <c r="A945" s="97" t="s">
        <v>4134</v>
      </c>
      <c r="B945" s="97" t="s">
        <v>4135</v>
      </c>
      <c r="C945" s="97" t="s">
        <v>227</v>
      </c>
      <c r="D945" s="100">
        <f>IF(ISERROR(INDEX('Trust - Frontsheet'!$C$12:$O$211,Index!B938,Index!A938)),0,INDEX('Trust - Frontsheet'!$C$12:$O$211,Index!B938,Index!A938))</f>
        <v>0</v>
      </c>
    </row>
    <row r="946" spans="1:4" x14ac:dyDescent="0.2">
      <c r="A946" s="97" t="s">
        <v>4136</v>
      </c>
      <c r="B946" s="97" t="s">
        <v>4137</v>
      </c>
      <c r="C946" s="97" t="s">
        <v>227</v>
      </c>
      <c r="D946" s="100">
        <f>IF(ISERROR(INDEX('Trust - Frontsheet'!$C$12:$O$211,Index!B939,Index!A939)),0,INDEX('Trust - Frontsheet'!$C$12:$O$211,Index!B939,Index!A939))</f>
        <v>0</v>
      </c>
    </row>
    <row r="947" spans="1:4" x14ac:dyDescent="0.2">
      <c r="A947" s="97" t="s">
        <v>4138</v>
      </c>
      <c r="B947" s="97" t="s">
        <v>4139</v>
      </c>
      <c r="C947" s="97" t="s">
        <v>227</v>
      </c>
      <c r="D947" s="100">
        <f>IF(ISERROR(INDEX('Trust - Frontsheet'!$C$12:$O$211,Index!B940,Index!A940)),0,INDEX('Trust - Frontsheet'!$C$12:$O$211,Index!B940,Index!A940))</f>
        <v>0</v>
      </c>
    </row>
    <row r="948" spans="1:4" x14ac:dyDescent="0.2">
      <c r="A948" s="97" t="s">
        <v>4140</v>
      </c>
      <c r="B948" s="97" t="s">
        <v>4141</v>
      </c>
      <c r="C948" s="97" t="s">
        <v>227</v>
      </c>
      <c r="D948" s="100">
        <f>IF(ISERROR(INDEX('Trust - Frontsheet'!$C$12:$O$211,Index!B941,Index!A941)),0,INDEX('Trust - Frontsheet'!$C$12:$O$211,Index!B941,Index!A941))</f>
        <v>0</v>
      </c>
    </row>
    <row r="949" spans="1:4" x14ac:dyDescent="0.2">
      <c r="A949" s="97" t="s">
        <v>4144</v>
      </c>
      <c r="B949" s="97" t="s">
        <v>4145</v>
      </c>
      <c r="C949" s="97" t="s">
        <v>227</v>
      </c>
      <c r="D949" s="100">
        <f>IF(ISERROR(INDEX('Trust - Frontsheet'!$C$12:$O$211,Index!B942,Index!A942)),0,INDEX('Trust - Frontsheet'!$C$12:$O$211,Index!B942,Index!A942))</f>
        <v>0</v>
      </c>
    </row>
    <row r="950" spans="1:4" x14ac:dyDescent="0.2">
      <c r="A950" s="97" t="s">
        <v>4146</v>
      </c>
      <c r="B950" s="97" t="s">
        <v>4147</v>
      </c>
      <c r="C950" s="97" t="s">
        <v>227</v>
      </c>
      <c r="D950" s="100">
        <f>IF(ISERROR(INDEX('Trust - Frontsheet'!$C$12:$O$211,Index!B943,Index!A943)),0,INDEX('Trust - Frontsheet'!$C$12:$O$211,Index!B943,Index!A943))</f>
        <v>0</v>
      </c>
    </row>
    <row r="951" spans="1:4" x14ac:dyDescent="0.2">
      <c r="A951" s="97" t="s">
        <v>4148</v>
      </c>
      <c r="B951" s="97" t="s">
        <v>4149</v>
      </c>
      <c r="C951" s="97" t="s">
        <v>227</v>
      </c>
      <c r="D951" s="100">
        <f>IF(ISERROR(INDEX('Trust - Frontsheet'!$C$12:$O$211,Index!B944,Index!A944)),0,INDEX('Trust - Frontsheet'!$C$12:$O$211,Index!B944,Index!A944))</f>
        <v>0</v>
      </c>
    </row>
    <row r="952" spans="1:4" x14ac:dyDescent="0.2">
      <c r="A952" s="97" t="s">
        <v>4150</v>
      </c>
      <c r="B952" s="97" t="s">
        <v>4151</v>
      </c>
      <c r="C952" s="97" t="s">
        <v>227</v>
      </c>
      <c r="D952" s="100">
        <f>IF(ISERROR(INDEX('Trust - Frontsheet'!$C$12:$O$211,Index!B945,Index!A945)),0,INDEX('Trust - Frontsheet'!$C$12:$O$211,Index!B945,Index!A945))</f>
        <v>0</v>
      </c>
    </row>
    <row r="953" spans="1:4" x14ac:dyDescent="0.2">
      <c r="A953" s="97" t="s">
        <v>4152</v>
      </c>
      <c r="B953" s="97" t="s">
        <v>4153</v>
      </c>
      <c r="C953" s="97" t="s">
        <v>227</v>
      </c>
      <c r="D953" s="100">
        <f>IF(ISERROR(INDEX('Trust - Frontsheet'!$C$12:$O$211,Index!B946,Index!A946)),0,INDEX('Trust - Frontsheet'!$C$12:$O$211,Index!B946,Index!A946))</f>
        <v>0</v>
      </c>
    </row>
    <row r="954" spans="1:4" x14ac:dyDescent="0.2">
      <c r="A954" s="97" t="s">
        <v>4154</v>
      </c>
      <c r="B954" s="97" t="s">
        <v>4155</v>
      </c>
      <c r="C954" s="97" t="s">
        <v>227</v>
      </c>
      <c r="D954" s="100">
        <f>IF(ISERROR(INDEX('Trust - Frontsheet'!$C$12:$O$211,Index!B947,Index!A947)),0,INDEX('Trust - Frontsheet'!$C$12:$O$211,Index!B947,Index!A947))</f>
        <v>0</v>
      </c>
    </row>
    <row r="955" spans="1:4" x14ac:dyDescent="0.2">
      <c r="A955" s="97" t="s">
        <v>4156</v>
      </c>
      <c r="B955" s="97" t="s">
        <v>4157</v>
      </c>
      <c r="C955" s="97" t="s">
        <v>227</v>
      </c>
      <c r="D955" s="100">
        <f>IF(ISERROR(INDEX('Trust - Frontsheet'!$C$12:$O$211,Index!B948,Index!A948)),0,INDEX('Trust - Frontsheet'!$C$12:$O$211,Index!B948,Index!A948))</f>
        <v>0</v>
      </c>
    </row>
    <row r="956" spans="1:4" x14ac:dyDescent="0.2">
      <c r="A956" s="97" t="s">
        <v>4158</v>
      </c>
      <c r="B956" s="97" t="s">
        <v>4159</v>
      </c>
      <c r="C956" s="97" t="s">
        <v>227</v>
      </c>
      <c r="D956" s="100">
        <f>IF(ISERROR(INDEX('Trust - Frontsheet'!$C$12:$O$211,Index!B949,Index!A949)),0,INDEX('Trust - Frontsheet'!$C$12:$O$211,Index!B949,Index!A949))</f>
        <v>0</v>
      </c>
    </row>
    <row r="957" spans="1:4" x14ac:dyDescent="0.2">
      <c r="A957" s="97" t="s">
        <v>4160</v>
      </c>
      <c r="B957" s="97" t="s">
        <v>4161</v>
      </c>
      <c r="C957" s="97" t="s">
        <v>227</v>
      </c>
      <c r="D957" s="100">
        <f>IF(ISERROR(INDEX('Trust - Frontsheet'!$C$12:$O$211,Index!B950,Index!A950)),0,INDEX('Trust - Frontsheet'!$C$12:$O$211,Index!B950,Index!A950))</f>
        <v>0</v>
      </c>
    </row>
    <row r="958" spans="1:4" x14ac:dyDescent="0.2">
      <c r="A958" s="97" t="s">
        <v>4162</v>
      </c>
      <c r="B958" s="97" t="s">
        <v>4163</v>
      </c>
      <c r="C958" s="97" t="s">
        <v>227</v>
      </c>
      <c r="D958" s="100">
        <f>IF(ISERROR(INDEX('Trust - Frontsheet'!$C$12:$O$211,Index!B951,Index!A951)),0,INDEX('Trust - Frontsheet'!$C$12:$O$211,Index!B951,Index!A951))</f>
        <v>0</v>
      </c>
    </row>
    <row r="959" spans="1:4" x14ac:dyDescent="0.2">
      <c r="A959" s="97" t="s">
        <v>4166</v>
      </c>
      <c r="B959" s="97" t="s">
        <v>4167</v>
      </c>
      <c r="C959" s="97" t="s">
        <v>227</v>
      </c>
      <c r="D959" s="100">
        <f>IF(ISERROR(INDEX('Trust - Frontsheet'!$C$12:$O$211,Index!B952,Index!A952)),0,INDEX('Trust - Frontsheet'!$C$12:$O$211,Index!B952,Index!A952))</f>
        <v>0</v>
      </c>
    </row>
    <row r="960" spans="1:4" x14ac:dyDescent="0.2">
      <c r="A960" s="97" t="s">
        <v>4168</v>
      </c>
      <c r="B960" s="97" t="s">
        <v>4169</v>
      </c>
      <c r="C960" s="97" t="s">
        <v>227</v>
      </c>
      <c r="D960" s="100">
        <f>IF(ISERROR(INDEX('Trust - Frontsheet'!$C$12:$O$211,Index!B953,Index!A953)),0,INDEX('Trust - Frontsheet'!$C$12:$O$211,Index!B953,Index!A953))</f>
        <v>0</v>
      </c>
    </row>
    <row r="961" spans="1:4" x14ac:dyDescent="0.2">
      <c r="A961" s="97" t="s">
        <v>4170</v>
      </c>
      <c r="B961" s="97" t="s">
        <v>4171</v>
      </c>
      <c r="C961" s="97" t="s">
        <v>227</v>
      </c>
      <c r="D961" s="100">
        <f>IF(ISERROR(INDEX('Trust - Frontsheet'!$C$12:$O$211,Index!B954,Index!A954)),0,INDEX('Trust - Frontsheet'!$C$12:$O$211,Index!B954,Index!A954))</f>
        <v>0</v>
      </c>
    </row>
    <row r="962" spans="1:4" x14ac:dyDescent="0.2">
      <c r="A962" s="97" t="s">
        <v>4172</v>
      </c>
      <c r="B962" s="97" t="s">
        <v>4173</v>
      </c>
      <c r="C962" s="97" t="s">
        <v>227</v>
      </c>
      <c r="D962" s="100">
        <f>IF(ISERROR(INDEX('Trust - Frontsheet'!$C$12:$O$211,Index!B955,Index!A955)),0,INDEX('Trust - Frontsheet'!$C$12:$O$211,Index!B955,Index!A955))</f>
        <v>0</v>
      </c>
    </row>
    <row r="963" spans="1:4" x14ac:dyDescent="0.2">
      <c r="A963" s="97" t="s">
        <v>4174</v>
      </c>
      <c r="B963" s="97" t="s">
        <v>4175</v>
      </c>
      <c r="C963" s="97" t="s">
        <v>227</v>
      </c>
      <c r="D963" s="100">
        <f>IF(ISERROR(INDEX('Trust - Frontsheet'!$C$12:$O$211,Index!B956,Index!A956)),0,INDEX('Trust - Frontsheet'!$C$12:$O$211,Index!B956,Index!A956))</f>
        <v>0</v>
      </c>
    </row>
    <row r="964" spans="1:4" x14ac:dyDescent="0.2">
      <c r="A964" s="97" t="s">
        <v>4176</v>
      </c>
      <c r="B964" s="97" t="s">
        <v>4177</v>
      </c>
      <c r="C964" s="97" t="s">
        <v>227</v>
      </c>
      <c r="D964" s="100">
        <f>IF(ISERROR(INDEX('Trust - Frontsheet'!$C$12:$O$211,Index!B957,Index!A957)),0,INDEX('Trust - Frontsheet'!$C$12:$O$211,Index!B957,Index!A957))</f>
        <v>0</v>
      </c>
    </row>
    <row r="965" spans="1:4" x14ac:dyDescent="0.2">
      <c r="A965" s="97" t="s">
        <v>4178</v>
      </c>
      <c r="B965" s="97" t="s">
        <v>4179</v>
      </c>
      <c r="C965" s="97" t="s">
        <v>227</v>
      </c>
      <c r="D965" s="100">
        <f>IF(ISERROR(INDEX('Trust - Frontsheet'!$C$12:$O$211,Index!B958,Index!A958)),0,INDEX('Trust - Frontsheet'!$C$12:$O$211,Index!B958,Index!A958))</f>
        <v>0</v>
      </c>
    </row>
    <row r="966" spans="1:4" x14ac:dyDescent="0.2">
      <c r="A966" s="97" t="s">
        <v>4180</v>
      </c>
      <c r="B966" s="97" t="s">
        <v>4181</v>
      </c>
      <c r="C966" s="97" t="s">
        <v>227</v>
      </c>
      <c r="D966" s="100">
        <f>IF(ISERROR(INDEX('Trust - Frontsheet'!$C$12:$O$211,Index!B959,Index!A959)),0,INDEX('Trust - Frontsheet'!$C$12:$O$211,Index!B959,Index!A959))</f>
        <v>0</v>
      </c>
    </row>
    <row r="967" spans="1:4" x14ac:dyDescent="0.2">
      <c r="A967" s="97" t="s">
        <v>4182</v>
      </c>
      <c r="B967" s="97" t="s">
        <v>4183</v>
      </c>
      <c r="C967" s="97" t="s">
        <v>227</v>
      </c>
      <c r="D967" s="100">
        <f>IF(ISERROR(INDEX('Trust - Frontsheet'!$C$12:$O$211,Index!B960,Index!A960)),0,INDEX('Trust - Frontsheet'!$C$12:$O$211,Index!B960,Index!A960))</f>
        <v>0</v>
      </c>
    </row>
    <row r="968" spans="1:4" x14ac:dyDescent="0.2">
      <c r="A968" s="97" t="s">
        <v>4184</v>
      </c>
      <c r="B968" s="97" t="s">
        <v>4185</v>
      </c>
      <c r="C968" s="97" t="s">
        <v>227</v>
      </c>
      <c r="D968" s="100">
        <f>IF(ISERROR(INDEX('Trust - Frontsheet'!$C$12:$O$211,Index!B961,Index!A961)),0,INDEX('Trust - Frontsheet'!$C$12:$O$211,Index!B961,Index!A961))</f>
        <v>0</v>
      </c>
    </row>
    <row r="969" spans="1:4" x14ac:dyDescent="0.2">
      <c r="A969" s="97" t="s">
        <v>4188</v>
      </c>
      <c r="B969" s="97" t="s">
        <v>4189</v>
      </c>
      <c r="C969" s="97" t="s">
        <v>227</v>
      </c>
      <c r="D969" s="100">
        <f>IF(ISERROR(INDEX('Trust - Frontsheet'!$C$12:$O$211,Index!B962,Index!A962)),0,INDEX('Trust - Frontsheet'!$C$12:$O$211,Index!B962,Index!A962))</f>
        <v>0</v>
      </c>
    </row>
    <row r="970" spans="1:4" x14ac:dyDescent="0.2">
      <c r="A970" s="97" t="s">
        <v>4190</v>
      </c>
      <c r="B970" s="97" t="s">
        <v>4191</v>
      </c>
      <c r="C970" s="97" t="s">
        <v>227</v>
      </c>
      <c r="D970" s="100">
        <f>IF(ISERROR(INDEX('Trust - Frontsheet'!$C$12:$O$211,Index!B963,Index!A963)),0,INDEX('Trust - Frontsheet'!$C$12:$O$211,Index!B963,Index!A963))</f>
        <v>0</v>
      </c>
    </row>
    <row r="971" spans="1:4" x14ac:dyDescent="0.2">
      <c r="A971" s="97" t="s">
        <v>4192</v>
      </c>
      <c r="B971" s="97" t="s">
        <v>4193</v>
      </c>
      <c r="C971" s="97" t="s">
        <v>227</v>
      </c>
      <c r="D971" s="100">
        <f>IF(ISERROR(INDEX('Trust - Frontsheet'!$C$12:$O$211,Index!B964,Index!A964)),0,INDEX('Trust - Frontsheet'!$C$12:$O$211,Index!B964,Index!A964))</f>
        <v>0</v>
      </c>
    </row>
    <row r="972" spans="1:4" x14ac:dyDescent="0.2">
      <c r="A972" s="97" t="s">
        <v>4194</v>
      </c>
      <c r="B972" s="97" t="s">
        <v>4195</v>
      </c>
      <c r="C972" s="97" t="s">
        <v>227</v>
      </c>
      <c r="D972" s="100">
        <f>IF(ISERROR(INDEX('Trust - Frontsheet'!$C$12:$O$211,Index!B965,Index!A965)),0,INDEX('Trust - Frontsheet'!$C$12:$O$211,Index!B965,Index!A965))</f>
        <v>0</v>
      </c>
    </row>
    <row r="973" spans="1:4" x14ac:dyDescent="0.2">
      <c r="A973" s="97" t="s">
        <v>4196</v>
      </c>
      <c r="B973" s="97" t="s">
        <v>4197</v>
      </c>
      <c r="C973" s="97" t="s">
        <v>227</v>
      </c>
      <c r="D973" s="100">
        <f>IF(ISERROR(INDEX('Trust - Frontsheet'!$C$12:$O$211,Index!B966,Index!A966)),0,INDEX('Trust - Frontsheet'!$C$12:$O$211,Index!B966,Index!A966))</f>
        <v>0</v>
      </c>
    </row>
    <row r="974" spans="1:4" x14ac:dyDescent="0.2">
      <c r="A974" s="97" t="s">
        <v>4198</v>
      </c>
      <c r="B974" s="97" t="s">
        <v>4199</v>
      </c>
      <c r="C974" s="97" t="s">
        <v>227</v>
      </c>
      <c r="D974" s="100">
        <f>IF(ISERROR(INDEX('Trust - Frontsheet'!$C$12:$O$211,Index!B967,Index!A967)),0,INDEX('Trust - Frontsheet'!$C$12:$O$211,Index!B967,Index!A967))</f>
        <v>0</v>
      </c>
    </row>
    <row r="975" spans="1:4" x14ac:dyDescent="0.2">
      <c r="A975" s="97" t="s">
        <v>4200</v>
      </c>
      <c r="B975" s="97" t="s">
        <v>4201</v>
      </c>
      <c r="C975" s="97" t="s">
        <v>227</v>
      </c>
      <c r="D975" s="100">
        <f>IF(ISERROR(INDEX('Trust - Frontsheet'!$C$12:$O$211,Index!B968,Index!A968)),0,INDEX('Trust - Frontsheet'!$C$12:$O$211,Index!B968,Index!A968))</f>
        <v>0</v>
      </c>
    </row>
    <row r="976" spans="1:4" x14ac:dyDescent="0.2">
      <c r="A976" s="97" t="s">
        <v>4202</v>
      </c>
      <c r="B976" s="97" t="s">
        <v>4203</v>
      </c>
      <c r="C976" s="97" t="s">
        <v>227</v>
      </c>
      <c r="D976" s="100">
        <f>IF(ISERROR(INDEX('Trust - Frontsheet'!$C$12:$O$211,Index!B969,Index!A969)),0,INDEX('Trust - Frontsheet'!$C$12:$O$211,Index!B969,Index!A969))</f>
        <v>0</v>
      </c>
    </row>
    <row r="977" spans="1:4" x14ac:dyDescent="0.2">
      <c r="A977" s="97" t="s">
        <v>4204</v>
      </c>
      <c r="B977" s="97" t="s">
        <v>4205</v>
      </c>
      <c r="C977" s="97" t="s">
        <v>227</v>
      </c>
      <c r="D977" s="100">
        <f>IF(ISERROR(INDEX('Trust - Frontsheet'!$C$12:$O$211,Index!B970,Index!A970)),0,INDEX('Trust - Frontsheet'!$C$12:$O$211,Index!B970,Index!A970))</f>
        <v>0</v>
      </c>
    </row>
    <row r="978" spans="1:4" x14ac:dyDescent="0.2">
      <c r="A978" s="97" t="s">
        <v>4206</v>
      </c>
      <c r="B978" s="97" t="s">
        <v>4207</v>
      </c>
      <c r="C978" s="97" t="s">
        <v>227</v>
      </c>
      <c r="D978" s="100">
        <f>IF(ISERROR(INDEX('Trust - Frontsheet'!$C$12:$O$211,Index!B971,Index!A971)),0,INDEX('Trust - Frontsheet'!$C$12:$O$211,Index!B971,Index!A971))</f>
        <v>0</v>
      </c>
    </row>
    <row r="979" spans="1:4" x14ac:dyDescent="0.2">
      <c r="A979" s="97" t="s">
        <v>4210</v>
      </c>
      <c r="B979" s="97" t="s">
        <v>4211</v>
      </c>
      <c r="C979" s="97" t="s">
        <v>227</v>
      </c>
      <c r="D979" s="100">
        <f>IF(ISERROR(INDEX('Trust - Frontsheet'!$C$12:$O$211,Index!B972,Index!A972)),0,INDEX('Trust - Frontsheet'!$C$12:$O$211,Index!B972,Index!A972))</f>
        <v>0</v>
      </c>
    </row>
    <row r="980" spans="1:4" x14ac:dyDescent="0.2">
      <c r="A980" s="97" t="s">
        <v>4212</v>
      </c>
      <c r="B980" s="97" t="s">
        <v>4213</v>
      </c>
      <c r="C980" s="97" t="s">
        <v>227</v>
      </c>
      <c r="D980" s="100">
        <f>IF(ISERROR(INDEX('Trust - Frontsheet'!$C$12:$O$211,Index!B973,Index!A973)),0,INDEX('Trust - Frontsheet'!$C$12:$O$211,Index!B973,Index!A973))</f>
        <v>0</v>
      </c>
    </row>
    <row r="981" spans="1:4" x14ac:dyDescent="0.2">
      <c r="A981" s="97" t="s">
        <v>4214</v>
      </c>
      <c r="B981" s="97" t="s">
        <v>4215</v>
      </c>
      <c r="C981" s="97" t="s">
        <v>227</v>
      </c>
      <c r="D981" s="100">
        <f>IF(ISERROR(INDEX('Trust - Frontsheet'!$C$12:$O$211,Index!B974,Index!A974)),0,INDEX('Trust - Frontsheet'!$C$12:$O$211,Index!B974,Index!A974))</f>
        <v>0</v>
      </c>
    </row>
    <row r="982" spans="1:4" x14ac:dyDescent="0.2">
      <c r="A982" s="97" t="s">
        <v>4216</v>
      </c>
      <c r="B982" s="97" t="s">
        <v>4217</v>
      </c>
      <c r="C982" s="97" t="s">
        <v>227</v>
      </c>
      <c r="D982" s="100">
        <f>IF(ISERROR(INDEX('Trust - Frontsheet'!$C$12:$O$211,Index!B975,Index!A975)),0,INDEX('Trust - Frontsheet'!$C$12:$O$211,Index!B975,Index!A975))</f>
        <v>0</v>
      </c>
    </row>
    <row r="983" spans="1:4" x14ac:dyDescent="0.2">
      <c r="A983" s="97" t="s">
        <v>4218</v>
      </c>
      <c r="B983" s="97" t="s">
        <v>4219</v>
      </c>
      <c r="C983" s="97" t="s">
        <v>227</v>
      </c>
      <c r="D983" s="100">
        <f>IF(ISERROR(INDEX('Trust - Frontsheet'!$C$12:$O$211,Index!B976,Index!A976)),0,INDEX('Trust - Frontsheet'!$C$12:$O$211,Index!B976,Index!A976))</f>
        <v>0</v>
      </c>
    </row>
    <row r="984" spans="1:4" x14ac:dyDescent="0.2">
      <c r="A984" s="97" t="s">
        <v>4220</v>
      </c>
      <c r="B984" s="97" t="s">
        <v>4221</v>
      </c>
      <c r="C984" s="97" t="s">
        <v>227</v>
      </c>
      <c r="D984" s="100">
        <f>IF(ISERROR(INDEX('Trust - Frontsheet'!$C$12:$O$211,Index!B977,Index!A977)),0,INDEX('Trust - Frontsheet'!$C$12:$O$211,Index!B977,Index!A977))</f>
        <v>0</v>
      </c>
    </row>
    <row r="985" spans="1:4" x14ac:dyDescent="0.2">
      <c r="A985" s="97" t="s">
        <v>4222</v>
      </c>
      <c r="B985" s="97" t="s">
        <v>4223</v>
      </c>
      <c r="C985" s="97" t="s">
        <v>227</v>
      </c>
      <c r="D985" s="100">
        <f>IF(ISERROR(INDEX('Trust - Frontsheet'!$C$12:$O$211,Index!B978,Index!A978)),0,INDEX('Trust - Frontsheet'!$C$12:$O$211,Index!B978,Index!A978))</f>
        <v>0</v>
      </c>
    </row>
    <row r="986" spans="1:4" x14ac:dyDescent="0.2">
      <c r="A986" s="97" t="s">
        <v>4224</v>
      </c>
      <c r="B986" s="97" t="s">
        <v>4225</v>
      </c>
      <c r="C986" s="97" t="s">
        <v>227</v>
      </c>
      <c r="D986" s="100">
        <f>IF(ISERROR(INDEX('Trust - Frontsheet'!$C$12:$O$211,Index!B979,Index!A979)),0,INDEX('Trust - Frontsheet'!$C$12:$O$211,Index!B979,Index!A979))</f>
        <v>0</v>
      </c>
    </row>
    <row r="987" spans="1:4" x14ac:dyDescent="0.2">
      <c r="A987" s="97" t="s">
        <v>4226</v>
      </c>
      <c r="B987" s="97" t="s">
        <v>4227</v>
      </c>
      <c r="C987" s="97" t="s">
        <v>227</v>
      </c>
      <c r="D987" s="100">
        <f>IF(ISERROR(INDEX('Trust - Frontsheet'!$C$12:$O$211,Index!B980,Index!A980)),0,INDEX('Trust - Frontsheet'!$C$12:$O$211,Index!B980,Index!A980))</f>
        <v>0</v>
      </c>
    </row>
    <row r="988" spans="1:4" x14ac:dyDescent="0.2">
      <c r="A988" s="97" t="s">
        <v>4228</v>
      </c>
      <c r="B988" s="97" t="s">
        <v>4229</v>
      </c>
      <c r="C988" s="97" t="s">
        <v>227</v>
      </c>
      <c r="D988" s="100">
        <f>IF(ISERROR(INDEX('Trust - Frontsheet'!$C$12:$O$211,Index!B981,Index!A981)),0,INDEX('Trust - Frontsheet'!$C$12:$O$211,Index!B981,Index!A981))</f>
        <v>0</v>
      </c>
    </row>
    <row r="989" spans="1:4" x14ac:dyDescent="0.2">
      <c r="A989" s="97" t="s">
        <v>4232</v>
      </c>
      <c r="B989" s="97" t="s">
        <v>4233</v>
      </c>
      <c r="C989" s="97" t="s">
        <v>227</v>
      </c>
      <c r="D989" s="100">
        <f>IF(ISERROR(INDEX('Trust - Frontsheet'!$C$12:$O$211,Index!B982,Index!A982)),0,INDEX('Trust - Frontsheet'!$C$12:$O$211,Index!B982,Index!A982))</f>
        <v>0</v>
      </c>
    </row>
    <row r="990" spans="1:4" x14ac:dyDescent="0.2">
      <c r="A990" s="97" t="s">
        <v>4234</v>
      </c>
      <c r="B990" s="97" t="s">
        <v>4235</v>
      </c>
      <c r="C990" s="97" t="s">
        <v>227</v>
      </c>
      <c r="D990" s="100">
        <f>IF(ISERROR(INDEX('Trust - Frontsheet'!$C$12:$O$211,Index!B983,Index!A983)),0,INDEX('Trust - Frontsheet'!$C$12:$O$211,Index!B983,Index!A983))</f>
        <v>0</v>
      </c>
    </row>
    <row r="991" spans="1:4" x14ac:dyDescent="0.2">
      <c r="A991" s="97" t="s">
        <v>4236</v>
      </c>
      <c r="B991" s="97" t="s">
        <v>4237</v>
      </c>
      <c r="C991" s="97" t="s">
        <v>227</v>
      </c>
      <c r="D991" s="100">
        <f>IF(ISERROR(INDEX('Trust - Frontsheet'!$C$12:$O$211,Index!B984,Index!A984)),0,INDEX('Trust - Frontsheet'!$C$12:$O$211,Index!B984,Index!A984))</f>
        <v>0</v>
      </c>
    </row>
    <row r="992" spans="1:4" x14ac:dyDescent="0.2">
      <c r="A992" s="97" t="s">
        <v>4238</v>
      </c>
      <c r="B992" s="97" t="s">
        <v>4239</v>
      </c>
      <c r="C992" s="97" t="s">
        <v>227</v>
      </c>
      <c r="D992" s="100">
        <f>IF(ISERROR(INDEX('Trust - Frontsheet'!$C$12:$O$211,Index!B985,Index!A985)),0,INDEX('Trust - Frontsheet'!$C$12:$O$211,Index!B985,Index!A985))</f>
        <v>0</v>
      </c>
    </row>
    <row r="993" spans="1:4" x14ac:dyDescent="0.2">
      <c r="A993" s="97" t="s">
        <v>4240</v>
      </c>
      <c r="B993" s="97" t="s">
        <v>4241</v>
      </c>
      <c r="C993" s="97" t="s">
        <v>227</v>
      </c>
      <c r="D993" s="100">
        <f>IF(ISERROR(INDEX('Trust - Frontsheet'!$C$12:$O$211,Index!B986,Index!A986)),0,INDEX('Trust - Frontsheet'!$C$12:$O$211,Index!B986,Index!A986))</f>
        <v>0</v>
      </c>
    </row>
    <row r="994" spans="1:4" x14ac:dyDescent="0.2">
      <c r="A994" s="97" t="s">
        <v>4242</v>
      </c>
      <c r="B994" s="97" t="s">
        <v>4243</v>
      </c>
      <c r="C994" s="97" t="s">
        <v>227</v>
      </c>
      <c r="D994" s="100">
        <f>IF(ISERROR(INDEX('Trust - Frontsheet'!$C$12:$O$211,Index!B987,Index!A987)),0,INDEX('Trust - Frontsheet'!$C$12:$O$211,Index!B987,Index!A987))</f>
        <v>0</v>
      </c>
    </row>
    <row r="995" spans="1:4" x14ac:dyDescent="0.2">
      <c r="A995" s="97" t="s">
        <v>4244</v>
      </c>
      <c r="B995" s="97" t="s">
        <v>4245</v>
      </c>
      <c r="C995" s="97" t="s">
        <v>227</v>
      </c>
      <c r="D995" s="100">
        <f>IF(ISERROR(INDEX('Trust - Frontsheet'!$C$12:$O$211,Index!B988,Index!A988)),0,INDEX('Trust - Frontsheet'!$C$12:$O$211,Index!B988,Index!A988))</f>
        <v>0</v>
      </c>
    </row>
    <row r="996" spans="1:4" x14ac:dyDescent="0.2">
      <c r="A996" s="97" t="s">
        <v>4246</v>
      </c>
      <c r="B996" s="97" t="s">
        <v>4247</v>
      </c>
      <c r="C996" s="97" t="s">
        <v>227</v>
      </c>
      <c r="D996" s="100">
        <f>IF(ISERROR(INDEX('Trust - Frontsheet'!$C$12:$O$211,Index!B989,Index!A989)),0,INDEX('Trust - Frontsheet'!$C$12:$O$211,Index!B989,Index!A989))</f>
        <v>0</v>
      </c>
    </row>
    <row r="997" spans="1:4" x14ac:dyDescent="0.2">
      <c r="A997" s="97" t="s">
        <v>4248</v>
      </c>
      <c r="B997" s="97" t="s">
        <v>4249</v>
      </c>
      <c r="C997" s="97" t="s">
        <v>227</v>
      </c>
      <c r="D997" s="100">
        <f>IF(ISERROR(INDEX('Trust - Frontsheet'!$C$12:$O$211,Index!B990,Index!A990)),0,INDEX('Trust - Frontsheet'!$C$12:$O$211,Index!B990,Index!A990))</f>
        <v>0</v>
      </c>
    </row>
    <row r="998" spans="1:4" x14ac:dyDescent="0.2">
      <c r="A998" s="97" t="s">
        <v>4250</v>
      </c>
      <c r="B998" s="97" t="s">
        <v>4251</v>
      </c>
      <c r="C998" s="97" t="s">
        <v>227</v>
      </c>
      <c r="D998" s="100">
        <f>IF(ISERROR(INDEX('Trust - Frontsheet'!$C$12:$O$211,Index!B991,Index!A991)),0,INDEX('Trust - Frontsheet'!$C$12:$O$211,Index!B991,Index!A991))</f>
        <v>0</v>
      </c>
    </row>
    <row r="999" spans="1:4" x14ac:dyDescent="0.2">
      <c r="A999" s="97" t="s">
        <v>4254</v>
      </c>
      <c r="B999" s="97" t="s">
        <v>4255</v>
      </c>
      <c r="C999" s="97" t="s">
        <v>227</v>
      </c>
      <c r="D999" s="100">
        <f>IF(ISERROR(INDEX('Trust - Frontsheet'!$C$12:$O$211,Index!B992,Index!A992)),0,INDEX('Trust - Frontsheet'!$C$12:$O$211,Index!B992,Index!A992))</f>
        <v>0</v>
      </c>
    </row>
    <row r="1000" spans="1:4" x14ac:dyDescent="0.2">
      <c r="A1000" s="97" t="s">
        <v>4256</v>
      </c>
      <c r="B1000" s="97" t="s">
        <v>4257</v>
      </c>
      <c r="C1000" s="97" t="s">
        <v>227</v>
      </c>
      <c r="D1000" s="100">
        <f>IF(ISERROR(INDEX('Trust - Frontsheet'!$C$12:$O$211,Index!B993,Index!A993)),0,INDEX('Trust - Frontsheet'!$C$12:$O$211,Index!B993,Index!A993))</f>
        <v>0</v>
      </c>
    </row>
    <row r="1001" spans="1:4" x14ac:dyDescent="0.2">
      <c r="A1001" s="97" t="s">
        <v>4258</v>
      </c>
      <c r="B1001" s="97" t="s">
        <v>4259</v>
      </c>
      <c r="C1001" s="97" t="s">
        <v>227</v>
      </c>
      <c r="D1001" s="100">
        <f>IF(ISERROR(INDEX('Trust - Frontsheet'!$C$12:$O$211,Index!B994,Index!A994)),0,INDEX('Trust - Frontsheet'!$C$12:$O$211,Index!B994,Index!A994))</f>
        <v>0</v>
      </c>
    </row>
    <row r="1002" spans="1:4" x14ac:dyDescent="0.2">
      <c r="A1002" s="97" t="s">
        <v>4260</v>
      </c>
      <c r="B1002" s="97" t="s">
        <v>4261</v>
      </c>
      <c r="C1002" s="97" t="s">
        <v>227</v>
      </c>
      <c r="D1002" s="100">
        <f>IF(ISERROR(INDEX('Trust - Frontsheet'!$C$12:$O$211,Index!B995,Index!A995)),0,INDEX('Trust - Frontsheet'!$C$12:$O$211,Index!B995,Index!A995))</f>
        <v>0</v>
      </c>
    </row>
    <row r="1003" spans="1:4" x14ac:dyDescent="0.2">
      <c r="A1003" s="97" t="s">
        <v>4262</v>
      </c>
      <c r="B1003" s="97" t="s">
        <v>4263</v>
      </c>
      <c r="C1003" s="97" t="s">
        <v>227</v>
      </c>
      <c r="D1003" s="100">
        <f>IF(ISERROR(INDEX('Trust - Frontsheet'!$C$12:$O$211,Index!B996,Index!A996)),0,INDEX('Trust - Frontsheet'!$C$12:$O$211,Index!B996,Index!A996))</f>
        <v>0</v>
      </c>
    </row>
    <row r="1004" spans="1:4" x14ac:dyDescent="0.2">
      <c r="A1004" s="97" t="s">
        <v>4264</v>
      </c>
      <c r="B1004" s="97" t="s">
        <v>4265</v>
      </c>
      <c r="C1004" s="97" t="s">
        <v>227</v>
      </c>
      <c r="D1004" s="100">
        <f>IF(ISERROR(INDEX('Trust - Frontsheet'!$C$12:$O$211,Index!B997,Index!A997)),0,INDEX('Trust - Frontsheet'!$C$12:$O$211,Index!B997,Index!A997))</f>
        <v>0</v>
      </c>
    </row>
    <row r="1005" spans="1:4" x14ac:dyDescent="0.2">
      <c r="A1005" s="97" t="s">
        <v>4266</v>
      </c>
      <c r="B1005" s="97" t="s">
        <v>4267</v>
      </c>
      <c r="C1005" s="97" t="s">
        <v>227</v>
      </c>
      <c r="D1005" s="100">
        <f>IF(ISERROR(INDEX('Trust - Frontsheet'!$C$12:$O$211,Index!B998,Index!A998)),0,INDEX('Trust - Frontsheet'!$C$12:$O$211,Index!B998,Index!A998))</f>
        <v>0</v>
      </c>
    </row>
    <row r="1006" spans="1:4" x14ac:dyDescent="0.2">
      <c r="A1006" s="97" t="s">
        <v>4268</v>
      </c>
      <c r="B1006" s="97" t="s">
        <v>4269</v>
      </c>
      <c r="C1006" s="97" t="s">
        <v>227</v>
      </c>
      <c r="D1006" s="100">
        <f>IF(ISERROR(INDEX('Trust - Frontsheet'!$C$12:$O$211,Index!B999,Index!A999)),0,INDEX('Trust - Frontsheet'!$C$12:$O$211,Index!B999,Index!A999))</f>
        <v>0</v>
      </c>
    </row>
    <row r="1007" spans="1:4" x14ac:dyDescent="0.2">
      <c r="A1007" s="97" t="s">
        <v>4270</v>
      </c>
      <c r="B1007" s="97" t="s">
        <v>4271</v>
      </c>
      <c r="C1007" s="97" t="s">
        <v>227</v>
      </c>
      <c r="D1007" s="100">
        <f>IF(ISERROR(INDEX('Trust - Frontsheet'!$C$12:$O$211,Index!B1000,Index!A1000)),0,INDEX('Trust - Frontsheet'!$C$12:$O$211,Index!B1000,Index!A1000))</f>
        <v>0</v>
      </c>
    </row>
    <row r="1008" spans="1:4" x14ac:dyDescent="0.2">
      <c r="A1008" s="97" t="s">
        <v>4272</v>
      </c>
      <c r="B1008" s="97" t="s">
        <v>4273</v>
      </c>
      <c r="C1008" s="97" t="s">
        <v>227</v>
      </c>
      <c r="D1008" s="100">
        <f>IF(ISERROR(INDEX('Trust - Frontsheet'!$C$12:$O$211,Index!B1001,Index!A1001)),0,INDEX('Trust - Frontsheet'!$C$12:$O$211,Index!B1001,Index!A1001))</f>
        <v>0</v>
      </c>
    </row>
    <row r="1009" spans="1:4" x14ac:dyDescent="0.2">
      <c r="A1009" s="97" t="s">
        <v>2115</v>
      </c>
      <c r="B1009" s="97" t="s">
        <v>2116</v>
      </c>
      <c r="C1009" s="97" t="s">
        <v>227</v>
      </c>
      <c r="D1009" s="100">
        <f>IF(ISERROR(INDEX('Trust - Frontsheet'!$C$12:$O$211,Index!B1002,Index!A1002)),0,INDEX('Trust - Frontsheet'!$C$12:$O$211,Index!B1002,Index!A1002))</f>
        <v>0</v>
      </c>
    </row>
    <row r="1010" spans="1:4" x14ac:dyDescent="0.2">
      <c r="A1010" s="97" t="s">
        <v>4879</v>
      </c>
      <c r="B1010" s="97" t="s">
        <v>4880</v>
      </c>
      <c r="C1010" s="97" t="s">
        <v>28</v>
      </c>
      <c r="D1010" s="100">
        <f>IF(ISERROR(INDEX('Trust - Frontsheet'!$C$12:$O$211,Index!B1003,Index!A1003)),0,INDEX('Trust - Frontsheet'!$C$12:$O$211,Index!B1003,Index!A1003))</f>
        <v>1488</v>
      </c>
    </row>
    <row r="1011" spans="1:4" x14ac:dyDescent="0.2">
      <c r="A1011" s="97" t="s">
        <v>5044</v>
      </c>
      <c r="B1011" s="97" t="s">
        <v>7198</v>
      </c>
      <c r="C1011" s="97" t="s">
        <v>28</v>
      </c>
      <c r="D1011" s="100">
        <f>IF(ISERROR(INDEX('Trust - Frontsheet'!$C$12:$O$211,Index!B1004,Index!A1004)),0,INDEX('Trust - Frontsheet'!$C$12:$O$211,Index!B1004,Index!A1004))</f>
        <v>1116</v>
      </c>
    </row>
    <row r="1012" spans="1:4" x14ac:dyDescent="0.2">
      <c r="A1012" s="97" t="s">
        <v>7221</v>
      </c>
      <c r="B1012" s="97" t="s">
        <v>7222</v>
      </c>
      <c r="C1012" s="97" t="s">
        <v>28</v>
      </c>
      <c r="D1012" s="100">
        <f>IF(ISERROR(INDEX('Trust - Frontsheet'!$C$12:$O$211,Index!B1005,Index!A1005)),0,INDEX('Trust - Frontsheet'!$C$12:$O$211,Index!B1005,Index!A1005))</f>
        <v>1620</v>
      </c>
    </row>
    <row r="1013" spans="1:4" x14ac:dyDescent="0.2">
      <c r="A1013" s="97" t="s">
        <v>5306</v>
      </c>
      <c r="B1013" s="97" t="s">
        <v>5307</v>
      </c>
      <c r="C1013" s="97" t="s">
        <v>28</v>
      </c>
      <c r="D1013" s="100">
        <f>IF(ISERROR(INDEX('Trust - Frontsheet'!$C$12:$O$211,Index!B1006,Index!A1006)),0,INDEX('Trust - Frontsheet'!$C$12:$O$211,Index!B1006,Index!A1006))</f>
        <v>1116</v>
      </c>
    </row>
    <row r="1014" spans="1:4" x14ac:dyDescent="0.2">
      <c r="A1014" s="97" t="s">
        <v>5328</v>
      </c>
      <c r="B1014" s="97" t="s">
        <v>5329</v>
      </c>
      <c r="C1014" s="97" t="s">
        <v>28</v>
      </c>
      <c r="D1014" s="100">
        <f>IF(ISERROR(INDEX('Trust - Frontsheet'!$C$12:$O$211,Index!B1007,Index!A1007)),0,INDEX('Trust - Frontsheet'!$C$12:$O$211,Index!B1007,Index!A1007))</f>
        <v>744</v>
      </c>
    </row>
    <row r="1015" spans="1:4" x14ac:dyDescent="0.2">
      <c r="A1015" s="97" t="s">
        <v>5350</v>
      </c>
      <c r="B1015" s="97" t="s">
        <v>5351</v>
      </c>
      <c r="C1015" s="97" t="s">
        <v>28</v>
      </c>
      <c r="D1015" s="100">
        <f>IF(ISERROR(INDEX('Trust - Frontsheet'!$C$12:$O$211,Index!B1008,Index!A1008)),0,INDEX('Trust - Frontsheet'!$C$12:$O$211,Index!B1008,Index!A1008))</f>
        <v>1488</v>
      </c>
    </row>
    <row r="1016" spans="1:4" x14ac:dyDescent="0.2">
      <c r="A1016" s="97" t="s">
        <v>7880</v>
      </c>
      <c r="B1016" s="97" t="s">
        <v>7881</v>
      </c>
      <c r="C1016" s="97" t="s">
        <v>28</v>
      </c>
      <c r="D1016" s="100">
        <f>IF(ISERROR(INDEX('Trust - Frontsheet'!$C$12:$O$211,Index!B1009,Index!A1009)),0,INDEX('Trust - Frontsheet'!$C$12:$O$211,Index!B1009,Index!A1009))</f>
        <v>2976</v>
      </c>
    </row>
    <row r="1017" spans="1:4" x14ac:dyDescent="0.2">
      <c r="A1017" s="97" t="s">
        <v>5765</v>
      </c>
      <c r="B1017" s="97" t="s">
        <v>5766</v>
      </c>
      <c r="C1017" s="97" t="s">
        <v>28</v>
      </c>
      <c r="D1017" s="100">
        <f>IF(ISERROR(INDEX('Trust - Frontsheet'!$C$12:$O$211,Index!B1010,Index!A1010)),0,INDEX('Trust - Frontsheet'!$C$12:$O$211,Index!B1010,Index!A1010))</f>
        <v>1860</v>
      </c>
    </row>
    <row r="1018" spans="1:4" x14ac:dyDescent="0.2">
      <c r="A1018" s="97" t="s">
        <v>5787</v>
      </c>
      <c r="B1018" s="97" t="s">
        <v>5788</v>
      </c>
      <c r="C1018" s="97" t="s">
        <v>28</v>
      </c>
      <c r="D1018" s="100">
        <f>IF(ISERROR(INDEX('Trust - Frontsheet'!$C$12:$O$211,Index!B1011,Index!A1011)),0,INDEX('Trust - Frontsheet'!$C$12:$O$211,Index!B1011,Index!A1011))</f>
        <v>1488</v>
      </c>
    </row>
    <row r="1019" spans="1:4" x14ac:dyDescent="0.2">
      <c r="A1019" s="97" t="s">
        <v>4881</v>
      </c>
      <c r="B1019" s="97" t="s">
        <v>4882</v>
      </c>
      <c r="C1019" s="97" t="s">
        <v>28</v>
      </c>
      <c r="D1019" s="100">
        <f>IF(ISERROR(INDEX('Trust - Frontsheet'!$C$12:$O$211,Index!B1012,Index!A1012)),0,INDEX('Trust - Frontsheet'!$C$12:$O$211,Index!B1012,Index!A1012))</f>
        <v>1860</v>
      </c>
    </row>
    <row r="1020" spans="1:4" x14ac:dyDescent="0.2">
      <c r="A1020" s="97" t="s">
        <v>6185</v>
      </c>
      <c r="B1020" s="97" t="s">
        <v>6186</v>
      </c>
      <c r="C1020" s="97" t="s">
        <v>28</v>
      </c>
      <c r="D1020" s="100">
        <f>IF(ISERROR(INDEX('Trust - Frontsheet'!$C$12:$O$211,Index!B1013,Index!A1013)),0,INDEX('Trust - Frontsheet'!$C$12:$O$211,Index!B1013,Index!A1013))</f>
        <v>1488</v>
      </c>
    </row>
    <row r="1021" spans="1:4" x14ac:dyDescent="0.2">
      <c r="A1021" s="97" t="s">
        <v>4321</v>
      </c>
      <c r="B1021" s="97" t="s">
        <v>4322</v>
      </c>
      <c r="C1021" s="97" t="s">
        <v>28</v>
      </c>
      <c r="D1021" s="100">
        <f>IF(ISERROR(INDEX('Trust - Frontsheet'!$C$12:$O$211,Index!B1014,Index!A1014)),0,INDEX('Trust - Frontsheet'!$C$12:$O$211,Index!B1014,Index!A1014))</f>
        <v>1512</v>
      </c>
    </row>
    <row r="1022" spans="1:4" x14ac:dyDescent="0.2">
      <c r="A1022" s="97" t="s">
        <v>4343</v>
      </c>
      <c r="B1022" s="97" t="s">
        <v>4344</v>
      </c>
      <c r="C1022" s="97" t="s">
        <v>28</v>
      </c>
      <c r="D1022" s="100">
        <f>IF(ISERROR(INDEX('Trust - Frontsheet'!$C$12:$O$211,Index!B1015,Index!A1015)),0,INDEX('Trust - Frontsheet'!$C$12:$O$211,Index!B1015,Index!A1015))</f>
        <v>2736</v>
      </c>
    </row>
    <row r="1023" spans="1:4" x14ac:dyDescent="0.2">
      <c r="A1023" s="97" t="s">
        <v>4365</v>
      </c>
      <c r="B1023" s="97" t="s">
        <v>4366</v>
      </c>
      <c r="C1023" s="97" t="s">
        <v>28</v>
      </c>
      <c r="D1023" s="100">
        <f>IF(ISERROR(INDEX('Trust - Frontsheet'!$C$12:$O$211,Index!B1016,Index!A1016)),0,INDEX('Trust - Frontsheet'!$C$12:$O$211,Index!B1016,Index!A1016))</f>
        <v>1116</v>
      </c>
    </row>
    <row r="1024" spans="1:4" x14ac:dyDescent="0.2">
      <c r="A1024" s="97" t="s">
        <v>6623</v>
      </c>
      <c r="B1024" s="97" t="s">
        <v>6624</v>
      </c>
      <c r="C1024" s="97" t="s">
        <v>28</v>
      </c>
      <c r="D1024" s="100">
        <f>IF(ISERROR(INDEX('Trust - Frontsheet'!$C$12:$O$211,Index!B1017,Index!A1017)),0,INDEX('Trust - Frontsheet'!$C$12:$O$211,Index!B1017,Index!A1017))</f>
        <v>1116</v>
      </c>
    </row>
    <row r="1025" spans="1:4" x14ac:dyDescent="0.2">
      <c r="A1025" s="97" t="s">
        <v>6645</v>
      </c>
      <c r="B1025" s="97" t="s">
        <v>6646</v>
      </c>
      <c r="C1025" s="97" t="s">
        <v>28</v>
      </c>
      <c r="D1025" s="100">
        <f>IF(ISERROR(INDEX('Trust - Frontsheet'!$C$12:$O$211,Index!B1018,Index!A1018)),0,INDEX('Trust - Frontsheet'!$C$12:$O$211,Index!B1018,Index!A1018))</f>
        <v>744</v>
      </c>
    </row>
    <row r="1026" spans="1:4" x14ac:dyDescent="0.2">
      <c r="A1026" s="97" t="s">
        <v>4793</v>
      </c>
      <c r="B1026" s="97" t="s">
        <v>4794</v>
      </c>
      <c r="C1026" s="97" t="s">
        <v>28</v>
      </c>
      <c r="D1026" s="100">
        <f>IF(ISERROR(INDEX('Trust - Frontsheet'!$C$12:$O$211,Index!B1019,Index!A1019)),0,INDEX('Trust - Frontsheet'!$C$12:$O$211,Index!B1019,Index!A1019))</f>
        <v>2946</v>
      </c>
    </row>
    <row r="1027" spans="1:4" x14ac:dyDescent="0.2">
      <c r="A1027" s="97" t="s">
        <v>4815</v>
      </c>
      <c r="B1027" s="97" t="s">
        <v>4816</v>
      </c>
      <c r="C1027" s="97" t="s">
        <v>28</v>
      </c>
      <c r="D1027" s="100">
        <f>IF(ISERROR(INDEX('Trust - Frontsheet'!$C$12:$O$211,Index!B1020,Index!A1020)),0,INDEX('Trust - Frontsheet'!$C$12:$O$211,Index!B1020,Index!A1020))</f>
        <v>2604</v>
      </c>
    </row>
    <row r="1028" spans="1:4" x14ac:dyDescent="0.2">
      <c r="A1028" s="97" t="s">
        <v>2775</v>
      </c>
      <c r="B1028" s="97" t="s">
        <v>2776</v>
      </c>
      <c r="C1028" s="97" t="s">
        <v>28</v>
      </c>
      <c r="D1028" s="100">
        <f>IF(ISERROR(INDEX('Trust - Frontsheet'!$C$12:$O$211,Index!B1021,Index!A1021)),0,INDEX('Trust - Frontsheet'!$C$12:$O$211,Index!B1021,Index!A1021))</f>
        <v>1836</v>
      </c>
    </row>
    <row r="1029" spans="1:4" x14ac:dyDescent="0.2">
      <c r="A1029" s="97" t="s">
        <v>7199</v>
      </c>
      <c r="B1029" s="97" t="s">
        <v>7200</v>
      </c>
      <c r="C1029" s="97" t="s">
        <v>28</v>
      </c>
      <c r="D1029" s="100">
        <f>IF(ISERROR(INDEX('Trust - Frontsheet'!$C$12:$O$211,Index!B1022,Index!A1022)),0,INDEX('Trust - Frontsheet'!$C$12:$O$211,Index!B1022,Index!A1022))</f>
        <v>744</v>
      </c>
    </row>
    <row r="1030" spans="1:4" x14ac:dyDescent="0.2">
      <c r="A1030" s="97" t="s">
        <v>7203</v>
      </c>
      <c r="B1030" s="97" t="s">
        <v>7204</v>
      </c>
      <c r="C1030" s="97" t="s">
        <v>28</v>
      </c>
      <c r="D1030" s="100">
        <f>IF(ISERROR(INDEX('Trust - Frontsheet'!$C$12:$O$211,Index!B1023,Index!A1023)),0,INDEX('Trust - Frontsheet'!$C$12:$O$211,Index!B1023,Index!A1023))</f>
        <v>2604</v>
      </c>
    </row>
    <row r="1031" spans="1:4" x14ac:dyDescent="0.2">
      <c r="A1031" s="97" t="s">
        <v>7205</v>
      </c>
      <c r="B1031" s="97" t="s">
        <v>7206</v>
      </c>
      <c r="C1031" s="97" t="s">
        <v>28</v>
      </c>
      <c r="D1031" s="100">
        <f>IF(ISERROR(INDEX('Trust - Frontsheet'!$C$12:$O$211,Index!B1024,Index!A1024)),0,INDEX('Trust - Frontsheet'!$C$12:$O$211,Index!B1024,Index!A1024))</f>
        <v>2604</v>
      </c>
    </row>
    <row r="1032" spans="1:4" x14ac:dyDescent="0.2">
      <c r="A1032" s="97" t="s">
        <v>7207</v>
      </c>
      <c r="B1032" s="97" t="s">
        <v>7208</v>
      </c>
      <c r="C1032" s="97" t="s">
        <v>28</v>
      </c>
      <c r="D1032" s="100">
        <f>IF(ISERROR(INDEX('Trust - Frontsheet'!$C$12:$O$211,Index!B1025,Index!A1025)),0,INDEX('Trust - Frontsheet'!$C$12:$O$211,Index!B1025,Index!A1025))</f>
        <v>2424</v>
      </c>
    </row>
    <row r="1033" spans="1:4" x14ac:dyDescent="0.2">
      <c r="A1033" s="97" t="s">
        <v>7209</v>
      </c>
      <c r="B1033" s="97" t="s">
        <v>7210</v>
      </c>
      <c r="C1033" s="97" t="s">
        <v>28</v>
      </c>
      <c r="D1033" s="100">
        <f>IF(ISERROR(INDEX('Trust - Frontsheet'!$C$12:$O$211,Index!B1026,Index!A1026)),0,INDEX('Trust - Frontsheet'!$C$12:$O$211,Index!B1026,Index!A1026))</f>
        <v>2113</v>
      </c>
    </row>
    <row r="1034" spans="1:4" x14ac:dyDescent="0.2">
      <c r="A1034" s="97" t="s">
        <v>7211</v>
      </c>
      <c r="B1034" s="97" t="s">
        <v>7212</v>
      </c>
      <c r="C1034" s="97" t="s">
        <v>28</v>
      </c>
      <c r="D1034" s="100">
        <f>IF(ISERROR(INDEX('Trust - Frontsheet'!$C$12:$O$211,Index!B1027,Index!A1027)),0,INDEX('Trust - Frontsheet'!$C$12:$O$211,Index!B1027,Index!A1027))</f>
        <v>2484</v>
      </c>
    </row>
    <row r="1035" spans="1:4" x14ac:dyDescent="0.2">
      <c r="A1035" s="97" t="s">
        <v>7213</v>
      </c>
      <c r="B1035" s="97" t="s">
        <v>7214</v>
      </c>
      <c r="C1035" s="97" t="s">
        <v>28</v>
      </c>
      <c r="D1035" s="100">
        <f>IF(ISERROR(INDEX('Trust - Frontsheet'!$C$12:$O$211,Index!B1028,Index!A1028)),0,INDEX('Trust - Frontsheet'!$C$12:$O$211,Index!B1028,Index!A1028))</f>
        <v>1488</v>
      </c>
    </row>
    <row r="1036" spans="1:4" x14ac:dyDescent="0.2">
      <c r="A1036" s="97" t="s">
        <v>7215</v>
      </c>
      <c r="B1036" s="97" t="s">
        <v>7216</v>
      </c>
      <c r="C1036" s="97" t="s">
        <v>28</v>
      </c>
      <c r="D1036" s="100">
        <f>IF(ISERROR(INDEX('Trust - Frontsheet'!$C$12:$O$211,Index!B1029,Index!A1029)),0,INDEX('Trust - Frontsheet'!$C$12:$O$211,Index!B1029,Index!A1029))</f>
        <v>2472</v>
      </c>
    </row>
    <row r="1037" spans="1:4" x14ac:dyDescent="0.2">
      <c r="A1037" s="97" t="s">
        <v>7217</v>
      </c>
      <c r="B1037" s="97" t="s">
        <v>7218</v>
      </c>
      <c r="C1037" s="97" t="s">
        <v>28</v>
      </c>
      <c r="D1037" s="100">
        <f>IF(ISERROR(INDEX('Trust - Frontsheet'!$C$12:$O$211,Index!B1030,Index!A1030)),0,INDEX('Trust - Frontsheet'!$C$12:$O$211,Index!B1030,Index!A1030))</f>
        <v>2472</v>
      </c>
    </row>
    <row r="1038" spans="1:4" x14ac:dyDescent="0.2">
      <c r="A1038" s="97" t="s">
        <v>7219</v>
      </c>
      <c r="B1038" s="97" t="s">
        <v>7220</v>
      </c>
      <c r="C1038" s="97" t="s">
        <v>28</v>
      </c>
      <c r="D1038" s="100">
        <f>IF(ISERROR(INDEX('Trust - Frontsheet'!$C$12:$O$211,Index!B1031,Index!A1031)),0,INDEX('Trust - Frontsheet'!$C$12:$O$211,Index!B1031,Index!A1031))</f>
        <v>1260</v>
      </c>
    </row>
    <row r="1039" spans="1:4" x14ac:dyDescent="0.2">
      <c r="A1039" s="97" t="s">
        <v>7223</v>
      </c>
      <c r="B1039" s="97" t="s">
        <v>7224</v>
      </c>
      <c r="C1039" s="97" t="s">
        <v>28</v>
      </c>
      <c r="D1039" s="100">
        <f>IF(ISERROR(INDEX('Trust - Frontsheet'!$C$12:$O$211,Index!B1032,Index!A1032)),0,INDEX('Trust - Frontsheet'!$C$12:$O$211,Index!B1032,Index!A1032))</f>
        <v>744</v>
      </c>
    </row>
    <row r="1040" spans="1:4" x14ac:dyDescent="0.2">
      <c r="A1040" s="97" t="s">
        <v>7225</v>
      </c>
      <c r="B1040" s="97" t="s">
        <v>7226</v>
      </c>
      <c r="C1040" s="97" t="s">
        <v>28</v>
      </c>
      <c r="D1040" s="100">
        <f>IF(ISERROR(INDEX('Trust - Frontsheet'!$C$12:$O$211,Index!B1033,Index!A1033)),0,INDEX('Trust - Frontsheet'!$C$12:$O$211,Index!B1033,Index!A1033))</f>
        <v>3348</v>
      </c>
    </row>
    <row r="1041" spans="1:4" x14ac:dyDescent="0.2">
      <c r="A1041" s="97" t="s">
        <v>7227</v>
      </c>
      <c r="B1041" s="97" t="s">
        <v>7228</v>
      </c>
      <c r="C1041" s="97" t="s">
        <v>28</v>
      </c>
      <c r="D1041" s="100">
        <f>IF(ISERROR(INDEX('Trust - Frontsheet'!$C$12:$O$211,Index!B1034,Index!A1034)),0,INDEX('Trust - Frontsheet'!$C$12:$O$211,Index!B1034,Index!A1034))</f>
        <v>1752</v>
      </c>
    </row>
    <row r="1042" spans="1:4" x14ac:dyDescent="0.2">
      <c r="A1042" s="97" t="s">
        <v>7229</v>
      </c>
      <c r="B1042" s="97" t="s">
        <v>7230</v>
      </c>
      <c r="C1042" s="97" t="s">
        <v>28</v>
      </c>
      <c r="D1042" s="100">
        <f>IF(ISERROR(INDEX('Trust - Frontsheet'!$C$12:$O$211,Index!B1035,Index!A1035)),0,INDEX('Trust - Frontsheet'!$C$12:$O$211,Index!B1035,Index!A1035))</f>
        <v>744</v>
      </c>
    </row>
    <row r="1043" spans="1:4" x14ac:dyDescent="0.2">
      <c r="A1043" s="97" t="s">
        <v>7231</v>
      </c>
      <c r="B1043" s="97" t="s">
        <v>7232</v>
      </c>
      <c r="C1043" s="97" t="s">
        <v>28</v>
      </c>
      <c r="D1043" s="100">
        <f>IF(ISERROR(INDEX('Trust - Frontsheet'!$C$12:$O$211,Index!B1036,Index!A1036)),0,INDEX('Trust - Frontsheet'!$C$12:$O$211,Index!B1036,Index!A1036))</f>
        <v>2232</v>
      </c>
    </row>
    <row r="1044" spans="1:4" x14ac:dyDescent="0.2">
      <c r="A1044" s="97" t="s">
        <v>7233</v>
      </c>
      <c r="B1044" s="97" t="s">
        <v>7234</v>
      </c>
      <c r="C1044" s="97" t="s">
        <v>28</v>
      </c>
      <c r="D1044" s="100">
        <f>IF(ISERROR(INDEX('Trust - Frontsheet'!$C$12:$O$211,Index!B1037,Index!A1037)),0,INDEX('Trust - Frontsheet'!$C$12:$O$211,Index!B1037,Index!A1037))</f>
        <v>744</v>
      </c>
    </row>
    <row r="1045" spans="1:4" x14ac:dyDescent="0.2">
      <c r="A1045" s="97" t="s">
        <v>7235</v>
      </c>
      <c r="B1045" s="97" t="s">
        <v>7236</v>
      </c>
      <c r="C1045" s="97" t="s">
        <v>28</v>
      </c>
      <c r="D1045" s="100">
        <f>IF(ISERROR(INDEX('Trust - Frontsheet'!$C$12:$O$211,Index!B1038,Index!A1038)),0,INDEX('Trust - Frontsheet'!$C$12:$O$211,Index!B1038,Index!A1038))</f>
        <v>2232</v>
      </c>
    </row>
    <row r="1046" spans="1:4" x14ac:dyDescent="0.2">
      <c r="A1046" s="97" t="s">
        <v>7237</v>
      </c>
      <c r="B1046" s="97" t="s">
        <v>7238</v>
      </c>
      <c r="C1046" s="97" t="s">
        <v>28</v>
      </c>
      <c r="D1046" s="100">
        <f>IF(ISERROR(INDEX('Trust - Frontsheet'!$C$12:$O$211,Index!B1039,Index!A1039)),0,INDEX('Trust - Frontsheet'!$C$12:$O$211,Index!B1039,Index!A1039))</f>
        <v>888</v>
      </c>
    </row>
    <row r="1047" spans="1:4" x14ac:dyDescent="0.2">
      <c r="A1047" s="97" t="s">
        <v>7239</v>
      </c>
      <c r="B1047" s="97" t="s">
        <v>7240</v>
      </c>
      <c r="C1047" s="97" t="s">
        <v>28</v>
      </c>
      <c r="D1047" s="100">
        <f>IF(ISERROR(INDEX('Trust - Frontsheet'!$C$12:$O$211,Index!B1040,Index!A1040)),0,INDEX('Trust - Frontsheet'!$C$12:$O$211,Index!B1040,Index!A1040))</f>
        <v>0</v>
      </c>
    </row>
    <row r="1048" spans="1:4" x14ac:dyDescent="0.2">
      <c r="A1048" s="97" t="s">
        <v>7241</v>
      </c>
      <c r="B1048" s="97" t="s">
        <v>7242</v>
      </c>
      <c r="C1048" s="97" t="s">
        <v>28</v>
      </c>
      <c r="D1048" s="100">
        <f>IF(ISERROR(INDEX('Trust - Frontsheet'!$C$12:$O$211,Index!B1041,Index!A1041)),0,INDEX('Trust - Frontsheet'!$C$12:$O$211,Index!B1041,Index!A1041))</f>
        <v>0</v>
      </c>
    </row>
    <row r="1049" spans="1:4" x14ac:dyDescent="0.2">
      <c r="A1049" s="97" t="s">
        <v>5308</v>
      </c>
      <c r="B1049" s="97" t="s">
        <v>5309</v>
      </c>
      <c r="C1049" s="97" t="s">
        <v>28</v>
      </c>
      <c r="D1049" s="100">
        <f>IF(ISERROR(INDEX('Trust - Frontsheet'!$C$12:$O$211,Index!B1042,Index!A1042)),0,INDEX('Trust - Frontsheet'!$C$12:$O$211,Index!B1042,Index!A1042))</f>
        <v>0</v>
      </c>
    </row>
    <row r="1050" spans="1:4" x14ac:dyDescent="0.2">
      <c r="A1050" s="97" t="s">
        <v>5310</v>
      </c>
      <c r="B1050" s="97" t="s">
        <v>5311</v>
      </c>
      <c r="C1050" s="97" t="s">
        <v>28</v>
      </c>
      <c r="D1050" s="100">
        <f>IF(ISERROR(INDEX('Trust - Frontsheet'!$C$12:$O$211,Index!B1043,Index!A1043)),0,INDEX('Trust - Frontsheet'!$C$12:$O$211,Index!B1043,Index!A1043))</f>
        <v>0</v>
      </c>
    </row>
    <row r="1051" spans="1:4" x14ac:dyDescent="0.2">
      <c r="A1051" s="97" t="s">
        <v>5312</v>
      </c>
      <c r="B1051" s="97" t="s">
        <v>5313</v>
      </c>
      <c r="C1051" s="97" t="s">
        <v>28</v>
      </c>
      <c r="D1051" s="100">
        <f>IF(ISERROR(INDEX('Trust - Frontsheet'!$C$12:$O$211,Index!B1044,Index!A1044)),0,INDEX('Trust - Frontsheet'!$C$12:$O$211,Index!B1044,Index!A1044))</f>
        <v>0</v>
      </c>
    </row>
    <row r="1052" spans="1:4" x14ac:dyDescent="0.2">
      <c r="A1052" s="97" t="s">
        <v>5314</v>
      </c>
      <c r="B1052" s="97" t="s">
        <v>5315</v>
      </c>
      <c r="C1052" s="97" t="s">
        <v>28</v>
      </c>
      <c r="D1052" s="100">
        <f>IF(ISERROR(INDEX('Trust - Frontsheet'!$C$12:$O$211,Index!B1045,Index!A1045)),0,INDEX('Trust - Frontsheet'!$C$12:$O$211,Index!B1045,Index!A1045))</f>
        <v>0</v>
      </c>
    </row>
    <row r="1053" spans="1:4" x14ac:dyDescent="0.2">
      <c r="A1053" s="97" t="s">
        <v>5316</v>
      </c>
      <c r="B1053" s="97" t="s">
        <v>5317</v>
      </c>
      <c r="C1053" s="97" t="s">
        <v>28</v>
      </c>
      <c r="D1053" s="100">
        <f>IF(ISERROR(INDEX('Trust - Frontsheet'!$C$12:$O$211,Index!B1046,Index!A1046)),0,INDEX('Trust - Frontsheet'!$C$12:$O$211,Index!B1046,Index!A1046))</f>
        <v>0</v>
      </c>
    </row>
    <row r="1054" spans="1:4" x14ac:dyDescent="0.2">
      <c r="A1054" s="97" t="s">
        <v>5318</v>
      </c>
      <c r="B1054" s="97" t="s">
        <v>5319</v>
      </c>
      <c r="C1054" s="97" t="s">
        <v>28</v>
      </c>
      <c r="D1054" s="100">
        <f>IF(ISERROR(INDEX('Trust - Frontsheet'!$C$12:$O$211,Index!B1047,Index!A1047)),0,INDEX('Trust - Frontsheet'!$C$12:$O$211,Index!B1047,Index!A1047))</f>
        <v>0</v>
      </c>
    </row>
    <row r="1055" spans="1:4" x14ac:dyDescent="0.2">
      <c r="A1055" s="97" t="s">
        <v>5320</v>
      </c>
      <c r="B1055" s="97" t="s">
        <v>5321</v>
      </c>
      <c r="C1055" s="97" t="s">
        <v>28</v>
      </c>
      <c r="D1055" s="100">
        <f>IF(ISERROR(INDEX('Trust - Frontsheet'!$C$12:$O$211,Index!B1048,Index!A1048)),0,INDEX('Trust - Frontsheet'!$C$12:$O$211,Index!B1048,Index!A1048))</f>
        <v>0</v>
      </c>
    </row>
    <row r="1056" spans="1:4" x14ac:dyDescent="0.2">
      <c r="A1056" s="97" t="s">
        <v>5322</v>
      </c>
      <c r="B1056" s="97" t="s">
        <v>5323</v>
      </c>
      <c r="C1056" s="97" t="s">
        <v>28</v>
      </c>
      <c r="D1056" s="100">
        <f>IF(ISERROR(INDEX('Trust - Frontsheet'!$C$12:$O$211,Index!B1049,Index!A1049)),0,INDEX('Trust - Frontsheet'!$C$12:$O$211,Index!B1049,Index!A1049))</f>
        <v>0</v>
      </c>
    </row>
    <row r="1057" spans="1:4" x14ac:dyDescent="0.2">
      <c r="A1057" s="97" t="s">
        <v>5324</v>
      </c>
      <c r="B1057" s="97" t="s">
        <v>5325</v>
      </c>
      <c r="C1057" s="97" t="s">
        <v>28</v>
      </c>
      <c r="D1057" s="100">
        <f>IF(ISERROR(INDEX('Trust - Frontsheet'!$C$12:$O$211,Index!B1050,Index!A1050)),0,INDEX('Trust - Frontsheet'!$C$12:$O$211,Index!B1050,Index!A1050))</f>
        <v>0</v>
      </c>
    </row>
    <row r="1058" spans="1:4" x14ac:dyDescent="0.2">
      <c r="A1058" s="97" t="s">
        <v>5326</v>
      </c>
      <c r="B1058" s="97" t="s">
        <v>5327</v>
      </c>
      <c r="C1058" s="97" t="s">
        <v>28</v>
      </c>
      <c r="D1058" s="100">
        <f>IF(ISERROR(INDEX('Trust - Frontsheet'!$C$12:$O$211,Index!B1051,Index!A1051)),0,INDEX('Trust - Frontsheet'!$C$12:$O$211,Index!B1051,Index!A1051))</f>
        <v>0</v>
      </c>
    </row>
    <row r="1059" spans="1:4" x14ac:dyDescent="0.2">
      <c r="A1059" s="97" t="s">
        <v>5330</v>
      </c>
      <c r="B1059" s="97" t="s">
        <v>5331</v>
      </c>
      <c r="C1059" s="97" t="s">
        <v>28</v>
      </c>
      <c r="D1059" s="100">
        <f>IF(ISERROR(INDEX('Trust - Frontsheet'!$C$12:$O$211,Index!B1052,Index!A1052)),0,INDEX('Trust - Frontsheet'!$C$12:$O$211,Index!B1052,Index!A1052))</f>
        <v>0</v>
      </c>
    </row>
    <row r="1060" spans="1:4" x14ac:dyDescent="0.2">
      <c r="A1060" s="97" t="s">
        <v>5332</v>
      </c>
      <c r="B1060" s="97" t="s">
        <v>5333</v>
      </c>
      <c r="C1060" s="97" t="s">
        <v>28</v>
      </c>
      <c r="D1060" s="100">
        <f>IF(ISERROR(INDEX('Trust - Frontsheet'!$C$12:$O$211,Index!B1053,Index!A1053)),0,INDEX('Trust - Frontsheet'!$C$12:$O$211,Index!B1053,Index!A1053))</f>
        <v>0</v>
      </c>
    </row>
    <row r="1061" spans="1:4" x14ac:dyDescent="0.2">
      <c r="A1061" s="97" t="s">
        <v>5334</v>
      </c>
      <c r="B1061" s="97" t="s">
        <v>5335</v>
      </c>
      <c r="C1061" s="97" t="s">
        <v>28</v>
      </c>
      <c r="D1061" s="100">
        <f>IF(ISERROR(INDEX('Trust - Frontsheet'!$C$12:$O$211,Index!B1054,Index!A1054)),0,INDEX('Trust - Frontsheet'!$C$12:$O$211,Index!B1054,Index!A1054))</f>
        <v>0</v>
      </c>
    </row>
    <row r="1062" spans="1:4" x14ac:dyDescent="0.2">
      <c r="A1062" s="97" t="s">
        <v>5336</v>
      </c>
      <c r="B1062" s="97" t="s">
        <v>5337</v>
      </c>
      <c r="C1062" s="97" t="s">
        <v>28</v>
      </c>
      <c r="D1062" s="100">
        <f>IF(ISERROR(INDEX('Trust - Frontsheet'!$C$12:$O$211,Index!B1055,Index!A1055)),0,INDEX('Trust - Frontsheet'!$C$12:$O$211,Index!B1055,Index!A1055))</f>
        <v>0</v>
      </c>
    </row>
    <row r="1063" spans="1:4" x14ac:dyDescent="0.2">
      <c r="A1063" s="97" t="s">
        <v>5338</v>
      </c>
      <c r="B1063" s="97" t="s">
        <v>5339</v>
      </c>
      <c r="C1063" s="97" t="s">
        <v>28</v>
      </c>
      <c r="D1063" s="100">
        <f>IF(ISERROR(INDEX('Trust - Frontsheet'!$C$12:$O$211,Index!B1056,Index!A1056)),0,INDEX('Trust - Frontsheet'!$C$12:$O$211,Index!B1056,Index!A1056))</f>
        <v>0</v>
      </c>
    </row>
    <row r="1064" spans="1:4" x14ac:dyDescent="0.2">
      <c r="A1064" s="97" t="s">
        <v>5340</v>
      </c>
      <c r="B1064" s="97" t="s">
        <v>5341</v>
      </c>
      <c r="C1064" s="97" t="s">
        <v>28</v>
      </c>
      <c r="D1064" s="100">
        <f>IF(ISERROR(INDEX('Trust - Frontsheet'!$C$12:$O$211,Index!B1057,Index!A1057)),0,INDEX('Trust - Frontsheet'!$C$12:$O$211,Index!B1057,Index!A1057))</f>
        <v>0</v>
      </c>
    </row>
    <row r="1065" spans="1:4" x14ac:dyDescent="0.2">
      <c r="A1065" s="97" t="s">
        <v>5342</v>
      </c>
      <c r="B1065" s="97" t="s">
        <v>5343</v>
      </c>
      <c r="C1065" s="97" t="s">
        <v>28</v>
      </c>
      <c r="D1065" s="100">
        <f>IF(ISERROR(INDEX('Trust - Frontsheet'!$C$12:$O$211,Index!B1058,Index!A1058)),0,INDEX('Trust - Frontsheet'!$C$12:$O$211,Index!B1058,Index!A1058))</f>
        <v>0</v>
      </c>
    </row>
    <row r="1066" spans="1:4" x14ac:dyDescent="0.2">
      <c r="A1066" s="97" t="s">
        <v>5344</v>
      </c>
      <c r="B1066" s="97" t="s">
        <v>5345</v>
      </c>
      <c r="C1066" s="97" t="s">
        <v>28</v>
      </c>
      <c r="D1066" s="100">
        <f>IF(ISERROR(INDEX('Trust - Frontsheet'!$C$12:$O$211,Index!B1059,Index!A1059)),0,INDEX('Trust - Frontsheet'!$C$12:$O$211,Index!B1059,Index!A1059))</f>
        <v>0</v>
      </c>
    </row>
    <row r="1067" spans="1:4" x14ac:dyDescent="0.2">
      <c r="A1067" s="97" t="s">
        <v>5346</v>
      </c>
      <c r="B1067" s="97" t="s">
        <v>5347</v>
      </c>
      <c r="C1067" s="97" t="s">
        <v>28</v>
      </c>
      <c r="D1067" s="100">
        <f>IF(ISERROR(INDEX('Trust - Frontsheet'!$C$12:$O$211,Index!B1060,Index!A1060)),0,INDEX('Trust - Frontsheet'!$C$12:$O$211,Index!B1060,Index!A1060))</f>
        <v>0</v>
      </c>
    </row>
    <row r="1068" spans="1:4" x14ac:dyDescent="0.2">
      <c r="A1068" s="97" t="s">
        <v>5348</v>
      </c>
      <c r="B1068" s="97" t="s">
        <v>5349</v>
      </c>
      <c r="C1068" s="97" t="s">
        <v>28</v>
      </c>
      <c r="D1068" s="100">
        <f>IF(ISERROR(INDEX('Trust - Frontsheet'!$C$12:$O$211,Index!B1061,Index!A1061)),0,INDEX('Trust - Frontsheet'!$C$12:$O$211,Index!B1061,Index!A1061))</f>
        <v>0</v>
      </c>
    </row>
    <row r="1069" spans="1:4" x14ac:dyDescent="0.2">
      <c r="A1069" s="97" t="s">
        <v>5352</v>
      </c>
      <c r="B1069" s="97" t="s">
        <v>5353</v>
      </c>
      <c r="C1069" s="97" t="s">
        <v>28</v>
      </c>
      <c r="D1069" s="100">
        <f>IF(ISERROR(INDEX('Trust - Frontsheet'!$C$12:$O$211,Index!B1062,Index!A1062)),0,INDEX('Trust - Frontsheet'!$C$12:$O$211,Index!B1062,Index!A1062))</f>
        <v>0</v>
      </c>
    </row>
    <row r="1070" spans="1:4" x14ac:dyDescent="0.2">
      <c r="A1070" s="97" t="s">
        <v>5354</v>
      </c>
      <c r="B1070" s="97" t="s">
        <v>5355</v>
      </c>
      <c r="C1070" s="97" t="s">
        <v>28</v>
      </c>
      <c r="D1070" s="100">
        <f>IF(ISERROR(INDEX('Trust - Frontsheet'!$C$12:$O$211,Index!B1063,Index!A1063)),0,INDEX('Trust - Frontsheet'!$C$12:$O$211,Index!B1063,Index!A1063))</f>
        <v>0</v>
      </c>
    </row>
    <row r="1071" spans="1:4" x14ac:dyDescent="0.2">
      <c r="A1071" s="97" t="s">
        <v>5356</v>
      </c>
      <c r="B1071" s="97" t="s">
        <v>5357</v>
      </c>
      <c r="C1071" s="97" t="s">
        <v>28</v>
      </c>
      <c r="D1071" s="100">
        <f>IF(ISERROR(INDEX('Trust - Frontsheet'!$C$12:$O$211,Index!B1064,Index!A1064)),0,INDEX('Trust - Frontsheet'!$C$12:$O$211,Index!B1064,Index!A1064))</f>
        <v>0</v>
      </c>
    </row>
    <row r="1072" spans="1:4" x14ac:dyDescent="0.2">
      <c r="A1072" s="97" t="s">
        <v>5358</v>
      </c>
      <c r="B1072" s="97" t="s">
        <v>5359</v>
      </c>
      <c r="C1072" s="97" t="s">
        <v>28</v>
      </c>
      <c r="D1072" s="100">
        <f>IF(ISERROR(INDEX('Trust - Frontsheet'!$C$12:$O$211,Index!B1065,Index!A1065)),0,INDEX('Trust - Frontsheet'!$C$12:$O$211,Index!B1065,Index!A1065))</f>
        <v>0</v>
      </c>
    </row>
    <row r="1073" spans="1:4" x14ac:dyDescent="0.2">
      <c r="A1073" s="97" t="s">
        <v>5360</v>
      </c>
      <c r="B1073" s="97" t="s">
        <v>5361</v>
      </c>
      <c r="C1073" s="97" t="s">
        <v>28</v>
      </c>
      <c r="D1073" s="100">
        <f>IF(ISERROR(INDEX('Trust - Frontsheet'!$C$12:$O$211,Index!B1066,Index!A1066)),0,INDEX('Trust - Frontsheet'!$C$12:$O$211,Index!B1066,Index!A1066))</f>
        <v>0</v>
      </c>
    </row>
    <row r="1074" spans="1:4" x14ac:dyDescent="0.2">
      <c r="A1074" s="97" t="s">
        <v>7870</v>
      </c>
      <c r="B1074" s="97" t="s">
        <v>7871</v>
      </c>
      <c r="C1074" s="97" t="s">
        <v>28</v>
      </c>
      <c r="D1074" s="100">
        <f>IF(ISERROR(INDEX('Trust - Frontsheet'!$C$12:$O$211,Index!B1067,Index!A1067)),0,INDEX('Trust - Frontsheet'!$C$12:$O$211,Index!B1067,Index!A1067))</f>
        <v>0</v>
      </c>
    </row>
    <row r="1075" spans="1:4" x14ac:dyDescent="0.2">
      <c r="A1075" s="97" t="s">
        <v>7872</v>
      </c>
      <c r="B1075" s="97" t="s">
        <v>7873</v>
      </c>
      <c r="C1075" s="97" t="s">
        <v>28</v>
      </c>
      <c r="D1075" s="100">
        <f>IF(ISERROR(INDEX('Trust - Frontsheet'!$C$12:$O$211,Index!B1068,Index!A1068)),0,INDEX('Trust - Frontsheet'!$C$12:$O$211,Index!B1068,Index!A1068))</f>
        <v>0</v>
      </c>
    </row>
    <row r="1076" spans="1:4" x14ac:dyDescent="0.2">
      <c r="A1076" s="97" t="s">
        <v>7874</v>
      </c>
      <c r="B1076" s="97" t="s">
        <v>7875</v>
      </c>
      <c r="C1076" s="97" t="s">
        <v>28</v>
      </c>
      <c r="D1076" s="100">
        <f>IF(ISERROR(INDEX('Trust - Frontsheet'!$C$12:$O$211,Index!B1069,Index!A1069)),0,INDEX('Trust - Frontsheet'!$C$12:$O$211,Index!B1069,Index!A1069))</f>
        <v>0</v>
      </c>
    </row>
    <row r="1077" spans="1:4" x14ac:dyDescent="0.2">
      <c r="A1077" s="97" t="s">
        <v>7876</v>
      </c>
      <c r="B1077" s="97" t="s">
        <v>7877</v>
      </c>
      <c r="C1077" s="97" t="s">
        <v>28</v>
      </c>
      <c r="D1077" s="100">
        <f>IF(ISERROR(INDEX('Trust - Frontsheet'!$C$12:$O$211,Index!B1070,Index!A1070)),0,INDEX('Trust - Frontsheet'!$C$12:$O$211,Index!B1070,Index!A1070))</f>
        <v>0</v>
      </c>
    </row>
    <row r="1078" spans="1:4" x14ac:dyDescent="0.2">
      <c r="A1078" s="97" t="s">
        <v>7878</v>
      </c>
      <c r="B1078" s="97" t="s">
        <v>7879</v>
      </c>
      <c r="C1078" s="97" t="s">
        <v>28</v>
      </c>
      <c r="D1078" s="100">
        <f>IF(ISERROR(INDEX('Trust - Frontsheet'!$C$12:$O$211,Index!B1071,Index!A1071)),0,INDEX('Trust - Frontsheet'!$C$12:$O$211,Index!B1071,Index!A1071))</f>
        <v>0</v>
      </c>
    </row>
    <row r="1079" spans="1:4" x14ac:dyDescent="0.2">
      <c r="A1079" s="97" t="s">
        <v>7882</v>
      </c>
      <c r="B1079" s="97" t="s">
        <v>7883</v>
      </c>
      <c r="C1079" s="97" t="s">
        <v>28</v>
      </c>
      <c r="D1079" s="100">
        <f>IF(ISERROR(INDEX('Trust - Frontsheet'!$C$12:$O$211,Index!B1072,Index!A1072)),0,INDEX('Trust - Frontsheet'!$C$12:$O$211,Index!B1072,Index!A1072))</f>
        <v>0</v>
      </c>
    </row>
    <row r="1080" spans="1:4" x14ac:dyDescent="0.2">
      <c r="A1080" s="97" t="s">
        <v>7884</v>
      </c>
      <c r="B1080" s="97" t="s">
        <v>7885</v>
      </c>
      <c r="C1080" s="97" t="s">
        <v>28</v>
      </c>
      <c r="D1080" s="100">
        <f>IF(ISERROR(INDEX('Trust - Frontsheet'!$C$12:$O$211,Index!B1073,Index!A1073)),0,INDEX('Trust - Frontsheet'!$C$12:$O$211,Index!B1073,Index!A1073))</f>
        <v>0</v>
      </c>
    </row>
    <row r="1081" spans="1:4" x14ac:dyDescent="0.2">
      <c r="A1081" s="97" t="s">
        <v>7886</v>
      </c>
      <c r="B1081" s="97" t="s">
        <v>7887</v>
      </c>
      <c r="C1081" s="97" t="s">
        <v>28</v>
      </c>
      <c r="D1081" s="100">
        <f>IF(ISERROR(INDEX('Trust - Frontsheet'!$C$12:$O$211,Index!B1074,Index!A1074)),0,INDEX('Trust - Frontsheet'!$C$12:$O$211,Index!B1074,Index!A1074))</f>
        <v>0</v>
      </c>
    </row>
    <row r="1082" spans="1:4" x14ac:dyDescent="0.2">
      <c r="A1082" s="97" t="s">
        <v>7888</v>
      </c>
      <c r="B1082" s="97" t="s">
        <v>7889</v>
      </c>
      <c r="C1082" s="97" t="s">
        <v>28</v>
      </c>
      <c r="D1082" s="100">
        <f>IF(ISERROR(INDEX('Trust - Frontsheet'!$C$12:$O$211,Index!B1075,Index!A1075)),0,INDEX('Trust - Frontsheet'!$C$12:$O$211,Index!B1075,Index!A1075))</f>
        <v>0</v>
      </c>
    </row>
    <row r="1083" spans="1:4" x14ac:dyDescent="0.2">
      <c r="A1083" s="97" t="s">
        <v>7890</v>
      </c>
      <c r="B1083" s="97" t="s">
        <v>7891</v>
      </c>
      <c r="C1083" s="97" t="s">
        <v>28</v>
      </c>
      <c r="D1083" s="100">
        <f>IF(ISERROR(INDEX('Trust - Frontsheet'!$C$12:$O$211,Index!B1076,Index!A1076)),0,INDEX('Trust - Frontsheet'!$C$12:$O$211,Index!B1076,Index!A1076))</f>
        <v>0</v>
      </c>
    </row>
    <row r="1084" spans="1:4" x14ac:dyDescent="0.2">
      <c r="A1084" s="97" t="s">
        <v>7892</v>
      </c>
      <c r="B1084" s="97" t="s">
        <v>7893</v>
      </c>
      <c r="C1084" s="97" t="s">
        <v>28</v>
      </c>
      <c r="D1084" s="100">
        <f>IF(ISERROR(INDEX('Trust - Frontsheet'!$C$12:$O$211,Index!B1077,Index!A1077)),0,INDEX('Trust - Frontsheet'!$C$12:$O$211,Index!B1077,Index!A1077))</f>
        <v>0</v>
      </c>
    </row>
    <row r="1085" spans="1:4" x14ac:dyDescent="0.2">
      <c r="A1085" s="97" t="s">
        <v>7894</v>
      </c>
      <c r="B1085" s="97" t="s">
        <v>7895</v>
      </c>
      <c r="C1085" s="97" t="s">
        <v>28</v>
      </c>
      <c r="D1085" s="100">
        <f>IF(ISERROR(INDEX('Trust - Frontsheet'!$C$12:$O$211,Index!B1078,Index!A1078)),0,INDEX('Trust - Frontsheet'!$C$12:$O$211,Index!B1078,Index!A1078))</f>
        <v>0</v>
      </c>
    </row>
    <row r="1086" spans="1:4" x14ac:dyDescent="0.2">
      <c r="A1086" s="97" t="s">
        <v>7896</v>
      </c>
      <c r="B1086" s="97" t="s">
        <v>7897</v>
      </c>
      <c r="C1086" s="97" t="s">
        <v>28</v>
      </c>
      <c r="D1086" s="100">
        <f>IF(ISERROR(INDEX('Trust - Frontsheet'!$C$12:$O$211,Index!B1079,Index!A1079)),0,INDEX('Trust - Frontsheet'!$C$12:$O$211,Index!B1079,Index!A1079))</f>
        <v>0</v>
      </c>
    </row>
    <row r="1087" spans="1:4" x14ac:dyDescent="0.2">
      <c r="A1087" s="97" t="s">
        <v>5761</v>
      </c>
      <c r="B1087" s="97" t="s">
        <v>5762</v>
      </c>
      <c r="C1087" s="97" t="s">
        <v>28</v>
      </c>
      <c r="D1087" s="100">
        <f>IF(ISERROR(INDEX('Trust - Frontsheet'!$C$12:$O$211,Index!B1080,Index!A1080)),0,INDEX('Trust - Frontsheet'!$C$12:$O$211,Index!B1080,Index!A1080))</f>
        <v>0</v>
      </c>
    </row>
    <row r="1088" spans="1:4" x14ac:dyDescent="0.2">
      <c r="A1088" s="97" t="s">
        <v>5763</v>
      </c>
      <c r="B1088" s="97" t="s">
        <v>5764</v>
      </c>
      <c r="C1088" s="97" t="s">
        <v>28</v>
      </c>
      <c r="D1088" s="100">
        <f>IF(ISERROR(INDEX('Trust - Frontsheet'!$C$12:$O$211,Index!B1081,Index!A1081)),0,INDEX('Trust - Frontsheet'!$C$12:$O$211,Index!B1081,Index!A1081))</f>
        <v>0</v>
      </c>
    </row>
    <row r="1089" spans="1:4" x14ac:dyDescent="0.2">
      <c r="A1089" s="97" t="s">
        <v>5767</v>
      </c>
      <c r="B1089" s="97" t="s">
        <v>5768</v>
      </c>
      <c r="C1089" s="97" t="s">
        <v>28</v>
      </c>
      <c r="D1089" s="100">
        <f>IF(ISERROR(INDEX('Trust - Frontsheet'!$C$12:$O$211,Index!B1082,Index!A1082)),0,INDEX('Trust - Frontsheet'!$C$12:$O$211,Index!B1082,Index!A1082))</f>
        <v>0</v>
      </c>
    </row>
    <row r="1090" spans="1:4" x14ac:dyDescent="0.2">
      <c r="A1090" s="97" t="s">
        <v>5769</v>
      </c>
      <c r="B1090" s="97" t="s">
        <v>5770</v>
      </c>
      <c r="C1090" s="97" t="s">
        <v>28</v>
      </c>
      <c r="D1090" s="100">
        <f>IF(ISERROR(INDEX('Trust - Frontsheet'!$C$12:$O$211,Index!B1083,Index!A1083)),0,INDEX('Trust - Frontsheet'!$C$12:$O$211,Index!B1083,Index!A1083))</f>
        <v>0</v>
      </c>
    </row>
    <row r="1091" spans="1:4" x14ac:dyDescent="0.2">
      <c r="A1091" s="97" t="s">
        <v>5771</v>
      </c>
      <c r="B1091" s="97" t="s">
        <v>5772</v>
      </c>
      <c r="C1091" s="97" t="s">
        <v>28</v>
      </c>
      <c r="D1091" s="100">
        <f>IF(ISERROR(INDEX('Trust - Frontsheet'!$C$12:$O$211,Index!B1084,Index!A1084)),0,INDEX('Trust - Frontsheet'!$C$12:$O$211,Index!B1084,Index!A1084))</f>
        <v>0</v>
      </c>
    </row>
    <row r="1092" spans="1:4" x14ac:dyDescent="0.2">
      <c r="A1092" s="97" t="s">
        <v>5773</v>
      </c>
      <c r="B1092" s="97" t="s">
        <v>5774</v>
      </c>
      <c r="C1092" s="97" t="s">
        <v>28</v>
      </c>
      <c r="D1092" s="100">
        <f>IF(ISERROR(INDEX('Trust - Frontsheet'!$C$12:$O$211,Index!B1085,Index!A1085)),0,INDEX('Trust - Frontsheet'!$C$12:$O$211,Index!B1085,Index!A1085))</f>
        <v>0</v>
      </c>
    </row>
    <row r="1093" spans="1:4" x14ac:dyDescent="0.2">
      <c r="A1093" s="97" t="s">
        <v>5775</v>
      </c>
      <c r="B1093" s="97" t="s">
        <v>5776</v>
      </c>
      <c r="C1093" s="97" t="s">
        <v>28</v>
      </c>
      <c r="D1093" s="100">
        <f>IF(ISERROR(INDEX('Trust - Frontsheet'!$C$12:$O$211,Index!B1086,Index!A1086)),0,INDEX('Trust - Frontsheet'!$C$12:$O$211,Index!B1086,Index!A1086))</f>
        <v>0</v>
      </c>
    </row>
    <row r="1094" spans="1:4" x14ac:dyDescent="0.2">
      <c r="A1094" s="97" t="s">
        <v>5777</v>
      </c>
      <c r="B1094" s="97" t="s">
        <v>5778</v>
      </c>
      <c r="C1094" s="97" t="s">
        <v>28</v>
      </c>
      <c r="D1094" s="100">
        <f>IF(ISERROR(INDEX('Trust - Frontsheet'!$C$12:$O$211,Index!B1087,Index!A1087)),0,INDEX('Trust - Frontsheet'!$C$12:$O$211,Index!B1087,Index!A1087))</f>
        <v>0</v>
      </c>
    </row>
    <row r="1095" spans="1:4" x14ac:dyDescent="0.2">
      <c r="A1095" s="97" t="s">
        <v>5779</v>
      </c>
      <c r="B1095" s="97" t="s">
        <v>5780</v>
      </c>
      <c r="C1095" s="97" t="s">
        <v>28</v>
      </c>
      <c r="D1095" s="100">
        <f>IF(ISERROR(INDEX('Trust - Frontsheet'!$C$12:$O$211,Index!B1088,Index!A1088)),0,INDEX('Trust - Frontsheet'!$C$12:$O$211,Index!B1088,Index!A1088))</f>
        <v>0</v>
      </c>
    </row>
    <row r="1096" spans="1:4" x14ac:dyDescent="0.2">
      <c r="A1096" s="97" t="s">
        <v>5781</v>
      </c>
      <c r="B1096" s="97" t="s">
        <v>5782</v>
      </c>
      <c r="C1096" s="97" t="s">
        <v>28</v>
      </c>
      <c r="D1096" s="100">
        <f>IF(ISERROR(INDEX('Trust - Frontsheet'!$C$12:$O$211,Index!B1089,Index!A1089)),0,INDEX('Trust - Frontsheet'!$C$12:$O$211,Index!B1089,Index!A1089))</f>
        <v>0</v>
      </c>
    </row>
    <row r="1097" spans="1:4" x14ac:dyDescent="0.2">
      <c r="A1097" s="97" t="s">
        <v>5783</v>
      </c>
      <c r="B1097" s="97" t="s">
        <v>5784</v>
      </c>
      <c r="C1097" s="97" t="s">
        <v>28</v>
      </c>
      <c r="D1097" s="100">
        <f>IF(ISERROR(INDEX('Trust - Frontsheet'!$C$12:$O$211,Index!B1090,Index!A1090)),0,INDEX('Trust - Frontsheet'!$C$12:$O$211,Index!B1090,Index!A1090))</f>
        <v>0</v>
      </c>
    </row>
    <row r="1098" spans="1:4" x14ac:dyDescent="0.2">
      <c r="A1098" s="97" t="s">
        <v>5785</v>
      </c>
      <c r="B1098" s="97" t="s">
        <v>5786</v>
      </c>
      <c r="C1098" s="97" t="s">
        <v>28</v>
      </c>
      <c r="D1098" s="100">
        <f>IF(ISERROR(INDEX('Trust - Frontsheet'!$C$12:$O$211,Index!B1091,Index!A1091)),0,INDEX('Trust - Frontsheet'!$C$12:$O$211,Index!B1091,Index!A1091))</f>
        <v>0</v>
      </c>
    </row>
    <row r="1099" spans="1:4" x14ac:dyDescent="0.2">
      <c r="A1099" s="97" t="s">
        <v>5789</v>
      </c>
      <c r="B1099" s="97" t="s">
        <v>5790</v>
      </c>
      <c r="C1099" s="97" t="s">
        <v>28</v>
      </c>
      <c r="D1099" s="100">
        <f>IF(ISERROR(INDEX('Trust - Frontsheet'!$C$12:$O$211,Index!B1092,Index!A1092)),0,INDEX('Trust - Frontsheet'!$C$12:$O$211,Index!B1092,Index!A1092))</f>
        <v>0</v>
      </c>
    </row>
    <row r="1100" spans="1:4" x14ac:dyDescent="0.2">
      <c r="A1100" s="97" t="s">
        <v>5791</v>
      </c>
      <c r="B1100" s="97" t="s">
        <v>5792</v>
      </c>
      <c r="C1100" s="97" t="s">
        <v>28</v>
      </c>
      <c r="D1100" s="100">
        <f>IF(ISERROR(INDEX('Trust - Frontsheet'!$C$12:$O$211,Index!B1093,Index!A1093)),0,INDEX('Trust - Frontsheet'!$C$12:$O$211,Index!B1093,Index!A1093))</f>
        <v>0</v>
      </c>
    </row>
    <row r="1101" spans="1:4" x14ac:dyDescent="0.2">
      <c r="A1101" s="97" t="s">
        <v>5793</v>
      </c>
      <c r="B1101" s="97" t="s">
        <v>5794</v>
      </c>
      <c r="C1101" s="97" t="s">
        <v>28</v>
      </c>
      <c r="D1101" s="100">
        <f>IF(ISERROR(INDEX('Trust - Frontsheet'!$C$12:$O$211,Index!B1094,Index!A1094)),0,INDEX('Trust - Frontsheet'!$C$12:$O$211,Index!B1094,Index!A1094))</f>
        <v>0</v>
      </c>
    </row>
    <row r="1102" spans="1:4" x14ac:dyDescent="0.2">
      <c r="A1102" s="97" t="s">
        <v>5795</v>
      </c>
      <c r="B1102" s="97" t="s">
        <v>5796</v>
      </c>
      <c r="C1102" s="97" t="s">
        <v>28</v>
      </c>
      <c r="D1102" s="100">
        <f>IF(ISERROR(INDEX('Trust - Frontsheet'!$C$12:$O$211,Index!B1095,Index!A1095)),0,INDEX('Trust - Frontsheet'!$C$12:$O$211,Index!B1095,Index!A1095))</f>
        <v>0</v>
      </c>
    </row>
    <row r="1103" spans="1:4" x14ac:dyDescent="0.2">
      <c r="A1103" s="97" t="s">
        <v>5797</v>
      </c>
      <c r="B1103" s="97" t="s">
        <v>5798</v>
      </c>
      <c r="C1103" s="97" t="s">
        <v>28</v>
      </c>
      <c r="D1103" s="100">
        <f>IF(ISERROR(INDEX('Trust - Frontsheet'!$C$12:$O$211,Index!B1096,Index!A1096)),0,INDEX('Trust - Frontsheet'!$C$12:$O$211,Index!B1096,Index!A1096))</f>
        <v>0</v>
      </c>
    </row>
    <row r="1104" spans="1:4" x14ac:dyDescent="0.2">
      <c r="A1104" s="97" t="s">
        <v>5799</v>
      </c>
      <c r="B1104" s="97" t="s">
        <v>5800</v>
      </c>
      <c r="C1104" s="97" t="s">
        <v>28</v>
      </c>
      <c r="D1104" s="100">
        <f>IF(ISERROR(INDEX('Trust - Frontsheet'!$C$12:$O$211,Index!B1097,Index!A1097)),0,INDEX('Trust - Frontsheet'!$C$12:$O$211,Index!B1097,Index!A1097))</f>
        <v>0</v>
      </c>
    </row>
    <row r="1105" spans="1:4" x14ac:dyDescent="0.2">
      <c r="A1105" s="97" t="s">
        <v>5801</v>
      </c>
      <c r="B1105" s="97" t="s">
        <v>5802</v>
      </c>
      <c r="C1105" s="97" t="s">
        <v>28</v>
      </c>
      <c r="D1105" s="100">
        <f>IF(ISERROR(INDEX('Trust - Frontsheet'!$C$12:$O$211,Index!B1098,Index!A1098)),0,INDEX('Trust - Frontsheet'!$C$12:$O$211,Index!B1098,Index!A1098))</f>
        <v>0</v>
      </c>
    </row>
    <row r="1106" spans="1:4" x14ac:dyDescent="0.2">
      <c r="A1106" s="97" t="s">
        <v>5803</v>
      </c>
      <c r="B1106" s="97" t="s">
        <v>5804</v>
      </c>
      <c r="C1106" s="97" t="s">
        <v>28</v>
      </c>
      <c r="D1106" s="100">
        <f>IF(ISERROR(INDEX('Trust - Frontsheet'!$C$12:$O$211,Index!B1099,Index!A1099)),0,INDEX('Trust - Frontsheet'!$C$12:$O$211,Index!B1099,Index!A1099))</f>
        <v>0</v>
      </c>
    </row>
    <row r="1107" spans="1:4" x14ac:dyDescent="0.2">
      <c r="A1107" s="97" t="s">
        <v>5805</v>
      </c>
      <c r="B1107" s="97" t="s">
        <v>5806</v>
      </c>
      <c r="C1107" s="97" t="s">
        <v>28</v>
      </c>
      <c r="D1107" s="100">
        <f>IF(ISERROR(INDEX('Trust - Frontsheet'!$C$12:$O$211,Index!B1100,Index!A1100)),0,INDEX('Trust - Frontsheet'!$C$12:$O$211,Index!B1100,Index!A1100))</f>
        <v>0</v>
      </c>
    </row>
    <row r="1108" spans="1:4" x14ac:dyDescent="0.2">
      <c r="A1108" s="97" t="s">
        <v>6063</v>
      </c>
      <c r="B1108" s="97" t="s">
        <v>6064</v>
      </c>
      <c r="C1108" s="97" t="s">
        <v>28</v>
      </c>
      <c r="D1108" s="100">
        <f>IF(ISERROR(INDEX('Trust - Frontsheet'!$C$12:$O$211,Index!B1101,Index!A1101)),0,INDEX('Trust - Frontsheet'!$C$12:$O$211,Index!B1101,Index!A1101))</f>
        <v>0</v>
      </c>
    </row>
    <row r="1109" spans="1:4" x14ac:dyDescent="0.2">
      <c r="A1109" s="97" t="s">
        <v>4883</v>
      </c>
      <c r="B1109" s="97" t="s">
        <v>4884</v>
      </c>
      <c r="C1109" s="97" t="s">
        <v>28</v>
      </c>
      <c r="D1109" s="100">
        <f>IF(ISERROR(INDEX('Trust - Frontsheet'!$C$12:$O$211,Index!B1102,Index!A1102)),0,INDEX('Trust - Frontsheet'!$C$12:$O$211,Index!B1102,Index!A1102))</f>
        <v>0</v>
      </c>
    </row>
    <row r="1110" spans="1:4" x14ac:dyDescent="0.2">
      <c r="A1110" s="97" t="s">
        <v>4885</v>
      </c>
      <c r="B1110" s="97" t="s">
        <v>4886</v>
      </c>
      <c r="C1110" s="97" t="s">
        <v>28</v>
      </c>
      <c r="D1110" s="100">
        <f>IF(ISERROR(INDEX('Trust - Frontsheet'!$C$12:$O$211,Index!B1103,Index!A1103)),0,INDEX('Trust - Frontsheet'!$C$12:$O$211,Index!B1103,Index!A1103))</f>
        <v>0</v>
      </c>
    </row>
    <row r="1111" spans="1:4" x14ac:dyDescent="0.2">
      <c r="A1111" s="97" t="s">
        <v>4887</v>
      </c>
      <c r="B1111" s="97" t="s">
        <v>4888</v>
      </c>
      <c r="C1111" s="97" t="s">
        <v>28</v>
      </c>
      <c r="D1111" s="100">
        <f>IF(ISERROR(INDEX('Trust - Frontsheet'!$C$12:$O$211,Index!B1104,Index!A1104)),0,INDEX('Trust - Frontsheet'!$C$12:$O$211,Index!B1104,Index!A1104))</f>
        <v>0</v>
      </c>
    </row>
    <row r="1112" spans="1:4" x14ac:dyDescent="0.2">
      <c r="A1112" s="97" t="s">
        <v>4889</v>
      </c>
      <c r="B1112" s="97" t="s">
        <v>4890</v>
      </c>
      <c r="C1112" s="97" t="s">
        <v>28</v>
      </c>
      <c r="D1112" s="100">
        <f>IF(ISERROR(INDEX('Trust - Frontsheet'!$C$12:$O$211,Index!B1105,Index!A1105)),0,INDEX('Trust - Frontsheet'!$C$12:$O$211,Index!B1105,Index!A1105))</f>
        <v>0</v>
      </c>
    </row>
    <row r="1113" spans="1:4" x14ac:dyDescent="0.2">
      <c r="A1113" s="97" t="s">
        <v>4891</v>
      </c>
      <c r="B1113" s="97" t="s">
        <v>4892</v>
      </c>
      <c r="C1113" s="97" t="s">
        <v>28</v>
      </c>
      <c r="D1113" s="100">
        <f>IF(ISERROR(INDEX('Trust - Frontsheet'!$C$12:$O$211,Index!B1106,Index!A1106)),0,INDEX('Trust - Frontsheet'!$C$12:$O$211,Index!B1106,Index!A1106))</f>
        <v>0</v>
      </c>
    </row>
    <row r="1114" spans="1:4" x14ac:dyDescent="0.2">
      <c r="A1114" s="97" t="s">
        <v>4893</v>
      </c>
      <c r="B1114" s="97" t="s">
        <v>4894</v>
      </c>
      <c r="C1114" s="97" t="s">
        <v>28</v>
      </c>
      <c r="D1114" s="100">
        <f>IF(ISERROR(INDEX('Trust - Frontsheet'!$C$12:$O$211,Index!B1107,Index!A1107)),0,INDEX('Trust - Frontsheet'!$C$12:$O$211,Index!B1107,Index!A1107))</f>
        <v>0</v>
      </c>
    </row>
    <row r="1115" spans="1:4" x14ac:dyDescent="0.2">
      <c r="A1115" s="97" t="s">
        <v>4895</v>
      </c>
      <c r="B1115" s="97" t="s">
        <v>4896</v>
      </c>
      <c r="C1115" s="97" t="s">
        <v>28</v>
      </c>
      <c r="D1115" s="100">
        <f>IF(ISERROR(INDEX('Trust - Frontsheet'!$C$12:$O$211,Index!B1108,Index!A1108)),0,INDEX('Trust - Frontsheet'!$C$12:$O$211,Index!B1108,Index!A1108))</f>
        <v>0</v>
      </c>
    </row>
    <row r="1116" spans="1:4" x14ac:dyDescent="0.2">
      <c r="A1116" s="97" t="s">
        <v>4897</v>
      </c>
      <c r="B1116" s="97" t="s">
        <v>4898</v>
      </c>
      <c r="C1116" s="97" t="s">
        <v>28</v>
      </c>
      <c r="D1116" s="100">
        <f>IF(ISERROR(INDEX('Trust - Frontsheet'!$C$12:$O$211,Index!B1109,Index!A1109)),0,INDEX('Trust - Frontsheet'!$C$12:$O$211,Index!B1109,Index!A1109))</f>
        <v>0</v>
      </c>
    </row>
    <row r="1117" spans="1:4" x14ac:dyDescent="0.2">
      <c r="A1117" s="97" t="s">
        <v>4899</v>
      </c>
      <c r="B1117" s="97" t="s">
        <v>4900</v>
      </c>
      <c r="C1117" s="97" t="s">
        <v>28</v>
      </c>
      <c r="D1117" s="100">
        <f>IF(ISERROR(INDEX('Trust - Frontsheet'!$C$12:$O$211,Index!B1110,Index!A1110)),0,INDEX('Trust - Frontsheet'!$C$12:$O$211,Index!B1110,Index!A1110))</f>
        <v>0</v>
      </c>
    </row>
    <row r="1118" spans="1:4" x14ac:dyDescent="0.2">
      <c r="A1118" s="97" t="s">
        <v>6183</v>
      </c>
      <c r="B1118" s="97" t="s">
        <v>6184</v>
      </c>
      <c r="C1118" s="97" t="s">
        <v>28</v>
      </c>
      <c r="D1118" s="100">
        <f>IF(ISERROR(INDEX('Trust - Frontsheet'!$C$12:$O$211,Index!B1111,Index!A1111)),0,INDEX('Trust - Frontsheet'!$C$12:$O$211,Index!B1111,Index!A1111))</f>
        <v>0</v>
      </c>
    </row>
    <row r="1119" spans="1:4" x14ac:dyDescent="0.2">
      <c r="A1119" s="97" t="s">
        <v>6187</v>
      </c>
      <c r="B1119" s="97" t="s">
        <v>6188</v>
      </c>
      <c r="C1119" s="97" t="s">
        <v>28</v>
      </c>
      <c r="D1119" s="100">
        <f>IF(ISERROR(INDEX('Trust - Frontsheet'!$C$12:$O$211,Index!B1112,Index!A1112)),0,INDEX('Trust - Frontsheet'!$C$12:$O$211,Index!B1112,Index!A1112))</f>
        <v>0</v>
      </c>
    </row>
    <row r="1120" spans="1:4" x14ac:dyDescent="0.2">
      <c r="A1120" s="97" t="s">
        <v>6189</v>
      </c>
      <c r="B1120" s="97" t="s">
        <v>6190</v>
      </c>
      <c r="C1120" s="97" t="s">
        <v>28</v>
      </c>
      <c r="D1120" s="100">
        <f>IF(ISERROR(INDEX('Trust - Frontsheet'!$C$12:$O$211,Index!B1113,Index!A1113)),0,INDEX('Trust - Frontsheet'!$C$12:$O$211,Index!B1113,Index!A1113))</f>
        <v>0</v>
      </c>
    </row>
    <row r="1121" spans="1:4" x14ac:dyDescent="0.2">
      <c r="A1121" s="97" t="s">
        <v>6191</v>
      </c>
      <c r="B1121" s="97" t="s">
        <v>6192</v>
      </c>
      <c r="C1121" s="97" t="s">
        <v>28</v>
      </c>
      <c r="D1121" s="100">
        <f>IF(ISERROR(INDEX('Trust - Frontsheet'!$C$12:$O$211,Index!B1114,Index!A1114)),0,INDEX('Trust - Frontsheet'!$C$12:$O$211,Index!B1114,Index!A1114))</f>
        <v>0</v>
      </c>
    </row>
    <row r="1122" spans="1:4" x14ac:dyDescent="0.2">
      <c r="A1122" s="97" t="s">
        <v>4307</v>
      </c>
      <c r="B1122" s="97" t="s">
        <v>4308</v>
      </c>
      <c r="C1122" s="97" t="s">
        <v>28</v>
      </c>
      <c r="D1122" s="100">
        <f>IF(ISERROR(INDEX('Trust - Frontsheet'!$C$12:$O$211,Index!B1115,Index!A1115)),0,INDEX('Trust - Frontsheet'!$C$12:$O$211,Index!B1115,Index!A1115))</f>
        <v>0</v>
      </c>
    </row>
    <row r="1123" spans="1:4" x14ac:dyDescent="0.2">
      <c r="A1123" s="97" t="s">
        <v>4309</v>
      </c>
      <c r="B1123" s="97" t="s">
        <v>4310</v>
      </c>
      <c r="C1123" s="97" t="s">
        <v>28</v>
      </c>
      <c r="D1123" s="100">
        <f>IF(ISERROR(INDEX('Trust - Frontsheet'!$C$12:$O$211,Index!B1116,Index!A1116)),0,INDEX('Trust - Frontsheet'!$C$12:$O$211,Index!B1116,Index!A1116))</f>
        <v>0</v>
      </c>
    </row>
    <row r="1124" spans="1:4" x14ac:dyDescent="0.2">
      <c r="A1124" s="97" t="s">
        <v>4311</v>
      </c>
      <c r="B1124" s="97" t="s">
        <v>4312</v>
      </c>
      <c r="C1124" s="97" t="s">
        <v>28</v>
      </c>
      <c r="D1124" s="100">
        <f>IF(ISERROR(INDEX('Trust - Frontsheet'!$C$12:$O$211,Index!B1117,Index!A1117)),0,INDEX('Trust - Frontsheet'!$C$12:$O$211,Index!B1117,Index!A1117))</f>
        <v>0</v>
      </c>
    </row>
    <row r="1125" spans="1:4" x14ac:dyDescent="0.2">
      <c r="A1125" s="97" t="s">
        <v>4313</v>
      </c>
      <c r="B1125" s="97" t="s">
        <v>4314</v>
      </c>
      <c r="C1125" s="97" t="s">
        <v>28</v>
      </c>
      <c r="D1125" s="100">
        <f>IF(ISERROR(INDEX('Trust - Frontsheet'!$C$12:$O$211,Index!B1118,Index!A1118)),0,INDEX('Trust - Frontsheet'!$C$12:$O$211,Index!B1118,Index!A1118))</f>
        <v>0</v>
      </c>
    </row>
    <row r="1126" spans="1:4" x14ac:dyDescent="0.2">
      <c r="A1126" s="97" t="s">
        <v>4315</v>
      </c>
      <c r="B1126" s="97" t="s">
        <v>4316</v>
      </c>
      <c r="C1126" s="97" t="s">
        <v>28</v>
      </c>
      <c r="D1126" s="100">
        <f>IF(ISERROR(INDEX('Trust - Frontsheet'!$C$12:$O$211,Index!B1119,Index!A1119)),0,INDEX('Trust - Frontsheet'!$C$12:$O$211,Index!B1119,Index!A1119))</f>
        <v>0</v>
      </c>
    </row>
    <row r="1127" spans="1:4" x14ac:dyDescent="0.2">
      <c r="A1127" s="97" t="s">
        <v>4317</v>
      </c>
      <c r="B1127" s="97" t="s">
        <v>4318</v>
      </c>
      <c r="C1127" s="97" t="s">
        <v>28</v>
      </c>
      <c r="D1127" s="100">
        <f>IF(ISERROR(INDEX('Trust - Frontsheet'!$C$12:$O$211,Index!B1120,Index!A1120)),0,INDEX('Trust - Frontsheet'!$C$12:$O$211,Index!B1120,Index!A1120))</f>
        <v>0</v>
      </c>
    </row>
    <row r="1128" spans="1:4" x14ac:dyDescent="0.2">
      <c r="A1128" s="97" t="s">
        <v>4319</v>
      </c>
      <c r="B1128" s="97" t="s">
        <v>4320</v>
      </c>
      <c r="C1128" s="97" t="s">
        <v>28</v>
      </c>
      <c r="D1128" s="100">
        <f>IF(ISERROR(INDEX('Trust - Frontsheet'!$C$12:$O$211,Index!B1121,Index!A1121)),0,INDEX('Trust - Frontsheet'!$C$12:$O$211,Index!B1121,Index!A1121))</f>
        <v>0</v>
      </c>
    </row>
    <row r="1129" spans="1:4" x14ac:dyDescent="0.2">
      <c r="A1129" s="97" t="s">
        <v>4323</v>
      </c>
      <c r="B1129" s="97" t="s">
        <v>4324</v>
      </c>
      <c r="C1129" s="97" t="s">
        <v>28</v>
      </c>
      <c r="D1129" s="100">
        <f>IF(ISERROR(INDEX('Trust - Frontsheet'!$C$12:$O$211,Index!B1122,Index!A1122)),0,INDEX('Trust - Frontsheet'!$C$12:$O$211,Index!B1122,Index!A1122))</f>
        <v>0</v>
      </c>
    </row>
    <row r="1130" spans="1:4" x14ac:dyDescent="0.2">
      <c r="A1130" s="97" t="s">
        <v>4325</v>
      </c>
      <c r="B1130" s="97" t="s">
        <v>4326</v>
      </c>
      <c r="C1130" s="97" t="s">
        <v>28</v>
      </c>
      <c r="D1130" s="100">
        <f>IF(ISERROR(INDEX('Trust - Frontsheet'!$C$12:$O$211,Index!B1123,Index!A1123)),0,INDEX('Trust - Frontsheet'!$C$12:$O$211,Index!B1123,Index!A1123))</f>
        <v>0</v>
      </c>
    </row>
    <row r="1131" spans="1:4" x14ac:dyDescent="0.2">
      <c r="A1131" s="97" t="s">
        <v>4327</v>
      </c>
      <c r="B1131" s="97" t="s">
        <v>4328</v>
      </c>
      <c r="C1131" s="97" t="s">
        <v>28</v>
      </c>
      <c r="D1131" s="100">
        <f>IF(ISERROR(INDEX('Trust - Frontsheet'!$C$12:$O$211,Index!B1124,Index!A1124)),0,INDEX('Trust - Frontsheet'!$C$12:$O$211,Index!B1124,Index!A1124))</f>
        <v>0</v>
      </c>
    </row>
    <row r="1132" spans="1:4" x14ac:dyDescent="0.2">
      <c r="A1132" s="97" t="s">
        <v>4329</v>
      </c>
      <c r="B1132" s="97" t="s">
        <v>4330</v>
      </c>
      <c r="C1132" s="97" t="s">
        <v>28</v>
      </c>
      <c r="D1132" s="100">
        <f>IF(ISERROR(INDEX('Trust - Frontsheet'!$C$12:$O$211,Index!B1125,Index!A1125)),0,INDEX('Trust - Frontsheet'!$C$12:$O$211,Index!B1125,Index!A1125))</f>
        <v>0</v>
      </c>
    </row>
    <row r="1133" spans="1:4" x14ac:dyDescent="0.2">
      <c r="A1133" s="97" t="s">
        <v>4331</v>
      </c>
      <c r="B1133" s="97" t="s">
        <v>4332</v>
      </c>
      <c r="C1133" s="97" t="s">
        <v>28</v>
      </c>
      <c r="D1133" s="100">
        <f>IF(ISERROR(INDEX('Trust - Frontsheet'!$C$12:$O$211,Index!B1126,Index!A1126)),0,INDEX('Trust - Frontsheet'!$C$12:$O$211,Index!B1126,Index!A1126))</f>
        <v>0</v>
      </c>
    </row>
    <row r="1134" spans="1:4" x14ac:dyDescent="0.2">
      <c r="A1134" s="97" t="s">
        <v>4333</v>
      </c>
      <c r="B1134" s="97" t="s">
        <v>4334</v>
      </c>
      <c r="C1134" s="97" t="s">
        <v>28</v>
      </c>
      <c r="D1134" s="100">
        <f>IF(ISERROR(INDEX('Trust - Frontsheet'!$C$12:$O$211,Index!B1127,Index!A1127)),0,INDEX('Trust - Frontsheet'!$C$12:$O$211,Index!B1127,Index!A1127))</f>
        <v>0</v>
      </c>
    </row>
    <row r="1135" spans="1:4" x14ac:dyDescent="0.2">
      <c r="A1135" s="97" t="s">
        <v>4335</v>
      </c>
      <c r="B1135" s="97" t="s">
        <v>4336</v>
      </c>
      <c r="C1135" s="97" t="s">
        <v>28</v>
      </c>
      <c r="D1135" s="100">
        <f>IF(ISERROR(INDEX('Trust - Frontsheet'!$C$12:$O$211,Index!B1128,Index!A1128)),0,INDEX('Trust - Frontsheet'!$C$12:$O$211,Index!B1128,Index!A1128))</f>
        <v>0</v>
      </c>
    </row>
    <row r="1136" spans="1:4" x14ac:dyDescent="0.2">
      <c r="A1136" s="97" t="s">
        <v>4337</v>
      </c>
      <c r="B1136" s="97" t="s">
        <v>4338</v>
      </c>
      <c r="C1136" s="97" t="s">
        <v>28</v>
      </c>
      <c r="D1136" s="100">
        <f>IF(ISERROR(INDEX('Trust - Frontsheet'!$C$12:$O$211,Index!B1129,Index!A1129)),0,INDEX('Trust - Frontsheet'!$C$12:$O$211,Index!B1129,Index!A1129))</f>
        <v>0</v>
      </c>
    </row>
    <row r="1137" spans="1:4" x14ac:dyDescent="0.2">
      <c r="A1137" s="97" t="s">
        <v>4339</v>
      </c>
      <c r="B1137" s="97" t="s">
        <v>4340</v>
      </c>
      <c r="C1137" s="97" t="s">
        <v>28</v>
      </c>
      <c r="D1137" s="100">
        <f>IF(ISERROR(INDEX('Trust - Frontsheet'!$C$12:$O$211,Index!B1130,Index!A1130)),0,INDEX('Trust - Frontsheet'!$C$12:$O$211,Index!B1130,Index!A1130))</f>
        <v>0</v>
      </c>
    </row>
    <row r="1138" spans="1:4" x14ac:dyDescent="0.2">
      <c r="A1138" s="97" t="s">
        <v>4341</v>
      </c>
      <c r="B1138" s="97" t="s">
        <v>4342</v>
      </c>
      <c r="C1138" s="97" t="s">
        <v>28</v>
      </c>
      <c r="D1138" s="100">
        <f>IF(ISERROR(INDEX('Trust - Frontsheet'!$C$12:$O$211,Index!B1131,Index!A1131)),0,INDEX('Trust - Frontsheet'!$C$12:$O$211,Index!B1131,Index!A1131))</f>
        <v>0</v>
      </c>
    </row>
    <row r="1139" spans="1:4" x14ac:dyDescent="0.2">
      <c r="A1139" s="97" t="s">
        <v>4345</v>
      </c>
      <c r="B1139" s="97" t="s">
        <v>4346</v>
      </c>
      <c r="C1139" s="97" t="s">
        <v>28</v>
      </c>
      <c r="D1139" s="100">
        <f>IF(ISERROR(INDEX('Trust - Frontsheet'!$C$12:$O$211,Index!B1132,Index!A1132)),0,INDEX('Trust - Frontsheet'!$C$12:$O$211,Index!B1132,Index!A1132))</f>
        <v>0</v>
      </c>
    </row>
    <row r="1140" spans="1:4" x14ac:dyDescent="0.2">
      <c r="A1140" s="97" t="s">
        <v>4347</v>
      </c>
      <c r="B1140" s="97" t="s">
        <v>4348</v>
      </c>
      <c r="C1140" s="97" t="s">
        <v>28</v>
      </c>
      <c r="D1140" s="100">
        <f>IF(ISERROR(INDEX('Trust - Frontsheet'!$C$12:$O$211,Index!B1133,Index!A1133)),0,INDEX('Trust - Frontsheet'!$C$12:$O$211,Index!B1133,Index!A1133))</f>
        <v>0</v>
      </c>
    </row>
    <row r="1141" spans="1:4" x14ac:dyDescent="0.2">
      <c r="A1141" s="97" t="s">
        <v>4349</v>
      </c>
      <c r="B1141" s="97" t="s">
        <v>4350</v>
      </c>
      <c r="C1141" s="97" t="s">
        <v>28</v>
      </c>
      <c r="D1141" s="100">
        <f>IF(ISERROR(INDEX('Trust - Frontsheet'!$C$12:$O$211,Index!B1134,Index!A1134)),0,INDEX('Trust - Frontsheet'!$C$12:$O$211,Index!B1134,Index!A1134))</f>
        <v>0</v>
      </c>
    </row>
    <row r="1142" spans="1:4" x14ac:dyDescent="0.2">
      <c r="A1142" s="97" t="s">
        <v>4351</v>
      </c>
      <c r="B1142" s="97" t="s">
        <v>4352</v>
      </c>
      <c r="C1142" s="97" t="s">
        <v>28</v>
      </c>
      <c r="D1142" s="100">
        <f>IF(ISERROR(INDEX('Trust - Frontsheet'!$C$12:$O$211,Index!B1135,Index!A1135)),0,INDEX('Trust - Frontsheet'!$C$12:$O$211,Index!B1135,Index!A1135))</f>
        <v>0</v>
      </c>
    </row>
    <row r="1143" spans="1:4" x14ac:dyDescent="0.2">
      <c r="A1143" s="97" t="s">
        <v>4353</v>
      </c>
      <c r="B1143" s="97" t="s">
        <v>4354</v>
      </c>
      <c r="C1143" s="97" t="s">
        <v>28</v>
      </c>
      <c r="D1143" s="100">
        <f>IF(ISERROR(INDEX('Trust - Frontsheet'!$C$12:$O$211,Index!B1136,Index!A1136)),0,INDEX('Trust - Frontsheet'!$C$12:$O$211,Index!B1136,Index!A1136))</f>
        <v>0</v>
      </c>
    </row>
    <row r="1144" spans="1:4" x14ac:dyDescent="0.2">
      <c r="A1144" s="97" t="s">
        <v>4355</v>
      </c>
      <c r="B1144" s="97" t="s">
        <v>4356</v>
      </c>
      <c r="C1144" s="97" t="s">
        <v>28</v>
      </c>
      <c r="D1144" s="100">
        <f>IF(ISERROR(INDEX('Trust - Frontsheet'!$C$12:$O$211,Index!B1137,Index!A1137)),0,INDEX('Trust - Frontsheet'!$C$12:$O$211,Index!B1137,Index!A1137))</f>
        <v>0</v>
      </c>
    </row>
    <row r="1145" spans="1:4" x14ac:dyDescent="0.2">
      <c r="A1145" s="97" t="s">
        <v>4357</v>
      </c>
      <c r="B1145" s="97" t="s">
        <v>4358</v>
      </c>
      <c r="C1145" s="97" t="s">
        <v>28</v>
      </c>
      <c r="D1145" s="100">
        <f>IF(ISERROR(INDEX('Trust - Frontsheet'!$C$12:$O$211,Index!B1138,Index!A1138)),0,INDEX('Trust - Frontsheet'!$C$12:$O$211,Index!B1138,Index!A1138))</f>
        <v>0</v>
      </c>
    </row>
    <row r="1146" spans="1:4" x14ac:dyDescent="0.2">
      <c r="A1146" s="97" t="s">
        <v>4359</v>
      </c>
      <c r="B1146" s="97" t="s">
        <v>4360</v>
      </c>
      <c r="C1146" s="97" t="s">
        <v>28</v>
      </c>
      <c r="D1146" s="100">
        <f>IF(ISERROR(INDEX('Trust - Frontsheet'!$C$12:$O$211,Index!B1139,Index!A1139)),0,INDEX('Trust - Frontsheet'!$C$12:$O$211,Index!B1139,Index!A1139))</f>
        <v>0</v>
      </c>
    </row>
    <row r="1147" spans="1:4" x14ac:dyDescent="0.2">
      <c r="A1147" s="97" t="s">
        <v>4361</v>
      </c>
      <c r="B1147" s="97" t="s">
        <v>4362</v>
      </c>
      <c r="C1147" s="97" t="s">
        <v>28</v>
      </c>
      <c r="D1147" s="100">
        <f>IF(ISERROR(INDEX('Trust - Frontsheet'!$C$12:$O$211,Index!B1140,Index!A1140)),0,INDEX('Trust - Frontsheet'!$C$12:$O$211,Index!B1140,Index!A1140))</f>
        <v>0</v>
      </c>
    </row>
    <row r="1148" spans="1:4" x14ac:dyDescent="0.2">
      <c r="A1148" s="97" t="s">
        <v>4363</v>
      </c>
      <c r="B1148" s="97" t="s">
        <v>4364</v>
      </c>
      <c r="C1148" s="97" t="s">
        <v>28</v>
      </c>
      <c r="D1148" s="100">
        <f>IF(ISERROR(INDEX('Trust - Frontsheet'!$C$12:$O$211,Index!B1141,Index!A1141)),0,INDEX('Trust - Frontsheet'!$C$12:$O$211,Index!B1141,Index!A1141))</f>
        <v>0</v>
      </c>
    </row>
    <row r="1149" spans="1:4" x14ac:dyDescent="0.2">
      <c r="A1149" s="97" t="s">
        <v>4367</v>
      </c>
      <c r="B1149" s="97" t="s">
        <v>4368</v>
      </c>
      <c r="C1149" s="97" t="s">
        <v>28</v>
      </c>
      <c r="D1149" s="100">
        <f>IF(ISERROR(INDEX('Trust - Frontsheet'!$C$12:$O$211,Index!B1142,Index!A1142)),0,INDEX('Trust - Frontsheet'!$C$12:$O$211,Index!B1142,Index!A1142))</f>
        <v>0</v>
      </c>
    </row>
    <row r="1150" spans="1:4" x14ac:dyDescent="0.2">
      <c r="A1150" s="97" t="s">
        <v>4369</v>
      </c>
      <c r="B1150" s="97" t="s">
        <v>4370</v>
      </c>
      <c r="C1150" s="97" t="s">
        <v>28</v>
      </c>
      <c r="D1150" s="100">
        <f>IF(ISERROR(INDEX('Trust - Frontsheet'!$C$12:$O$211,Index!B1143,Index!A1143)),0,INDEX('Trust - Frontsheet'!$C$12:$O$211,Index!B1143,Index!A1143))</f>
        <v>0</v>
      </c>
    </row>
    <row r="1151" spans="1:4" x14ac:dyDescent="0.2">
      <c r="A1151" s="97" t="s">
        <v>4371</v>
      </c>
      <c r="B1151" s="97" t="s">
        <v>4372</v>
      </c>
      <c r="C1151" s="97" t="s">
        <v>28</v>
      </c>
      <c r="D1151" s="100">
        <f>IF(ISERROR(INDEX('Trust - Frontsheet'!$C$12:$O$211,Index!B1144,Index!A1144)),0,INDEX('Trust - Frontsheet'!$C$12:$O$211,Index!B1144,Index!A1144))</f>
        <v>0</v>
      </c>
    </row>
    <row r="1152" spans="1:4" x14ac:dyDescent="0.2">
      <c r="A1152" s="97" t="s">
        <v>4373</v>
      </c>
      <c r="B1152" s="97" t="s">
        <v>4374</v>
      </c>
      <c r="C1152" s="97" t="s">
        <v>28</v>
      </c>
      <c r="D1152" s="100">
        <f>IF(ISERROR(INDEX('Trust - Frontsheet'!$C$12:$O$211,Index!B1145,Index!A1145)),0,INDEX('Trust - Frontsheet'!$C$12:$O$211,Index!B1145,Index!A1145))</f>
        <v>0</v>
      </c>
    </row>
    <row r="1153" spans="1:4" x14ac:dyDescent="0.2">
      <c r="A1153" s="97" t="s">
        <v>4375</v>
      </c>
      <c r="B1153" s="97" t="s">
        <v>4376</v>
      </c>
      <c r="C1153" s="97" t="s">
        <v>28</v>
      </c>
      <c r="D1153" s="100">
        <f>IF(ISERROR(INDEX('Trust - Frontsheet'!$C$12:$O$211,Index!B1146,Index!A1146)),0,INDEX('Trust - Frontsheet'!$C$12:$O$211,Index!B1146,Index!A1146))</f>
        <v>0</v>
      </c>
    </row>
    <row r="1154" spans="1:4" x14ac:dyDescent="0.2">
      <c r="A1154" s="97" t="s">
        <v>4377</v>
      </c>
      <c r="B1154" s="97" t="s">
        <v>4378</v>
      </c>
      <c r="C1154" s="97" t="s">
        <v>28</v>
      </c>
      <c r="D1154" s="100">
        <f>IF(ISERROR(INDEX('Trust - Frontsheet'!$C$12:$O$211,Index!B1147,Index!A1147)),0,INDEX('Trust - Frontsheet'!$C$12:$O$211,Index!B1147,Index!A1147))</f>
        <v>0</v>
      </c>
    </row>
    <row r="1155" spans="1:4" x14ac:dyDescent="0.2">
      <c r="A1155" s="97" t="s">
        <v>4379</v>
      </c>
      <c r="B1155" s="97" t="s">
        <v>4380</v>
      </c>
      <c r="C1155" s="97" t="s">
        <v>28</v>
      </c>
      <c r="D1155" s="100">
        <f>IF(ISERROR(INDEX('Trust - Frontsheet'!$C$12:$O$211,Index!B1148,Index!A1148)),0,INDEX('Trust - Frontsheet'!$C$12:$O$211,Index!B1148,Index!A1148))</f>
        <v>0</v>
      </c>
    </row>
    <row r="1156" spans="1:4" x14ac:dyDescent="0.2">
      <c r="A1156" s="97" t="s">
        <v>6617</v>
      </c>
      <c r="B1156" s="97" t="s">
        <v>6618</v>
      </c>
      <c r="C1156" s="97" t="s">
        <v>28</v>
      </c>
      <c r="D1156" s="100">
        <f>IF(ISERROR(INDEX('Trust - Frontsheet'!$C$12:$O$211,Index!B1149,Index!A1149)),0,INDEX('Trust - Frontsheet'!$C$12:$O$211,Index!B1149,Index!A1149))</f>
        <v>0</v>
      </c>
    </row>
    <row r="1157" spans="1:4" x14ac:dyDescent="0.2">
      <c r="A1157" s="97" t="s">
        <v>6619</v>
      </c>
      <c r="B1157" s="97" t="s">
        <v>6620</v>
      </c>
      <c r="C1157" s="97" t="s">
        <v>28</v>
      </c>
      <c r="D1157" s="100">
        <f>IF(ISERROR(INDEX('Trust - Frontsheet'!$C$12:$O$211,Index!B1150,Index!A1150)),0,INDEX('Trust - Frontsheet'!$C$12:$O$211,Index!B1150,Index!A1150))</f>
        <v>0</v>
      </c>
    </row>
    <row r="1158" spans="1:4" x14ac:dyDescent="0.2">
      <c r="A1158" s="97" t="s">
        <v>6621</v>
      </c>
      <c r="B1158" s="97" t="s">
        <v>6622</v>
      </c>
      <c r="C1158" s="97" t="s">
        <v>28</v>
      </c>
      <c r="D1158" s="100">
        <f>IF(ISERROR(INDEX('Trust - Frontsheet'!$C$12:$O$211,Index!B1151,Index!A1151)),0,INDEX('Trust - Frontsheet'!$C$12:$O$211,Index!B1151,Index!A1151))</f>
        <v>0</v>
      </c>
    </row>
    <row r="1159" spans="1:4" x14ac:dyDescent="0.2">
      <c r="A1159" s="97" t="s">
        <v>6625</v>
      </c>
      <c r="B1159" s="97" t="s">
        <v>6626</v>
      </c>
      <c r="C1159" s="97" t="s">
        <v>28</v>
      </c>
      <c r="D1159" s="100">
        <f>IF(ISERROR(INDEX('Trust - Frontsheet'!$C$12:$O$211,Index!B1152,Index!A1152)),0,INDEX('Trust - Frontsheet'!$C$12:$O$211,Index!B1152,Index!A1152))</f>
        <v>0</v>
      </c>
    </row>
    <row r="1160" spans="1:4" x14ac:dyDescent="0.2">
      <c r="A1160" s="97" t="s">
        <v>6627</v>
      </c>
      <c r="B1160" s="97" t="s">
        <v>6628</v>
      </c>
      <c r="C1160" s="97" t="s">
        <v>28</v>
      </c>
      <c r="D1160" s="100">
        <f>IF(ISERROR(INDEX('Trust - Frontsheet'!$C$12:$O$211,Index!B1153,Index!A1153)),0,INDEX('Trust - Frontsheet'!$C$12:$O$211,Index!B1153,Index!A1153))</f>
        <v>0</v>
      </c>
    </row>
    <row r="1161" spans="1:4" x14ac:dyDescent="0.2">
      <c r="A1161" s="97" t="s">
        <v>6629</v>
      </c>
      <c r="B1161" s="97" t="s">
        <v>6630</v>
      </c>
      <c r="C1161" s="97" t="s">
        <v>28</v>
      </c>
      <c r="D1161" s="100">
        <f>IF(ISERROR(INDEX('Trust - Frontsheet'!$C$12:$O$211,Index!B1154,Index!A1154)),0,INDEX('Trust - Frontsheet'!$C$12:$O$211,Index!B1154,Index!A1154))</f>
        <v>0</v>
      </c>
    </row>
    <row r="1162" spans="1:4" x14ac:dyDescent="0.2">
      <c r="A1162" s="97" t="s">
        <v>6631</v>
      </c>
      <c r="B1162" s="97" t="s">
        <v>6632</v>
      </c>
      <c r="C1162" s="97" t="s">
        <v>28</v>
      </c>
      <c r="D1162" s="100">
        <f>IF(ISERROR(INDEX('Trust - Frontsheet'!$C$12:$O$211,Index!B1155,Index!A1155)),0,INDEX('Trust - Frontsheet'!$C$12:$O$211,Index!B1155,Index!A1155))</f>
        <v>0</v>
      </c>
    </row>
    <row r="1163" spans="1:4" x14ac:dyDescent="0.2">
      <c r="A1163" s="97" t="s">
        <v>6633</v>
      </c>
      <c r="B1163" s="97" t="s">
        <v>6634</v>
      </c>
      <c r="C1163" s="97" t="s">
        <v>28</v>
      </c>
      <c r="D1163" s="100">
        <f>IF(ISERROR(INDEX('Trust - Frontsheet'!$C$12:$O$211,Index!B1156,Index!A1156)),0,INDEX('Trust - Frontsheet'!$C$12:$O$211,Index!B1156,Index!A1156))</f>
        <v>0</v>
      </c>
    </row>
    <row r="1164" spans="1:4" x14ac:dyDescent="0.2">
      <c r="A1164" s="97" t="s">
        <v>6635</v>
      </c>
      <c r="B1164" s="97" t="s">
        <v>6636</v>
      </c>
      <c r="C1164" s="97" t="s">
        <v>28</v>
      </c>
      <c r="D1164" s="100">
        <f>IF(ISERROR(INDEX('Trust - Frontsheet'!$C$12:$O$211,Index!B1157,Index!A1157)),0,INDEX('Trust - Frontsheet'!$C$12:$O$211,Index!B1157,Index!A1157))</f>
        <v>0</v>
      </c>
    </row>
    <row r="1165" spans="1:4" x14ac:dyDescent="0.2">
      <c r="A1165" s="97" t="s">
        <v>6637</v>
      </c>
      <c r="B1165" s="97" t="s">
        <v>6638</v>
      </c>
      <c r="C1165" s="97" t="s">
        <v>28</v>
      </c>
      <c r="D1165" s="100">
        <f>IF(ISERROR(INDEX('Trust - Frontsheet'!$C$12:$O$211,Index!B1158,Index!A1158)),0,INDEX('Trust - Frontsheet'!$C$12:$O$211,Index!B1158,Index!A1158))</f>
        <v>0</v>
      </c>
    </row>
    <row r="1166" spans="1:4" x14ac:dyDescent="0.2">
      <c r="A1166" s="97" t="s">
        <v>6639</v>
      </c>
      <c r="B1166" s="97" t="s">
        <v>6640</v>
      </c>
      <c r="C1166" s="97" t="s">
        <v>28</v>
      </c>
      <c r="D1166" s="100">
        <f>IF(ISERROR(INDEX('Trust - Frontsheet'!$C$12:$O$211,Index!B1159,Index!A1159)),0,INDEX('Trust - Frontsheet'!$C$12:$O$211,Index!B1159,Index!A1159))</f>
        <v>0</v>
      </c>
    </row>
    <row r="1167" spans="1:4" x14ac:dyDescent="0.2">
      <c r="A1167" s="97" t="s">
        <v>6641</v>
      </c>
      <c r="B1167" s="97" t="s">
        <v>6642</v>
      </c>
      <c r="C1167" s="97" t="s">
        <v>28</v>
      </c>
      <c r="D1167" s="100">
        <f>IF(ISERROR(INDEX('Trust - Frontsheet'!$C$12:$O$211,Index!B1160,Index!A1160)),0,INDEX('Trust - Frontsheet'!$C$12:$O$211,Index!B1160,Index!A1160))</f>
        <v>0</v>
      </c>
    </row>
    <row r="1168" spans="1:4" x14ac:dyDescent="0.2">
      <c r="A1168" s="97" t="s">
        <v>6643</v>
      </c>
      <c r="B1168" s="97" t="s">
        <v>6644</v>
      </c>
      <c r="C1168" s="97" t="s">
        <v>28</v>
      </c>
      <c r="D1168" s="100">
        <f>IF(ISERROR(INDEX('Trust - Frontsheet'!$C$12:$O$211,Index!B1161,Index!A1161)),0,INDEX('Trust - Frontsheet'!$C$12:$O$211,Index!B1161,Index!A1161))</f>
        <v>0</v>
      </c>
    </row>
    <row r="1169" spans="1:4" x14ac:dyDescent="0.2">
      <c r="A1169" s="97" t="s">
        <v>6647</v>
      </c>
      <c r="B1169" s="97" t="s">
        <v>6648</v>
      </c>
      <c r="C1169" s="97" t="s">
        <v>28</v>
      </c>
      <c r="D1169" s="100">
        <f>IF(ISERROR(INDEX('Trust - Frontsheet'!$C$12:$O$211,Index!B1162,Index!A1162)),0,INDEX('Trust - Frontsheet'!$C$12:$O$211,Index!B1162,Index!A1162))</f>
        <v>0</v>
      </c>
    </row>
    <row r="1170" spans="1:4" x14ac:dyDescent="0.2">
      <c r="A1170" s="97" t="s">
        <v>6649</v>
      </c>
      <c r="B1170" s="97" t="s">
        <v>6650</v>
      </c>
      <c r="C1170" s="97" t="s">
        <v>28</v>
      </c>
      <c r="D1170" s="100">
        <f>IF(ISERROR(INDEX('Trust - Frontsheet'!$C$12:$O$211,Index!B1163,Index!A1163)),0,INDEX('Trust - Frontsheet'!$C$12:$O$211,Index!B1163,Index!A1163))</f>
        <v>0</v>
      </c>
    </row>
    <row r="1171" spans="1:4" x14ac:dyDescent="0.2">
      <c r="A1171" s="97" t="s">
        <v>6651</v>
      </c>
      <c r="B1171" s="97" t="s">
        <v>6652</v>
      </c>
      <c r="C1171" s="97" t="s">
        <v>28</v>
      </c>
      <c r="D1171" s="100">
        <f>IF(ISERROR(INDEX('Trust - Frontsheet'!$C$12:$O$211,Index!B1164,Index!A1164)),0,INDEX('Trust - Frontsheet'!$C$12:$O$211,Index!B1164,Index!A1164))</f>
        <v>0</v>
      </c>
    </row>
    <row r="1172" spans="1:4" x14ac:dyDescent="0.2">
      <c r="A1172" s="97" t="s">
        <v>6653</v>
      </c>
      <c r="B1172" s="97" t="s">
        <v>6654</v>
      </c>
      <c r="C1172" s="97" t="s">
        <v>28</v>
      </c>
      <c r="D1172" s="100">
        <f>IF(ISERROR(INDEX('Trust - Frontsheet'!$C$12:$O$211,Index!B1165,Index!A1165)),0,INDEX('Trust - Frontsheet'!$C$12:$O$211,Index!B1165,Index!A1165))</f>
        <v>0</v>
      </c>
    </row>
    <row r="1173" spans="1:4" x14ac:dyDescent="0.2">
      <c r="A1173" s="97" t="s">
        <v>6655</v>
      </c>
      <c r="B1173" s="97" t="s">
        <v>6656</v>
      </c>
      <c r="C1173" s="97" t="s">
        <v>28</v>
      </c>
      <c r="D1173" s="100">
        <f>IF(ISERROR(INDEX('Trust - Frontsheet'!$C$12:$O$211,Index!B1166,Index!A1166)),0,INDEX('Trust - Frontsheet'!$C$12:$O$211,Index!B1166,Index!A1166))</f>
        <v>0</v>
      </c>
    </row>
    <row r="1174" spans="1:4" x14ac:dyDescent="0.2">
      <c r="A1174" s="97" t="s">
        <v>6657</v>
      </c>
      <c r="B1174" s="97" t="s">
        <v>6658</v>
      </c>
      <c r="C1174" s="97" t="s">
        <v>28</v>
      </c>
      <c r="D1174" s="100">
        <f>IF(ISERROR(INDEX('Trust - Frontsheet'!$C$12:$O$211,Index!B1167,Index!A1167)),0,INDEX('Trust - Frontsheet'!$C$12:$O$211,Index!B1167,Index!A1167))</f>
        <v>0</v>
      </c>
    </row>
    <row r="1175" spans="1:4" x14ac:dyDescent="0.2">
      <c r="A1175" s="97" t="s">
        <v>6659</v>
      </c>
      <c r="B1175" s="97" t="s">
        <v>6660</v>
      </c>
      <c r="C1175" s="97" t="s">
        <v>28</v>
      </c>
      <c r="D1175" s="100">
        <f>IF(ISERROR(INDEX('Trust - Frontsheet'!$C$12:$O$211,Index!B1168,Index!A1168)),0,INDEX('Trust - Frontsheet'!$C$12:$O$211,Index!B1168,Index!A1168))</f>
        <v>0</v>
      </c>
    </row>
    <row r="1176" spans="1:4" x14ac:dyDescent="0.2">
      <c r="A1176" s="97" t="s">
        <v>4787</v>
      </c>
      <c r="B1176" s="97" t="s">
        <v>4788</v>
      </c>
      <c r="C1176" s="97" t="s">
        <v>28</v>
      </c>
      <c r="D1176" s="100">
        <f>IF(ISERROR(INDEX('Trust - Frontsheet'!$C$12:$O$211,Index!B1169,Index!A1169)),0,INDEX('Trust - Frontsheet'!$C$12:$O$211,Index!B1169,Index!A1169))</f>
        <v>0</v>
      </c>
    </row>
    <row r="1177" spans="1:4" x14ac:dyDescent="0.2">
      <c r="A1177" s="97" t="s">
        <v>4789</v>
      </c>
      <c r="B1177" s="97" t="s">
        <v>4790</v>
      </c>
      <c r="C1177" s="97" t="s">
        <v>28</v>
      </c>
      <c r="D1177" s="100">
        <f>IF(ISERROR(INDEX('Trust - Frontsheet'!$C$12:$O$211,Index!B1170,Index!A1170)),0,INDEX('Trust - Frontsheet'!$C$12:$O$211,Index!B1170,Index!A1170))</f>
        <v>0</v>
      </c>
    </row>
    <row r="1178" spans="1:4" x14ac:dyDescent="0.2">
      <c r="A1178" s="97" t="s">
        <v>4791</v>
      </c>
      <c r="B1178" s="97" t="s">
        <v>4792</v>
      </c>
      <c r="C1178" s="97" t="s">
        <v>28</v>
      </c>
      <c r="D1178" s="100">
        <f>IF(ISERROR(INDEX('Trust - Frontsheet'!$C$12:$O$211,Index!B1171,Index!A1171)),0,INDEX('Trust - Frontsheet'!$C$12:$O$211,Index!B1171,Index!A1171))</f>
        <v>0</v>
      </c>
    </row>
    <row r="1179" spans="1:4" x14ac:dyDescent="0.2">
      <c r="A1179" s="97" t="s">
        <v>4795</v>
      </c>
      <c r="B1179" s="97" t="s">
        <v>4796</v>
      </c>
      <c r="C1179" s="97" t="s">
        <v>28</v>
      </c>
      <c r="D1179" s="100">
        <f>IF(ISERROR(INDEX('Trust - Frontsheet'!$C$12:$O$211,Index!B1172,Index!A1172)),0,INDEX('Trust - Frontsheet'!$C$12:$O$211,Index!B1172,Index!A1172))</f>
        <v>0</v>
      </c>
    </row>
    <row r="1180" spans="1:4" x14ac:dyDescent="0.2">
      <c r="A1180" s="97" t="s">
        <v>4797</v>
      </c>
      <c r="B1180" s="97" t="s">
        <v>4798</v>
      </c>
      <c r="C1180" s="97" t="s">
        <v>28</v>
      </c>
      <c r="D1180" s="100">
        <f>IF(ISERROR(INDEX('Trust - Frontsheet'!$C$12:$O$211,Index!B1173,Index!A1173)),0,INDEX('Trust - Frontsheet'!$C$12:$O$211,Index!B1173,Index!A1173))</f>
        <v>0</v>
      </c>
    </row>
    <row r="1181" spans="1:4" x14ac:dyDescent="0.2">
      <c r="A1181" s="97" t="s">
        <v>4799</v>
      </c>
      <c r="B1181" s="97" t="s">
        <v>4800</v>
      </c>
      <c r="C1181" s="97" t="s">
        <v>28</v>
      </c>
      <c r="D1181" s="100">
        <f>IF(ISERROR(INDEX('Trust - Frontsheet'!$C$12:$O$211,Index!B1174,Index!A1174)),0,INDEX('Trust - Frontsheet'!$C$12:$O$211,Index!B1174,Index!A1174))</f>
        <v>0</v>
      </c>
    </row>
    <row r="1182" spans="1:4" x14ac:dyDescent="0.2">
      <c r="A1182" s="97" t="s">
        <v>4801</v>
      </c>
      <c r="B1182" s="97" t="s">
        <v>4802</v>
      </c>
      <c r="C1182" s="97" t="s">
        <v>28</v>
      </c>
      <c r="D1182" s="100">
        <f>IF(ISERROR(INDEX('Trust - Frontsheet'!$C$12:$O$211,Index!B1175,Index!A1175)),0,INDEX('Trust - Frontsheet'!$C$12:$O$211,Index!B1175,Index!A1175))</f>
        <v>0</v>
      </c>
    </row>
    <row r="1183" spans="1:4" x14ac:dyDescent="0.2">
      <c r="A1183" s="97" t="s">
        <v>4803</v>
      </c>
      <c r="B1183" s="97" t="s">
        <v>4804</v>
      </c>
      <c r="C1183" s="97" t="s">
        <v>28</v>
      </c>
      <c r="D1183" s="100">
        <f>IF(ISERROR(INDEX('Trust - Frontsheet'!$C$12:$O$211,Index!B1176,Index!A1176)),0,INDEX('Trust - Frontsheet'!$C$12:$O$211,Index!B1176,Index!A1176))</f>
        <v>0</v>
      </c>
    </row>
    <row r="1184" spans="1:4" x14ac:dyDescent="0.2">
      <c r="A1184" s="97" t="s">
        <v>4805</v>
      </c>
      <c r="B1184" s="97" t="s">
        <v>4806</v>
      </c>
      <c r="C1184" s="97" t="s">
        <v>28</v>
      </c>
      <c r="D1184" s="100">
        <f>IF(ISERROR(INDEX('Trust - Frontsheet'!$C$12:$O$211,Index!B1177,Index!A1177)),0,INDEX('Trust - Frontsheet'!$C$12:$O$211,Index!B1177,Index!A1177))</f>
        <v>0</v>
      </c>
    </row>
    <row r="1185" spans="1:4" x14ac:dyDescent="0.2">
      <c r="A1185" s="97" t="s">
        <v>4807</v>
      </c>
      <c r="B1185" s="97" t="s">
        <v>4808</v>
      </c>
      <c r="C1185" s="97" t="s">
        <v>28</v>
      </c>
      <c r="D1185" s="100">
        <f>IF(ISERROR(INDEX('Trust - Frontsheet'!$C$12:$O$211,Index!B1178,Index!A1178)),0,INDEX('Trust - Frontsheet'!$C$12:$O$211,Index!B1178,Index!A1178))</f>
        <v>0</v>
      </c>
    </row>
    <row r="1186" spans="1:4" x14ac:dyDescent="0.2">
      <c r="A1186" s="97" t="s">
        <v>4809</v>
      </c>
      <c r="B1186" s="97" t="s">
        <v>4810</v>
      </c>
      <c r="C1186" s="97" t="s">
        <v>28</v>
      </c>
      <c r="D1186" s="100">
        <f>IF(ISERROR(INDEX('Trust - Frontsheet'!$C$12:$O$211,Index!B1179,Index!A1179)),0,INDEX('Trust - Frontsheet'!$C$12:$O$211,Index!B1179,Index!A1179))</f>
        <v>0</v>
      </c>
    </row>
    <row r="1187" spans="1:4" x14ac:dyDescent="0.2">
      <c r="A1187" s="97" t="s">
        <v>4811</v>
      </c>
      <c r="B1187" s="97" t="s">
        <v>4812</v>
      </c>
      <c r="C1187" s="97" t="s">
        <v>28</v>
      </c>
      <c r="D1187" s="100">
        <f>IF(ISERROR(INDEX('Trust - Frontsheet'!$C$12:$O$211,Index!B1180,Index!A1180)),0,INDEX('Trust - Frontsheet'!$C$12:$O$211,Index!B1180,Index!A1180))</f>
        <v>0</v>
      </c>
    </row>
    <row r="1188" spans="1:4" x14ac:dyDescent="0.2">
      <c r="A1188" s="97" t="s">
        <v>4813</v>
      </c>
      <c r="B1188" s="97" t="s">
        <v>4814</v>
      </c>
      <c r="C1188" s="97" t="s">
        <v>28</v>
      </c>
      <c r="D1188" s="100">
        <f>IF(ISERROR(INDEX('Trust - Frontsheet'!$C$12:$O$211,Index!B1181,Index!A1181)),0,INDEX('Trust - Frontsheet'!$C$12:$O$211,Index!B1181,Index!A1181))</f>
        <v>0</v>
      </c>
    </row>
    <row r="1189" spans="1:4" x14ac:dyDescent="0.2">
      <c r="A1189" s="97" t="s">
        <v>4817</v>
      </c>
      <c r="B1189" s="97" t="s">
        <v>4818</v>
      </c>
      <c r="C1189" s="97" t="s">
        <v>28</v>
      </c>
      <c r="D1189" s="100">
        <f>IF(ISERROR(INDEX('Trust - Frontsheet'!$C$12:$O$211,Index!B1182,Index!A1182)),0,INDEX('Trust - Frontsheet'!$C$12:$O$211,Index!B1182,Index!A1182))</f>
        <v>0</v>
      </c>
    </row>
    <row r="1190" spans="1:4" x14ac:dyDescent="0.2">
      <c r="A1190" s="97" t="s">
        <v>4819</v>
      </c>
      <c r="B1190" s="97" t="s">
        <v>4820</v>
      </c>
      <c r="C1190" s="97" t="s">
        <v>28</v>
      </c>
      <c r="D1190" s="100">
        <f>IF(ISERROR(INDEX('Trust - Frontsheet'!$C$12:$O$211,Index!B1183,Index!A1183)),0,INDEX('Trust - Frontsheet'!$C$12:$O$211,Index!B1183,Index!A1183))</f>
        <v>0</v>
      </c>
    </row>
    <row r="1191" spans="1:4" x14ac:dyDescent="0.2">
      <c r="A1191" s="97" t="s">
        <v>4821</v>
      </c>
      <c r="B1191" s="97" t="s">
        <v>4822</v>
      </c>
      <c r="C1191" s="97" t="s">
        <v>28</v>
      </c>
      <c r="D1191" s="100">
        <f>IF(ISERROR(INDEX('Trust - Frontsheet'!$C$12:$O$211,Index!B1184,Index!A1184)),0,INDEX('Trust - Frontsheet'!$C$12:$O$211,Index!B1184,Index!A1184))</f>
        <v>0</v>
      </c>
    </row>
    <row r="1192" spans="1:4" x14ac:dyDescent="0.2">
      <c r="A1192" s="97" t="s">
        <v>4823</v>
      </c>
      <c r="B1192" s="97" t="s">
        <v>4824</v>
      </c>
      <c r="C1192" s="97" t="s">
        <v>28</v>
      </c>
      <c r="D1192" s="100">
        <f>IF(ISERROR(INDEX('Trust - Frontsheet'!$C$12:$O$211,Index!B1185,Index!A1185)),0,INDEX('Trust - Frontsheet'!$C$12:$O$211,Index!B1185,Index!A1185))</f>
        <v>0</v>
      </c>
    </row>
    <row r="1193" spans="1:4" x14ac:dyDescent="0.2">
      <c r="A1193" s="97" t="s">
        <v>4825</v>
      </c>
      <c r="B1193" s="97" t="s">
        <v>4826</v>
      </c>
      <c r="C1193" s="97" t="s">
        <v>28</v>
      </c>
      <c r="D1193" s="100">
        <f>IF(ISERROR(INDEX('Trust - Frontsheet'!$C$12:$O$211,Index!B1186,Index!A1186)),0,INDEX('Trust - Frontsheet'!$C$12:$O$211,Index!B1186,Index!A1186))</f>
        <v>0</v>
      </c>
    </row>
    <row r="1194" spans="1:4" x14ac:dyDescent="0.2">
      <c r="A1194" s="97" t="s">
        <v>4827</v>
      </c>
      <c r="B1194" s="97" t="s">
        <v>2766</v>
      </c>
      <c r="C1194" s="97" t="s">
        <v>28</v>
      </c>
      <c r="D1194" s="100">
        <f>IF(ISERROR(INDEX('Trust - Frontsheet'!$C$12:$O$211,Index!B1187,Index!A1187)),0,INDEX('Trust - Frontsheet'!$C$12:$O$211,Index!B1187,Index!A1187))</f>
        <v>0</v>
      </c>
    </row>
    <row r="1195" spans="1:4" x14ac:dyDescent="0.2">
      <c r="A1195" s="97" t="s">
        <v>2767</v>
      </c>
      <c r="B1195" s="97" t="s">
        <v>2768</v>
      </c>
      <c r="C1195" s="97" t="s">
        <v>28</v>
      </c>
      <c r="D1195" s="100">
        <f>IF(ISERROR(INDEX('Trust - Frontsheet'!$C$12:$O$211,Index!B1188,Index!A1188)),0,INDEX('Trust - Frontsheet'!$C$12:$O$211,Index!B1188,Index!A1188))</f>
        <v>0</v>
      </c>
    </row>
    <row r="1196" spans="1:4" x14ac:dyDescent="0.2">
      <c r="A1196" s="97" t="s">
        <v>2769</v>
      </c>
      <c r="B1196" s="97" t="s">
        <v>2770</v>
      </c>
      <c r="C1196" s="97" t="s">
        <v>28</v>
      </c>
      <c r="D1196" s="100">
        <f>IF(ISERROR(INDEX('Trust - Frontsheet'!$C$12:$O$211,Index!B1189,Index!A1189)),0,INDEX('Trust - Frontsheet'!$C$12:$O$211,Index!B1189,Index!A1189))</f>
        <v>0</v>
      </c>
    </row>
    <row r="1197" spans="1:4" x14ac:dyDescent="0.2">
      <c r="A1197" s="97" t="s">
        <v>2771</v>
      </c>
      <c r="B1197" s="97" t="s">
        <v>2772</v>
      </c>
      <c r="C1197" s="97" t="s">
        <v>28</v>
      </c>
      <c r="D1197" s="100">
        <f>IF(ISERROR(INDEX('Trust - Frontsheet'!$C$12:$O$211,Index!B1190,Index!A1190)),0,INDEX('Trust - Frontsheet'!$C$12:$O$211,Index!B1190,Index!A1190))</f>
        <v>0</v>
      </c>
    </row>
    <row r="1198" spans="1:4" x14ac:dyDescent="0.2">
      <c r="A1198" s="97" t="s">
        <v>2773</v>
      </c>
      <c r="B1198" s="97" t="s">
        <v>2774</v>
      </c>
      <c r="C1198" s="97" t="s">
        <v>28</v>
      </c>
      <c r="D1198" s="100">
        <f>IF(ISERROR(INDEX('Trust - Frontsheet'!$C$12:$O$211,Index!B1191,Index!A1191)),0,INDEX('Trust - Frontsheet'!$C$12:$O$211,Index!B1191,Index!A1191))</f>
        <v>0</v>
      </c>
    </row>
    <row r="1199" spans="1:4" x14ac:dyDescent="0.2">
      <c r="A1199" s="97" t="s">
        <v>2777</v>
      </c>
      <c r="B1199" s="97" t="s">
        <v>2778</v>
      </c>
      <c r="C1199" s="97" t="s">
        <v>28</v>
      </c>
      <c r="D1199" s="100">
        <f>IF(ISERROR(INDEX('Trust - Frontsheet'!$C$12:$O$211,Index!B1192,Index!A1192)),0,INDEX('Trust - Frontsheet'!$C$12:$O$211,Index!B1192,Index!A1192))</f>
        <v>0</v>
      </c>
    </row>
    <row r="1200" spans="1:4" x14ac:dyDescent="0.2">
      <c r="A1200" s="97" t="s">
        <v>2779</v>
      </c>
      <c r="B1200" s="97" t="s">
        <v>2780</v>
      </c>
      <c r="C1200" s="97" t="s">
        <v>28</v>
      </c>
      <c r="D1200" s="100">
        <f>IF(ISERROR(INDEX('Trust - Frontsheet'!$C$12:$O$211,Index!B1193,Index!A1193)),0,INDEX('Trust - Frontsheet'!$C$12:$O$211,Index!B1193,Index!A1193))</f>
        <v>0</v>
      </c>
    </row>
    <row r="1201" spans="1:4" x14ac:dyDescent="0.2">
      <c r="A1201" s="97" t="s">
        <v>2781</v>
      </c>
      <c r="B1201" s="97" t="s">
        <v>2782</v>
      </c>
      <c r="C1201" s="97" t="s">
        <v>28</v>
      </c>
      <c r="D1201" s="100">
        <f>IF(ISERROR(INDEX('Trust - Frontsheet'!$C$12:$O$211,Index!B1194,Index!A1194)),0,INDEX('Trust - Frontsheet'!$C$12:$O$211,Index!B1194,Index!A1194))</f>
        <v>0</v>
      </c>
    </row>
    <row r="1202" spans="1:4" x14ac:dyDescent="0.2">
      <c r="A1202" s="97" t="s">
        <v>2783</v>
      </c>
      <c r="B1202" s="97" t="s">
        <v>2784</v>
      </c>
      <c r="C1202" s="97" t="s">
        <v>28</v>
      </c>
      <c r="D1202" s="100">
        <f>IF(ISERROR(INDEX('Trust - Frontsheet'!$C$12:$O$211,Index!B1195,Index!A1195)),0,INDEX('Trust - Frontsheet'!$C$12:$O$211,Index!B1195,Index!A1195))</f>
        <v>0</v>
      </c>
    </row>
    <row r="1203" spans="1:4" x14ac:dyDescent="0.2">
      <c r="A1203" s="97" t="s">
        <v>2785</v>
      </c>
      <c r="B1203" s="97" t="s">
        <v>2786</v>
      </c>
      <c r="C1203" s="97" t="s">
        <v>28</v>
      </c>
      <c r="D1203" s="100">
        <f>IF(ISERROR(INDEX('Trust - Frontsheet'!$C$12:$O$211,Index!B1196,Index!A1196)),0,INDEX('Trust - Frontsheet'!$C$12:$O$211,Index!B1196,Index!A1196))</f>
        <v>0</v>
      </c>
    </row>
    <row r="1204" spans="1:4" x14ac:dyDescent="0.2">
      <c r="A1204" s="97" t="s">
        <v>5034</v>
      </c>
      <c r="B1204" s="97" t="s">
        <v>5035</v>
      </c>
      <c r="C1204" s="97" t="s">
        <v>28</v>
      </c>
      <c r="D1204" s="100">
        <f>IF(ISERROR(INDEX('Trust - Frontsheet'!$C$12:$O$211,Index!B1197,Index!A1197)),0,INDEX('Trust - Frontsheet'!$C$12:$O$211,Index!B1197,Index!A1197))</f>
        <v>0</v>
      </c>
    </row>
    <row r="1205" spans="1:4" x14ac:dyDescent="0.2">
      <c r="A1205" s="97" t="s">
        <v>5036</v>
      </c>
      <c r="B1205" s="97" t="s">
        <v>5037</v>
      </c>
      <c r="C1205" s="97" t="s">
        <v>28</v>
      </c>
      <c r="D1205" s="100">
        <f>IF(ISERROR(INDEX('Trust - Frontsheet'!$C$12:$O$211,Index!B1198,Index!A1198)),0,INDEX('Trust - Frontsheet'!$C$12:$O$211,Index!B1198,Index!A1198))</f>
        <v>0</v>
      </c>
    </row>
    <row r="1206" spans="1:4" x14ac:dyDescent="0.2">
      <c r="A1206" s="97" t="s">
        <v>5038</v>
      </c>
      <c r="B1206" s="97" t="s">
        <v>5039</v>
      </c>
      <c r="C1206" s="97" t="s">
        <v>28</v>
      </c>
      <c r="D1206" s="100">
        <f>IF(ISERROR(INDEX('Trust - Frontsheet'!$C$12:$O$211,Index!B1199,Index!A1199)),0,INDEX('Trust - Frontsheet'!$C$12:$O$211,Index!B1199,Index!A1199))</f>
        <v>0</v>
      </c>
    </row>
    <row r="1207" spans="1:4" x14ac:dyDescent="0.2">
      <c r="A1207" s="97" t="s">
        <v>5040</v>
      </c>
      <c r="B1207" s="97" t="s">
        <v>5041</v>
      </c>
      <c r="C1207" s="97" t="s">
        <v>28</v>
      </c>
      <c r="D1207" s="100">
        <f>IF(ISERROR(INDEX('Trust - Frontsheet'!$C$12:$O$211,Index!B1200,Index!A1200)),0,INDEX('Trust - Frontsheet'!$C$12:$O$211,Index!B1200,Index!A1200))</f>
        <v>0</v>
      </c>
    </row>
    <row r="1208" spans="1:4" x14ac:dyDescent="0.2">
      <c r="A1208" s="97" t="s">
        <v>5042</v>
      </c>
      <c r="B1208" s="97" t="s">
        <v>5043</v>
      </c>
      <c r="C1208" s="97" t="s">
        <v>28</v>
      </c>
      <c r="D1208" s="100">
        <f>IF(ISERROR(INDEX('Trust - Frontsheet'!$C$12:$O$211,Index!B1201,Index!A1201)),0,INDEX('Trust - Frontsheet'!$C$12:$O$211,Index!B1201,Index!A1201))</f>
        <v>0</v>
      </c>
    </row>
    <row r="1209" spans="1:4" x14ac:dyDescent="0.2">
      <c r="A1209" s="97" t="s">
        <v>7201</v>
      </c>
      <c r="B1209" s="97" t="s">
        <v>7202</v>
      </c>
      <c r="C1209" s="97" t="s">
        <v>28</v>
      </c>
      <c r="D1209" s="100">
        <f>IF(ISERROR(INDEX('Trust - Frontsheet'!$C$12:$O$211,Index!B1202,Index!A1202)),0,INDEX('Trust - Frontsheet'!$C$12:$O$211,Index!B1202,Index!A1202))</f>
        <v>0</v>
      </c>
    </row>
    <row r="1210" spans="1:4" x14ac:dyDescent="0.2">
      <c r="A1210" s="97" t="s">
        <v>9316</v>
      </c>
      <c r="B1210" s="97" t="s">
        <v>9317</v>
      </c>
      <c r="C1210" s="97" t="s">
        <v>28</v>
      </c>
      <c r="D1210" s="100">
        <f>IF(ISERROR(INDEX('Trust - Frontsheet'!$C$12:$O$211,Index!B1203,Index!A1203)),0,INDEX('Trust - Frontsheet'!$C$12:$O$211,Index!B1203,Index!A1203))</f>
        <v>1488</v>
      </c>
    </row>
    <row r="1211" spans="1:4" x14ac:dyDescent="0.2">
      <c r="A1211" s="97" t="s">
        <v>7822</v>
      </c>
      <c r="B1211" s="97" t="s">
        <v>7823</v>
      </c>
      <c r="C1211" s="97" t="s">
        <v>28</v>
      </c>
      <c r="D1211" s="100">
        <f>IF(ISERROR(INDEX('Trust - Frontsheet'!$C$12:$O$211,Index!B1204,Index!A1204)),0,INDEX('Trust - Frontsheet'!$C$12:$O$211,Index!B1204,Index!A1204))</f>
        <v>1092</v>
      </c>
    </row>
    <row r="1212" spans="1:4" x14ac:dyDescent="0.2">
      <c r="A1212" s="97" t="s">
        <v>7846</v>
      </c>
      <c r="B1212" s="97" t="s">
        <v>7847</v>
      </c>
      <c r="C1212" s="97" t="s">
        <v>28</v>
      </c>
      <c r="D1212" s="100">
        <f>IF(ISERROR(INDEX('Trust - Frontsheet'!$C$12:$O$211,Index!B1205,Index!A1205)),0,INDEX('Trust - Frontsheet'!$C$12:$O$211,Index!B1205,Index!A1205))</f>
        <v>1608</v>
      </c>
    </row>
    <row r="1213" spans="1:4" x14ac:dyDescent="0.2">
      <c r="A1213" s="97" t="s">
        <v>7868</v>
      </c>
      <c r="B1213" s="97" t="s">
        <v>7869</v>
      </c>
      <c r="C1213" s="97" t="s">
        <v>28</v>
      </c>
      <c r="D1213" s="100">
        <f>IF(ISERROR(INDEX('Trust - Frontsheet'!$C$12:$O$211,Index!B1206,Index!A1206)),0,INDEX('Trust - Frontsheet'!$C$12:$O$211,Index!B1206,Index!A1206))</f>
        <v>1056</v>
      </c>
    </row>
    <row r="1214" spans="1:4" x14ac:dyDescent="0.2">
      <c r="A1214" s="97" t="s">
        <v>6440</v>
      </c>
      <c r="B1214" s="97" t="s">
        <v>6441</v>
      </c>
      <c r="C1214" s="97" t="s">
        <v>28</v>
      </c>
      <c r="D1214" s="100">
        <f>IF(ISERROR(INDEX('Trust - Frontsheet'!$C$12:$O$211,Index!B1207,Index!A1207)),0,INDEX('Trust - Frontsheet'!$C$12:$O$211,Index!B1207,Index!A1207))</f>
        <v>804</v>
      </c>
    </row>
    <row r="1215" spans="1:4" x14ac:dyDescent="0.2">
      <c r="A1215" s="97" t="s">
        <v>9350</v>
      </c>
      <c r="B1215" s="97" t="s">
        <v>9351</v>
      </c>
      <c r="C1215" s="97" t="s">
        <v>28</v>
      </c>
      <c r="D1215" s="100">
        <f>IF(ISERROR(INDEX('Trust - Frontsheet'!$C$12:$O$211,Index!B1208,Index!A1208)),0,INDEX('Trust - Frontsheet'!$C$12:$O$211,Index!B1208,Index!A1208))</f>
        <v>1584</v>
      </c>
    </row>
    <row r="1216" spans="1:4" x14ac:dyDescent="0.2">
      <c r="A1216" s="97" t="s">
        <v>9372</v>
      </c>
      <c r="B1216" s="97" t="s">
        <v>9373</v>
      </c>
      <c r="C1216" s="97" t="s">
        <v>28</v>
      </c>
      <c r="D1216" s="100">
        <f>IF(ISERROR(INDEX('Trust - Frontsheet'!$C$12:$O$211,Index!B1209,Index!A1209)),0,INDEX('Trust - Frontsheet'!$C$12:$O$211,Index!B1209,Index!A1209))</f>
        <v>2580</v>
      </c>
    </row>
    <row r="1217" spans="1:4" x14ac:dyDescent="0.2">
      <c r="A1217" s="97" t="s">
        <v>9502</v>
      </c>
      <c r="B1217" s="97" t="s">
        <v>9503</v>
      </c>
      <c r="C1217" s="97" t="s">
        <v>28</v>
      </c>
      <c r="D1217" s="100">
        <f>IF(ISERROR(INDEX('Trust - Frontsheet'!$C$12:$O$211,Index!B1210,Index!A1210)),0,INDEX('Trust - Frontsheet'!$C$12:$O$211,Index!B1210,Index!A1210))</f>
        <v>1716</v>
      </c>
    </row>
    <row r="1218" spans="1:4" x14ac:dyDescent="0.2">
      <c r="A1218" s="97" t="s">
        <v>6787</v>
      </c>
      <c r="B1218" s="97" t="s">
        <v>6788</v>
      </c>
      <c r="C1218" s="97" t="s">
        <v>28</v>
      </c>
      <c r="D1218" s="100">
        <f>IF(ISERROR(INDEX('Trust - Frontsheet'!$C$12:$O$211,Index!B1211,Index!A1211)),0,INDEX('Trust - Frontsheet'!$C$12:$O$211,Index!B1211,Index!A1211))</f>
        <v>1488</v>
      </c>
    </row>
    <row r="1219" spans="1:4" x14ac:dyDescent="0.2">
      <c r="A1219" s="97" t="s">
        <v>9318</v>
      </c>
      <c r="B1219" s="97" t="s">
        <v>9319</v>
      </c>
      <c r="C1219" s="97" t="s">
        <v>28</v>
      </c>
      <c r="D1219" s="100">
        <f>IF(ISERROR(INDEX('Trust - Frontsheet'!$C$12:$O$211,Index!B1212,Index!A1212)),0,INDEX('Trust - Frontsheet'!$C$12:$O$211,Index!B1212,Index!A1212))</f>
        <v>1932</v>
      </c>
    </row>
    <row r="1220" spans="1:4" x14ac:dyDescent="0.2">
      <c r="A1220" s="97" t="s">
        <v>10285</v>
      </c>
      <c r="B1220" s="97" t="s">
        <v>10286</v>
      </c>
      <c r="C1220" s="97" t="s">
        <v>28</v>
      </c>
      <c r="D1220" s="100">
        <f>IF(ISERROR(INDEX('Trust - Frontsheet'!$C$12:$O$211,Index!B1213,Index!A1213)),0,INDEX('Trust - Frontsheet'!$C$12:$O$211,Index!B1213,Index!A1213))</f>
        <v>1716</v>
      </c>
    </row>
    <row r="1221" spans="1:4" x14ac:dyDescent="0.2">
      <c r="A1221" s="97" t="s">
        <v>7421</v>
      </c>
      <c r="B1221" s="97" t="s">
        <v>7422</v>
      </c>
      <c r="C1221" s="97" t="s">
        <v>28</v>
      </c>
      <c r="D1221" s="100">
        <f>IF(ISERROR(INDEX('Trust - Frontsheet'!$C$12:$O$211,Index!B1214,Index!A1214)),0,INDEX('Trust - Frontsheet'!$C$12:$O$211,Index!B1214,Index!A1214))</f>
        <v>1524</v>
      </c>
    </row>
    <row r="1222" spans="1:4" x14ac:dyDescent="0.2">
      <c r="A1222" s="97" t="s">
        <v>4037</v>
      </c>
      <c r="B1222" s="97" t="s">
        <v>4038</v>
      </c>
      <c r="C1222" s="97" t="s">
        <v>28</v>
      </c>
      <c r="D1222" s="100">
        <f>IF(ISERROR(INDEX('Trust - Frontsheet'!$C$12:$O$211,Index!B1215,Index!A1215)),0,INDEX('Trust - Frontsheet'!$C$12:$O$211,Index!B1215,Index!A1215))</f>
        <v>2736</v>
      </c>
    </row>
    <row r="1223" spans="1:4" x14ac:dyDescent="0.2">
      <c r="A1223" s="97" t="s">
        <v>6153</v>
      </c>
      <c r="B1223" s="97" t="s">
        <v>6154</v>
      </c>
      <c r="C1223" s="97" t="s">
        <v>28</v>
      </c>
      <c r="D1223" s="100">
        <f>IF(ISERROR(INDEX('Trust - Frontsheet'!$C$12:$O$211,Index!B1216,Index!A1216)),0,INDEX('Trust - Frontsheet'!$C$12:$O$211,Index!B1216,Index!A1216))</f>
        <v>1092</v>
      </c>
    </row>
    <row r="1224" spans="1:4" x14ac:dyDescent="0.2">
      <c r="A1224" s="97" t="s">
        <v>6329</v>
      </c>
      <c r="B1224" s="97" t="s">
        <v>6330</v>
      </c>
      <c r="C1224" s="97" t="s">
        <v>28</v>
      </c>
      <c r="D1224" s="100">
        <f>IF(ISERROR(INDEX('Trust - Frontsheet'!$C$12:$O$211,Index!B1217,Index!A1217)),0,INDEX('Trust - Frontsheet'!$C$12:$O$211,Index!B1217,Index!A1217))</f>
        <v>1116</v>
      </c>
    </row>
    <row r="1225" spans="1:4" x14ac:dyDescent="0.2">
      <c r="A1225" s="97" t="s">
        <v>6351</v>
      </c>
      <c r="B1225" s="97" t="s">
        <v>6352</v>
      </c>
      <c r="C1225" s="97" t="s">
        <v>28</v>
      </c>
      <c r="D1225" s="100">
        <f>IF(ISERROR(INDEX('Trust - Frontsheet'!$C$12:$O$211,Index!B1218,Index!A1218)),0,INDEX('Trust - Frontsheet'!$C$12:$O$211,Index!B1218,Index!A1218))</f>
        <v>768</v>
      </c>
    </row>
    <row r="1226" spans="1:4" x14ac:dyDescent="0.2">
      <c r="A1226" s="97" t="s">
        <v>5020</v>
      </c>
      <c r="B1226" s="97" t="s">
        <v>5021</v>
      </c>
      <c r="C1226" s="97" t="s">
        <v>28</v>
      </c>
      <c r="D1226" s="100">
        <f>IF(ISERROR(INDEX('Trust - Frontsheet'!$C$12:$O$211,Index!B1219,Index!A1219)),0,INDEX('Trust - Frontsheet'!$C$12:$O$211,Index!B1219,Index!A1219))</f>
        <v>2724</v>
      </c>
    </row>
    <row r="1227" spans="1:4" x14ac:dyDescent="0.2">
      <c r="A1227" s="97" t="s">
        <v>7399</v>
      </c>
      <c r="B1227" s="97" t="s">
        <v>7400</v>
      </c>
      <c r="C1227" s="97" t="s">
        <v>28</v>
      </c>
      <c r="D1227" s="100">
        <f>IF(ISERROR(INDEX('Trust - Frontsheet'!$C$12:$O$211,Index!B1220,Index!A1220)),0,INDEX('Trust - Frontsheet'!$C$12:$O$211,Index!B1220,Index!A1220))</f>
        <v>3024</v>
      </c>
    </row>
    <row r="1228" spans="1:4" x14ac:dyDescent="0.2">
      <c r="A1228" s="97" t="s">
        <v>5290</v>
      </c>
      <c r="B1228" s="97" t="s">
        <v>5291</v>
      </c>
      <c r="C1228" s="97" t="s">
        <v>28</v>
      </c>
      <c r="D1228" s="100">
        <f>IF(ISERROR(INDEX('Trust - Frontsheet'!$C$12:$O$211,Index!B1221,Index!A1221)),0,INDEX('Trust - Frontsheet'!$C$12:$O$211,Index!B1221,Index!A1221))</f>
        <v>1812</v>
      </c>
    </row>
    <row r="1229" spans="1:4" x14ac:dyDescent="0.2">
      <c r="A1229" s="97" t="s">
        <v>7824</v>
      </c>
      <c r="B1229" s="97" t="s">
        <v>7825</v>
      </c>
      <c r="C1229" s="97" t="s">
        <v>28</v>
      </c>
      <c r="D1229" s="100">
        <f>IF(ISERROR(INDEX('Trust - Frontsheet'!$C$12:$O$211,Index!B1222,Index!A1222)),0,INDEX('Trust - Frontsheet'!$C$12:$O$211,Index!B1222,Index!A1222))</f>
        <v>720</v>
      </c>
    </row>
    <row r="1230" spans="1:4" x14ac:dyDescent="0.2">
      <c r="A1230" s="97" t="s">
        <v>7828</v>
      </c>
      <c r="B1230" s="97" t="s">
        <v>7829</v>
      </c>
      <c r="C1230" s="97" t="s">
        <v>28</v>
      </c>
      <c r="D1230" s="100">
        <f>IF(ISERROR(INDEX('Trust - Frontsheet'!$C$12:$O$211,Index!B1223,Index!A1223)),0,INDEX('Trust - Frontsheet'!$C$12:$O$211,Index!B1223,Index!A1223))</f>
        <v>2484</v>
      </c>
    </row>
    <row r="1231" spans="1:4" x14ac:dyDescent="0.2">
      <c r="A1231" s="97" t="s">
        <v>7830</v>
      </c>
      <c r="B1231" s="97" t="s">
        <v>7831</v>
      </c>
      <c r="C1231" s="97" t="s">
        <v>28</v>
      </c>
      <c r="D1231" s="100">
        <f>IF(ISERROR(INDEX('Trust - Frontsheet'!$C$12:$O$211,Index!B1224,Index!A1224)),0,INDEX('Trust - Frontsheet'!$C$12:$O$211,Index!B1224,Index!A1224))</f>
        <v>2520</v>
      </c>
    </row>
    <row r="1232" spans="1:4" x14ac:dyDescent="0.2">
      <c r="A1232" s="97" t="s">
        <v>7832</v>
      </c>
      <c r="B1232" s="97" t="s">
        <v>7833</v>
      </c>
      <c r="C1232" s="97" t="s">
        <v>28</v>
      </c>
      <c r="D1232" s="100">
        <f>IF(ISERROR(INDEX('Trust - Frontsheet'!$C$12:$O$211,Index!B1225,Index!A1225)),0,INDEX('Trust - Frontsheet'!$C$12:$O$211,Index!B1225,Index!A1225))</f>
        <v>2340</v>
      </c>
    </row>
    <row r="1233" spans="1:4" x14ac:dyDescent="0.2">
      <c r="A1233" s="97" t="s">
        <v>7834</v>
      </c>
      <c r="B1233" s="97" t="s">
        <v>7835</v>
      </c>
      <c r="C1233" s="97" t="s">
        <v>28</v>
      </c>
      <c r="D1233" s="100">
        <f>IF(ISERROR(INDEX('Trust - Frontsheet'!$C$12:$O$211,Index!B1226,Index!A1226)),0,INDEX('Trust - Frontsheet'!$C$12:$O$211,Index!B1226,Index!A1226))</f>
        <v>2100</v>
      </c>
    </row>
    <row r="1234" spans="1:4" x14ac:dyDescent="0.2">
      <c r="A1234" s="97" t="s">
        <v>7836</v>
      </c>
      <c r="B1234" s="97" t="s">
        <v>7837</v>
      </c>
      <c r="C1234" s="97" t="s">
        <v>28</v>
      </c>
      <c r="D1234" s="100">
        <f>IF(ISERROR(INDEX('Trust - Frontsheet'!$C$12:$O$211,Index!B1227,Index!A1227)),0,INDEX('Trust - Frontsheet'!$C$12:$O$211,Index!B1227,Index!A1227))</f>
        <v>2448</v>
      </c>
    </row>
    <row r="1235" spans="1:4" x14ac:dyDescent="0.2">
      <c r="A1235" s="97" t="s">
        <v>7838</v>
      </c>
      <c r="B1235" s="97" t="s">
        <v>7839</v>
      </c>
      <c r="C1235" s="97" t="s">
        <v>28</v>
      </c>
      <c r="D1235" s="100">
        <f>IF(ISERROR(INDEX('Trust - Frontsheet'!$C$12:$O$211,Index!B1228,Index!A1228)),0,INDEX('Trust - Frontsheet'!$C$12:$O$211,Index!B1228,Index!A1228))</f>
        <v>1536</v>
      </c>
    </row>
    <row r="1236" spans="1:4" x14ac:dyDescent="0.2">
      <c r="A1236" s="97" t="s">
        <v>7840</v>
      </c>
      <c r="B1236" s="97" t="s">
        <v>7841</v>
      </c>
      <c r="C1236" s="97" t="s">
        <v>28</v>
      </c>
      <c r="D1236" s="100">
        <f>IF(ISERROR(INDEX('Trust - Frontsheet'!$C$12:$O$211,Index!B1229,Index!A1229)),0,INDEX('Trust - Frontsheet'!$C$12:$O$211,Index!B1229,Index!A1229))</f>
        <v>2376</v>
      </c>
    </row>
    <row r="1237" spans="1:4" x14ac:dyDescent="0.2">
      <c r="A1237" s="97" t="s">
        <v>7842</v>
      </c>
      <c r="B1237" s="97" t="s">
        <v>7843</v>
      </c>
      <c r="C1237" s="97" t="s">
        <v>28</v>
      </c>
      <c r="D1237" s="100">
        <f>IF(ISERROR(INDEX('Trust - Frontsheet'!$C$12:$O$211,Index!B1230,Index!A1230)),0,INDEX('Trust - Frontsheet'!$C$12:$O$211,Index!B1230,Index!A1230))</f>
        <v>3108</v>
      </c>
    </row>
    <row r="1238" spans="1:4" x14ac:dyDescent="0.2">
      <c r="A1238" s="97" t="s">
        <v>7844</v>
      </c>
      <c r="B1238" s="97" t="s">
        <v>7845</v>
      </c>
      <c r="C1238" s="97" t="s">
        <v>28</v>
      </c>
      <c r="D1238" s="100">
        <f>IF(ISERROR(INDEX('Trust - Frontsheet'!$C$12:$O$211,Index!B1231,Index!A1231)),0,INDEX('Trust - Frontsheet'!$C$12:$O$211,Index!B1231,Index!A1231))</f>
        <v>1248</v>
      </c>
    </row>
    <row r="1239" spans="1:4" x14ac:dyDescent="0.2">
      <c r="A1239" s="97" t="s">
        <v>7848</v>
      </c>
      <c r="B1239" s="97" t="s">
        <v>7849</v>
      </c>
      <c r="C1239" s="97" t="s">
        <v>28</v>
      </c>
      <c r="D1239" s="100">
        <f>IF(ISERROR(INDEX('Trust - Frontsheet'!$C$12:$O$211,Index!B1232,Index!A1232)),0,INDEX('Trust - Frontsheet'!$C$12:$O$211,Index!B1232,Index!A1232))</f>
        <v>684</v>
      </c>
    </row>
    <row r="1240" spans="1:4" x14ac:dyDescent="0.2">
      <c r="A1240" s="97" t="s">
        <v>7850</v>
      </c>
      <c r="B1240" s="97" t="s">
        <v>7851</v>
      </c>
      <c r="C1240" s="97" t="s">
        <v>28</v>
      </c>
      <c r="D1240" s="100">
        <f>IF(ISERROR(INDEX('Trust - Frontsheet'!$C$12:$O$211,Index!B1233,Index!A1233)),0,INDEX('Trust - Frontsheet'!$C$12:$O$211,Index!B1233,Index!A1233))</f>
        <v>3060</v>
      </c>
    </row>
    <row r="1241" spans="1:4" x14ac:dyDescent="0.2">
      <c r="A1241" s="97" t="s">
        <v>7852</v>
      </c>
      <c r="B1241" s="97" t="s">
        <v>7853</v>
      </c>
      <c r="C1241" s="97" t="s">
        <v>28</v>
      </c>
      <c r="D1241" s="100">
        <f>IF(ISERROR(INDEX('Trust - Frontsheet'!$C$12:$O$211,Index!B1234,Index!A1234)),0,INDEX('Trust - Frontsheet'!$C$12:$O$211,Index!B1234,Index!A1234))</f>
        <v>1428</v>
      </c>
    </row>
    <row r="1242" spans="1:4" x14ac:dyDescent="0.2">
      <c r="A1242" s="97" t="s">
        <v>7854</v>
      </c>
      <c r="B1242" s="97" t="s">
        <v>7855</v>
      </c>
      <c r="C1242" s="97" t="s">
        <v>28</v>
      </c>
      <c r="D1242" s="100">
        <f>IF(ISERROR(INDEX('Trust - Frontsheet'!$C$12:$O$211,Index!B1235,Index!A1235)),0,INDEX('Trust - Frontsheet'!$C$12:$O$211,Index!B1235,Index!A1235))</f>
        <v>744</v>
      </c>
    </row>
    <row r="1243" spans="1:4" x14ac:dyDescent="0.2">
      <c r="A1243" s="97" t="s">
        <v>7856</v>
      </c>
      <c r="B1243" s="97" t="s">
        <v>7857</v>
      </c>
      <c r="C1243" s="97" t="s">
        <v>28</v>
      </c>
      <c r="D1243" s="100">
        <f>IF(ISERROR(INDEX('Trust - Frontsheet'!$C$12:$O$211,Index!B1236,Index!A1236)),0,INDEX('Trust - Frontsheet'!$C$12:$O$211,Index!B1236,Index!A1236))</f>
        <v>2280</v>
      </c>
    </row>
    <row r="1244" spans="1:4" x14ac:dyDescent="0.2">
      <c r="A1244" s="97" t="s">
        <v>7858</v>
      </c>
      <c r="B1244" s="97" t="s">
        <v>7859</v>
      </c>
      <c r="C1244" s="97" t="s">
        <v>28</v>
      </c>
      <c r="D1244" s="100">
        <f>IF(ISERROR(INDEX('Trust - Frontsheet'!$C$12:$O$211,Index!B1237,Index!A1237)),0,INDEX('Trust - Frontsheet'!$C$12:$O$211,Index!B1237,Index!A1237))</f>
        <v>744</v>
      </c>
    </row>
    <row r="1245" spans="1:4" x14ac:dyDescent="0.2">
      <c r="A1245" s="97" t="s">
        <v>7860</v>
      </c>
      <c r="B1245" s="97" t="s">
        <v>7861</v>
      </c>
      <c r="C1245" s="97" t="s">
        <v>28</v>
      </c>
      <c r="D1245" s="100">
        <f>IF(ISERROR(INDEX('Trust - Frontsheet'!$C$12:$O$211,Index!B1238,Index!A1238)),0,INDEX('Trust - Frontsheet'!$C$12:$O$211,Index!B1238,Index!A1238))</f>
        <v>2220</v>
      </c>
    </row>
    <row r="1246" spans="1:4" x14ac:dyDescent="0.2">
      <c r="A1246" s="97" t="s">
        <v>7862</v>
      </c>
      <c r="B1246" s="97" t="s">
        <v>7863</v>
      </c>
      <c r="C1246" s="97" t="s">
        <v>28</v>
      </c>
      <c r="D1246" s="100">
        <f>IF(ISERROR(INDEX('Trust - Frontsheet'!$C$12:$O$211,Index!B1239,Index!A1239)),0,INDEX('Trust - Frontsheet'!$C$12:$O$211,Index!B1239,Index!A1239))</f>
        <v>852</v>
      </c>
    </row>
    <row r="1247" spans="1:4" x14ac:dyDescent="0.2">
      <c r="A1247" s="97" t="s">
        <v>7864</v>
      </c>
      <c r="B1247" s="97" t="s">
        <v>7865</v>
      </c>
      <c r="C1247" s="97" t="s">
        <v>28</v>
      </c>
      <c r="D1247" s="100">
        <f>IF(ISERROR(INDEX('Trust - Frontsheet'!$C$12:$O$211,Index!B1240,Index!A1240)),0,INDEX('Trust - Frontsheet'!$C$12:$O$211,Index!B1240,Index!A1240))</f>
        <v>0</v>
      </c>
    </row>
    <row r="1248" spans="1:4" x14ac:dyDescent="0.2">
      <c r="A1248" s="97" t="s">
        <v>7866</v>
      </c>
      <c r="B1248" s="97" t="s">
        <v>7867</v>
      </c>
      <c r="C1248" s="97" t="s">
        <v>28</v>
      </c>
      <c r="D1248" s="100">
        <f>IF(ISERROR(INDEX('Trust - Frontsheet'!$C$12:$O$211,Index!B1241,Index!A1241)),0,INDEX('Trust - Frontsheet'!$C$12:$O$211,Index!B1241,Index!A1241))</f>
        <v>0</v>
      </c>
    </row>
    <row r="1249" spans="1:4" x14ac:dyDescent="0.2">
      <c r="A1249" s="97" t="s">
        <v>8004</v>
      </c>
      <c r="B1249" s="97" t="s">
        <v>8005</v>
      </c>
      <c r="C1249" s="97" t="s">
        <v>28</v>
      </c>
      <c r="D1249" s="100">
        <f>IF(ISERROR(INDEX('Trust - Frontsheet'!$C$12:$O$211,Index!B1242,Index!A1242)),0,INDEX('Trust - Frontsheet'!$C$12:$O$211,Index!B1242,Index!A1242))</f>
        <v>0</v>
      </c>
    </row>
    <row r="1250" spans="1:4" x14ac:dyDescent="0.2">
      <c r="A1250" s="97" t="s">
        <v>8006</v>
      </c>
      <c r="B1250" s="97" t="s">
        <v>8007</v>
      </c>
      <c r="C1250" s="97" t="s">
        <v>28</v>
      </c>
      <c r="D1250" s="100">
        <f>IF(ISERROR(INDEX('Trust - Frontsheet'!$C$12:$O$211,Index!B1243,Index!A1243)),0,INDEX('Trust - Frontsheet'!$C$12:$O$211,Index!B1243,Index!A1243))</f>
        <v>0</v>
      </c>
    </row>
    <row r="1251" spans="1:4" x14ac:dyDescent="0.2">
      <c r="A1251" s="97" t="s">
        <v>8008</v>
      </c>
      <c r="B1251" s="97" t="s">
        <v>8009</v>
      </c>
      <c r="C1251" s="97" t="s">
        <v>28</v>
      </c>
      <c r="D1251" s="100">
        <f>IF(ISERROR(INDEX('Trust - Frontsheet'!$C$12:$O$211,Index!B1244,Index!A1244)),0,INDEX('Trust - Frontsheet'!$C$12:$O$211,Index!B1244,Index!A1244))</f>
        <v>0</v>
      </c>
    </row>
    <row r="1252" spans="1:4" x14ac:dyDescent="0.2">
      <c r="A1252" s="97" t="s">
        <v>8010</v>
      </c>
      <c r="B1252" s="97" t="s">
        <v>8011</v>
      </c>
      <c r="C1252" s="97" t="s">
        <v>28</v>
      </c>
      <c r="D1252" s="100">
        <f>IF(ISERROR(INDEX('Trust - Frontsheet'!$C$12:$O$211,Index!B1245,Index!A1245)),0,INDEX('Trust - Frontsheet'!$C$12:$O$211,Index!B1245,Index!A1245))</f>
        <v>0</v>
      </c>
    </row>
    <row r="1253" spans="1:4" x14ac:dyDescent="0.2">
      <c r="A1253" s="97" t="s">
        <v>8012</v>
      </c>
      <c r="B1253" s="97" t="s">
        <v>8013</v>
      </c>
      <c r="C1253" s="97" t="s">
        <v>28</v>
      </c>
      <c r="D1253" s="100">
        <f>IF(ISERROR(INDEX('Trust - Frontsheet'!$C$12:$O$211,Index!B1246,Index!A1246)),0,INDEX('Trust - Frontsheet'!$C$12:$O$211,Index!B1246,Index!A1246))</f>
        <v>0</v>
      </c>
    </row>
    <row r="1254" spans="1:4" x14ac:dyDescent="0.2">
      <c r="A1254" s="97" t="s">
        <v>8014</v>
      </c>
      <c r="B1254" s="97" t="s">
        <v>8015</v>
      </c>
      <c r="C1254" s="97" t="s">
        <v>28</v>
      </c>
      <c r="D1254" s="100">
        <f>IF(ISERROR(INDEX('Trust - Frontsheet'!$C$12:$O$211,Index!B1247,Index!A1247)),0,INDEX('Trust - Frontsheet'!$C$12:$O$211,Index!B1247,Index!A1247))</f>
        <v>0</v>
      </c>
    </row>
    <row r="1255" spans="1:4" x14ac:dyDescent="0.2">
      <c r="A1255" s="97" t="s">
        <v>8016</v>
      </c>
      <c r="B1255" s="97" t="s">
        <v>8017</v>
      </c>
      <c r="C1255" s="97" t="s">
        <v>28</v>
      </c>
      <c r="D1255" s="100">
        <f>IF(ISERROR(INDEX('Trust - Frontsheet'!$C$12:$O$211,Index!B1248,Index!A1248)),0,INDEX('Trust - Frontsheet'!$C$12:$O$211,Index!B1248,Index!A1248))</f>
        <v>0</v>
      </c>
    </row>
    <row r="1256" spans="1:4" x14ac:dyDescent="0.2">
      <c r="A1256" s="97" t="s">
        <v>8018</v>
      </c>
      <c r="B1256" s="97" t="s">
        <v>8019</v>
      </c>
      <c r="C1256" s="97" t="s">
        <v>28</v>
      </c>
      <c r="D1256" s="100">
        <f>IF(ISERROR(INDEX('Trust - Frontsheet'!$C$12:$O$211,Index!B1249,Index!A1249)),0,INDEX('Trust - Frontsheet'!$C$12:$O$211,Index!B1249,Index!A1249))</f>
        <v>0</v>
      </c>
    </row>
    <row r="1257" spans="1:4" x14ac:dyDescent="0.2">
      <c r="A1257" s="97" t="s">
        <v>6436</v>
      </c>
      <c r="B1257" s="97" t="s">
        <v>6437</v>
      </c>
      <c r="C1257" s="97" t="s">
        <v>28</v>
      </c>
      <c r="D1257" s="100">
        <f>IF(ISERROR(INDEX('Trust - Frontsheet'!$C$12:$O$211,Index!B1250,Index!A1250)),0,INDEX('Trust - Frontsheet'!$C$12:$O$211,Index!B1250,Index!A1250))</f>
        <v>0</v>
      </c>
    </row>
    <row r="1258" spans="1:4" x14ac:dyDescent="0.2">
      <c r="A1258" s="97" t="s">
        <v>6438</v>
      </c>
      <c r="B1258" s="97" t="s">
        <v>6439</v>
      </c>
      <c r="C1258" s="97" t="s">
        <v>28</v>
      </c>
      <c r="D1258" s="100">
        <f>IF(ISERROR(INDEX('Trust - Frontsheet'!$C$12:$O$211,Index!B1251,Index!A1251)),0,INDEX('Trust - Frontsheet'!$C$12:$O$211,Index!B1251,Index!A1251))</f>
        <v>0</v>
      </c>
    </row>
    <row r="1259" spans="1:4" x14ac:dyDescent="0.2">
      <c r="A1259" s="97" t="s">
        <v>6442</v>
      </c>
      <c r="B1259" s="97" t="s">
        <v>6443</v>
      </c>
      <c r="C1259" s="97" t="s">
        <v>28</v>
      </c>
      <c r="D1259" s="100">
        <f>IF(ISERROR(INDEX('Trust - Frontsheet'!$C$12:$O$211,Index!B1252,Index!A1252)),0,INDEX('Trust - Frontsheet'!$C$12:$O$211,Index!B1252,Index!A1252))</f>
        <v>0</v>
      </c>
    </row>
    <row r="1260" spans="1:4" x14ac:dyDescent="0.2">
      <c r="A1260" s="97" t="s">
        <v>6444</v>
      </c>
      <c r="B1260" s="97" t="s">
        <v>6445</v>
      </c>
      <c r="C1260" s="97" t="s">
        <v>28</v>
      </c>
      <c r="D1260" s="100">
        <f>IF(ISERROR(INDEX('Trust - Frontsheet'!$C$12:$O$211,Index!B1253,Index!A1253)),0,INDEX('Trust - Frontsheet'!$C$12:$O$211,Index!B1253,Index!A1253))</f>
        <v>0</v>
      </c>
    </row>
    <row r="1261" spans="1:4" x14ac:dyDescent="0.2">
      <c r="A1261" s="97" t="s">
        <v>6446</v>
      </c>
      <c r="B1261" s="97" t="s">
        <v>6447</v>
      </c>
      <c r="C1261" s="97" t="s">
        <v>28</v>
      </c>
      <c r="D1261" s="100">
        <f>IF(ISERROR(INDEX('Trust - Frontsheet'!$C$12:$O$211,Index!B1254,Index!A1254)),0,INDEX('Trust - Frontsheet'!$C$12:$O$211,Index!B1254,Index!A1254))</f>
        <v>0</v>
      </c>
    </row>
    <row r="1262" spans="1:4" x14ac:dyDescent="0.2">
      <c r="A1262" s="97" t="s">
        <v>6448</v>
      </c>
      <c r="B1262" s="97" t="s">
        <v>6449</v>
      </c>
      <c r="C1262" s="97" t="s">
        <v>28</v>
      </c>
      <c r="D1262" s="100">
        <f>IF(ISERROR(INDEX('Trust - Frontsheet'!$C$12:$O$211,Index!B1255,Index!A1255)),0,INDEX('Trust - Frontsheet'!$C$12:$O$211,Index!B1255,Index!A1255))</f>
        <v>0</v>
      </c>
    </row>
    <row r="1263" spans="1:4" x14ac:dyDescent="0.2">
      <c r="A1263" s="97" t="s">
        <v>6450</v>
      </c>
      <c r="B1263" s="97" t="s">
        <v>6451</v>
      </c>
      <c r="C1263" s="97" t="s">
        <v>28</v>
      </c>
      <c r="D1263" s="100">
        <f>IF(ISERROR(INDEX('Trust - Frontsheet'!$C$12:$O$211,Index!B1256,Index!A1256)),0,INDEX('Trust - Frontsheet'!$C$12:$O$211,Index!B1256,Index!A1256))</f>
        <v>0</v>
      </c>
    </row>
    <row r="1264" spans="1:4" x14ac:dyDescent="0.2">
      <c r="A1264" s="97" t="s">
        <v>6452</v>
      </c>
      <c r="B1264" s="97" t="s">
        <v>6453</v>
      </c>
      <c r="C1264" s="97" t="s">
        <v>28</v>
      </c>
      <c r="D1264" s="100">
        <f>IF(ISERROR(INDEX('Trust - Frontsheet'!$C$12:$O$211,Index!B1257,Index!A1257)),0,INDEX('Trust - Frontsheet'!$C$12:$O$211,Index!B1257,Index!A1257))</f>
        <v>0</v>
      </c>
    </row>
    <row r="1265" spans="1:4" x14ac:dyDescent="0.2">
      <c r="A1265" s="97" t="s">
        <v>6454</v>
      </c>
      <c r="B1265" s="97" t="s">
        <v>6455</v>
      </c>
      <c r="C1265" s="97" t="s">
        <v>28</v>
      </c>
      <c r="D1265" s="100">
        <f>IF(ISERROR(INDEX('Trust - Frontsheet'!$C$12:$O$211,Index!B1258,Index!A1258)),0,INDEX('Trust - Frontsheet'!$C$12:$O$211,Index!B1258,Index!A1258))</f>
        <v>0</v>
      </c>
    </row>
    <row r="1266" spans="1:4" x14ac:dyDescent="0.2">
      <c r="A1266" s="97" t="s">
        <v>6456</v>
      </c>
      <c r="B1266" s="97" t="s">
        <v>6457</v>
      </c>
      <c r="C1266" s="97" t="s">
        <v>28</v>
      </c>
      <c r="D1266" s="100">
        <f>IF(ISERROR(INDEX('Trust - Frontsheet'!$C$12:$O$211,Index!B1259,Index!A1259)),0,INDEX('Trust - Frontsheet'!$C$12:$O$211,Index!B1259,Index!A1259))</f>
        <v>0</v>
      </c>
    </row>
    <row r="1267" spans="1:4" x14ac:dyDescent="0.2">
      <c r="A1267" s="97" t="s">
        <v>6458</v>
      </c>
      <c r="B1267" s="97" t="s">
        <v>6459</v>
      </c>
      <c r="C1267" s="97" t="s">
        <v>28</v>
      </c>
      <c r="D1267" s="100">
        <f>IF(ISERROR(INDEX('Trust - Frontsheet'!$C$12:$O$211,Index!B1260,Index!A1260)),0,INDEX('Trust - Frontsheet'!$C$12:$O$211,Index!B1260,Index!A1260))</f>
        <v>0</v>
      </c>
    </row>
    <row r="1268" spans="1:4" x14ac:dyDescent="0.2">
      <c r="A1268" s="97" t="s">
        <v>6460</v>
      </c>
      <c r="B1268" s="97" t="s">
        <v>6461</v>
      </c>
      <c r="C1268" s="97" t="s">
        <v>28</v>
      </c>
      <c r="D1268" s="100">
        <f>IF(ISERROR(INDEX('Trust - Frontsheet'!$C$12:$O$211,Index!B1261,Index!A1261)),0,INDEX('Trust - Frontsheet'!$C$12:$O$211,Index!B1261,Index!A1261))</f>
        <v>0</v>
      </c>
    </row>
    <row r="1269" spans="1:4" x14ac:dyDescent="0.2">
      <c r="A1269" s="97" t="s">
        <v>9352</v>
      </c>
      <c r="B1269" s="97" t="s">
        <v>9353</v>
      </c>
      <c r="C1269" s="97" t="s">
        <v>28</v>
      </c>
      <c r="D1269" s="100">
        <f>IF(ISERROR(INDEX('Trust - Frontsheet'!$C$12:$O$211,Index!B1262,Index!A1262)),0,INDEX('Trust - Frontsheet'!$C$12:$O$211,Index!B1262,Index!A1262))</f>
        <v>0</v>
      </c>
    </row>
    <row r="1270" spans="1:4" x14ac:dyDescent="0.2">
      <c r="A1270" s="97" t="s">
        <v>9354</v>
      </c>
      <c r="B1270" s="97" t="s">
        <v>9355</v>
      </c>
      <c r="C1270" s="97" t="s">
        <v>28</v>
      </c>
      <c r="D1270" s="100">
        <f>IF(ISERROR(INDEX('Trust - Frontsheet'!$C$12:$O$211,Index!B1263,Index!A1263)),0,INDEX('Trust - Frontsheet'!$C$12:$O$211,Index!B1263,Index!A1263))</f>
        <v>0</v>
      </c>
    </row>
    <row r="1271" spans="1:4" x14ac:dyDescent="0.2">
      <c r="A1271" s="97" t="s">
        <v>9356</v>
      </c>
      <c r="B1271" s="97" t="s">
        <v>9357</v>
      </c>
      <c r="C1271" s="97" t="s">
        <v>28</v>
      </c>
      <c r="D1271" s="100">
        <f>IF(ISERROR(INDEX('Trust - Frontsheet'!$C$12:$O$211,Index!B1264,Index!A1264)),0,INDEX('Trust - Frontsheet'!$C$12:$O$211,Index!B1264,Index!A1264))</f>
        <v>0</v>
      </c>
    </row>
    <row r="1272" spans="1:4" x14ac:dyDescent="0.2">
      <c r="A1272" s="97" t="s">
        <v>9358</v>
      </c>
      <c r="B1272" s="97" t="s">
        <v>9359</v>
      </c>
      <c r="C1272" s="97" t="s">
        <v>28</v>
      </c>
      <c r="D1272" s="100">
        <f>IF(ISERROR(INDEX('Trust - Frontsheet'!$C$12:$O$211,Index!B1265,Index!A1265)),0,INDEX('Trust - Frontsheet'!$C$12:$O$211,Index!B1265,Index!A1265))</f>
        <v>0</v>
      </c>
    </row>
    <row r="1273" spans="1:4" x14ac:dyDescent="0.2">
      <c r="A1273" s="97" t="s">
        <v>9360</v>
      </c>
      <c r="B1273" s="97" t="s">
        <v>9361</v>
      </c>
      <c r="C1273" s="97" t="s">
        <v>28</v>
      </c>
      <c r="D1273" s="100">
        <f>IF(ISERROR(INDEX('Trust - Frontsheet'!$C$12:$O$211,Index!B1266,Index!A1266)),0,INDEX('Trust - Frontsheet'!$C$12:$O$211,Index!B1266,Index!A1266))</f>
        <v>0</v>
      </c>
    </row>
    <row r="1274" spans="1:4" x14ac:dyDescent="0.2">
      <c r="A1274" s="97" t="s">
        <v>9362</v>
      </c>
      <c r="B1274" s="97" t="s">
        <v>9363</v>
      </c>
      <c r="C1274" s="97" t="s">
        <v>28</v>
      </c>
      <c r="D1274" s="100">
        <f>IF(ISERROR(INDEX('Trust - Frontsheet'!$C$12:$O$211,Index!B1267,Index!A1267)),0,INDEX('Trust - Frontsheet'!$C$12:$O$211,Index!B1267,Index!A1267))</f>
        <v>0</v>
      </c>
    </row>
    <row r="1275" spans="1:4" x14ac:dyDescent="0.2">
      <c r="A1275" s="97" t="s">
        <v>9364</v>
      </c>
      <c r="B1275" s="97" t="s">
        <v>9365</v>
      </c>
      <c r="C1275" s="97" t="s">
        <v>28</v>
      </c>
      <c r="D1275" s="100">
        <f>IF(ISERROR(INDEX('Trust - Frontsheet'!$C$12:$O$211,Index!B1268,Index!A1268)),0,INDEX('Trust - Frontsheet'!$C$12:$O$211,Index!B1268,Index!A1268))</f>
        <v>0</v>
      </c>
    </row>
    <row r="1276" spans="1:4" x14ac:dyDescent="0.2">
      <c r="A1276" s="97" t="s">
        <v>9366</v>
      </c>
      <c r="B1276" s="97" t="s">
        <v>9367</v>
      </c>
      <c r="C1276" s="97" t="s">
        <v>28</v>
      </c>
      <c r="D1276" s="100">
        <f>IF(ISERROR(INDEX('Trust - Frontsheet'!$C$12:$O$211,Index!B1269,Index!A1269)),0,INDEX('Trust - Frontsheet'!$C$12:$O$211,Index!B1269,Index!A1269))</f>
        <v>0</v>
      </c>
    </row>
    <row r="1277" spans="1:4" x14ac:dyDescent="0.2">
      <c r="A1277" s="97" t="s">
        <v>9368</v>
      </c>
      <c r="B1277" s="97" t="s">
        <v>9369</v>
      </c>
      <c r="C1277" s="97" t="s">
        <v>28</v>
      </c>
      <c r="D1277" s="100">
        <f>IF(ISERROR(INDEX('Trust - Frontsheet'!$C$12:$O$211,Index!B1270,Index!A1270)),0,INDEX('Trust - Frontsheet'!$C$12:$O$211,Index!B1270,Index!A1270))</f>
        <v>0</v>
      </c>
    </row>
    <row r="1278" spans="1:4" x14ac:dyDescent="0.2">
      <c r="A1278" s="97" t="s">
        <v>9370</v>
      </c>
      <c r="B1278" s="97" t="s">
        <v>9371</v>
      </c>
      <c r="C1278" s="97" t="s">
        <v>28</v>
      </c>
      <c r="D1278" s="100">
        <f>IF(ISERROR(INDEX('Trust - Frontsheet'!$C$12:$O$211,Index!B1271,Index!A1271)),0,INDEX('Trust - Frontsheet'!$C$12:$O$211,Index!B1271,Index!A1271))</f>
        <v>0</v>
      </c>
    </row>
    <row r="1279" spans="1:4" x14ac:dyDescent="0.2">
      <c r="A1279" s="97" t="s">
        <v>9374</v>
      </c>
      <c r="B1279" s="97" t="s">
        <v>9375</v>
      </c>
      <c r="C1279" s="97" t="s">
        <v>28</v>
      </c>
      <c r="D1279" s="100">
        <f>IF(ISERROR(INDEX('Trust - Frontsheet'!$C$12:$O$211,Index!B1272,Index!A1272)),0,INDEX('Trust - Frontsheet'!$C$12:$O$211,Index!B1272,Index!A1272))</f>
        <v>0</v>
      </c>
    </row>
    <row r="1280" spans="1:4" x14ac:dyDescent="0.2">
      <c r="A1280" s="97" t="s">
        <v>9376</v>
      </c>
      <c r="B1280" s="97" t="s">
        <v>9377</v>
      </c>
      <c r="C1280" s="97" t="s">
        <v>28</v>
      </c>
      <c r="D1280" s="100">
        <f>IF(ISERROR(INDEX('Trust - Frontsheet'!$C$12:$O$211,Index!B1273,Index!A1273)),0,INDEX('Trust - Frontsheet'!$C$12:$O$211,Index!B1273,Index!A1273))</f>
        <v>0</v>
      </c>
    </row>
    <row r="1281" spans="1:4" x14ac:dyDescent="0.2">
      <c r="A1281" s="97" t="s">
        <v>9378</v>
      </c>
      <c r="B1281" s="97" t="s">
        <v>9379</v>
      </c>
      <c r="C1281" s="97" t="s">
        <v>28</v>
      </c>
      <c r="D1281" s="100">
        <f>IF(ISERROR(INDEX('Trust - Frontsheet'!$C$12:$O$211,Index!B1274,Index!A1274)),0,INDEX('Trust - Frontsheet'!$C$12:$O$211,Index!B1274,Index!A1274))</f>
        <v>0</v>
      </c>
    </row>
    <row r="1282" spans="1:4" x14ac:dyDescent="0.2">
      <c r="A1282" s="97" t="s">
        <v>9380</v>
      </c>
      <c r="B1282" s="97" t="s">
        <v>9381</v>
      </c>
      <c r="C1282" s="97" t="s">
        <v>28</v>
      </c>
      <c r="D1282" s="100">
        <f>IF(ISERROR(INDEX('Trust - Frontsheet'!$C$12:$O$211,Index!B1275,Index!A1275)),0,INDEX('Trust - Frontsheet'!$C$12:$O$211,Index!B1275,Index!A1275))</f>
        <v>0</v>
      </c>
    </row>
    <row r="1283" spans="1:4" x14ac:dyDescent="0.2">
      <c r="A1283" s="97" t="s">
        <v>9382</v>
      </c>
      <c r="B1283" s="97" t="s">
        <v>9383</v>
      </c>
      <c r="C1283" s="97" t="s">
        <v>28</v>
      </c>
      <c r="D1283" s="100">
        <f>IF(ISERROR(INDEX('Trust - Frontsheet'!$C$12:$O$211,Index!B1276,Index!A1276)),0,INDEX('Trust - Frontsheet'!$C$12:$O$211,Index!B1276,Index!A1276))</f>
        <v>0</v>
      </c>
    </row>
    <row r="1284" spans="1:4" x14ac:dyDescent="0.2">
      <c r="A1284" s="97" t="s">
        <v>9384</v>
      </c>
      <c r="B1284" s="97" t="s">
        <v>9385</v>
      </c>
      <c r="C1284" s="97" t="s">
        <v>28</v>
      </c>
      <c r="D1284" s="100">
        <f>IF(ISERROR(INDEX('Trust - Frontsheet'!$C$12:$O$211,Index!B1277,Index!A1277)),0,INDEX('Trust - Frontsheet'!$C$12:$O$211,Index!B1277,Index!A1277))</f>
        <v>0</v>
      </c>
    </row>
    <row r="1285" spans="1:4" x14ac:dyDescent="0.2">
      <c r="A1285" s="97" t="s">
        <v>9386</v>
      </c>
      <c r="B1285" s="97" t="s">
        <v>9387</v>
      </c>
      <c r="C1285" s="97" t="s">
        <v>28</v>
      </c>
      <c r="D1285" s="100">
        <f>IF(ISERROR(INDEX('Trust - Frontsheet'!$C$12:$O$211,Index!B1278,Index!A1278)),0,INDEX('Trust - Frontsheet'!$C$12:$O$211,Index!B1278,Index!A1278))</f>
        <v>0</v>
      </c>
    </row>
    <row r="1286" spans="1:4" x14ac:dyDescent="0.2">
      <c r="A1286" s="97" t="s">
        <v>9388</v>
      </c>
      <c r="B1286" s="97" t="s">
        <v>9389</v>
      </c>
      <c r="C1286" s="97" t="s">
        <v>28</v>
      </c>
      <c r="D1286" s="100">
        <f>IF(ISERROR(INDEX('Trust - Frontsheet'!$C$12:$O$211,Index!B1279,Index!A1279)),0,INDEX('Trust - Frontsheet'!$C$12:$O$211,Index!B1279,Index!A1279))</f>
        <v>0</v>
      </c>
    </row>
    <row r="1287" spans="1:4" x14ac:dyDescent="0.2">
      <c r="A1287" s="97" t="s">
        <v>9390</v>
      </c>
      <c r="B1287" s="97" t="s">
        <v>9391</v>
      </c>
      <c r="C1287" s="97" t="s">
        <v>28</v>
      </c>
      <c r="D1287" s="100">
        <f>IF(ISERROR(INDEX('Trust - Frontsheet'!$C$12:$O$211,Index!B1280,Index!A1280)),0,INDEX('Trust - Frontsheet'!$C$12:$O$211,Index!B1280,Index!A1280))</f>
        <v>0</v>
      </c>
    </row>
    <row r="1288" spans="1:4" x14ac:dyDescent="0.2">
      <c r="A1288" s="97" t="s">
        <v>9500</v>
      </c>
      <c r="B1288" s="97" t="s">
        <v>9501</v>
      </c>
      <c r="C1288" s="97" t="s">
        <v>28</v>
      </c>
      <c r="D1288" s="100">
        <f>IF(ISERROR(INDEX('Trust - Frontsheet'!$C$12:$O$211,Index!B1281,Index!A1281)),0,INDEX('Trust - Frontsheet'!$C$12:$O$211,Index!B1281,Index!A1281))</f>
        <v>0</v>
      </c>
    </row>
    <row r="1289" spans="1:4" x14ac:dyDescent="0.2">
      <c r="A1289" s="97" t="s">
        <v>9504</v>
      </c>
      <c r="B1289" s="97" t="s">
        <v>9505</v>
      </c>
      <c r="C1289" s="97" t="s">
        <v>28</v>
      </c>
      <c r="D1289" s="100">
        <f>IF(ISERROR(INDEX('Trust - Frontsheet'!$C$12:$O$211,Index!B1282,Index!A1282)),0,INDEX('Trust - Frontsheet'!$C$12:$O$211,Index!B1282,Index!A1282))</f>
        <v>0</v>
      </c>
    </row>
    <row r="1290" spans="1:4" x14ac:dyDescent="0.2">
      <c r="A1290" s="97" t="s">
        <v>9506</v>
      </c>
      <c r="B1290" s="97" t="s">
        <v>9507</v>
      </c>
      <c r="C1290" s="97" t="s">
        <v>28</v>
      </c>
      <c r="D1290" s="100">
        <f>IF(ISERROR(INDEX('Trust - Frontsheet'!$C$12:$O$211,Index!B1283,Index!A1283)),0,INDEX('Trust - Frontsheet'!$C$12:$O$211,Index!B1283,Index!A1283))</f>
        <v>0</v>
      </c>
    </row>
    <row r="1291" spans="1:4" x14ac:dyDescent="0.2">
      <c r="A1291" s="97" t="s">
        <v>9508</v>
      </c>
      <c r="B1291" s="97" t="s">
        <v>9509</v>
      </c>
      <c r="C1291" s="97" t="s">
        <v>28</v>
      </c>
      <c r="D1291" s="100">
        <f>IF(ISERROR(INDEX('Trust - Frontsheet'!$C$12:$O$211,Index!B1284,Index!A1284)),0,INDEX('Trust - Frontsheet'!$C$12:$O$211,Index!B1284,Index!A1284))</f>
        <v>0</v>
      </c>
    </row>
    <row r="1292" spans="1:4" x14ac:dyDescent="0.2">
      <c r="A1292" s="97" t="s">
        <v>9510</v>
      </c>
      <c r="B1292" s="97" t="s">
        <v>9511</v>
      </c>
      <c r="C1292" s="97" t="s">
        <v>28</v>
      </c>
      <c r="D1292" s="100">
        <f>IF(ISERROR(INDEX('Trust - Frontsheet'!$C$12:$O$211,Index!B1285,Index!A1285)),0,INDEX('Trust - Frontsheet'!$C$12:$O$211,Index!B1285,Index!A1285))</f>
        <v>0</v>
      </c>
    </row>
    <row r="1293" spans="1:4" x14ac:dyDescent="0.2">
      <c r="A1293" s="97" t="s">
        <v>9512</v>
      </c>
      <c r="B1293" s="97" t="s">
        <v>9513</v>
      </c>
      <c r="C1293" s="97" t="s">
        <v>28</v>
      </c>
      <c r="D1293" s="100">
        <f>IF(ISERROR(INDEX('Trust - Frontsheet'!$C$12:$O$211,Index!B1286,Index!A1286)),0,INDEX('Trust - Frontsheet'!$C$12:$O$211,Index!B1286,Index!A1286))</f>
        <v>0</v>
      </c>
    </row>
    <row r="1294" spans="1:4" x14ac:dyDescent="0.2">
      <c r="A1294" s="97" t="s">
        <v>9514</v>
      </c>
      <c r="B1294" s="97" t="s">
        <v>9515</v>
      </c>
      <c r="C1294" s="97" t="s">
        <v>28</v>
      </c>
      <c r="D1294" s="100">
        <f>IF(ISERROR(INDEX('Trust - Frontsheet'!$C$12:$O$211,Index!B1287,Index!A1287)),0,INDEX('Trust - Frontsheet'!$C$12:$O$211,Index!B1287,Index!A1287))</f>
        <v>0</v>
      </c>
    </row>
    <row r="1295" spans="1:4" x14ac:dyDescent="0.2">
      <c r="A1295" s="97" t="s">
        <v>9516</v>
      </c>
      <c r="B1295" s="97" t="s">
        <v>9517</v>
      </c>
      <c r="C1295" s="97" t="s">
        <v>28</v>
      </c>
      <c r="D1295" s="100">
        <f>IF(ISERROR(INDEX('Trust - Frontsheet'!$C$12:$O$211,Index!B1288,Index!A1288)),0,INDEX('Trust - Frontsheet'!$C$12:$O$211,Index!B1288,Index!A1288))</f>
        <v>0</v>
      </c>
    </row>
    <row r="1296" spans="1:4" x14ac:dyDescent="0.2">
      <c r="A1296" s="97" t="s">
        <v>9518</v>
      </c>
      <c r="B1296" s="97" t="s">
        <v>6782</v>
      </c>
      <c r="C1296" s="97" t="s">
        <v>28</v>
      </c>
      <c r="D1296" s="100">
        <f>IF(ISERROR(INDEX('Trust - Frontsheet'!$C$12:$O$211,Index!B1289,Index!A1289)),0,INDEX('Trust - Frontsheet'!$C$12:$O$211,Index!B1289,Index!A1289))</f>
        <v>0</v>
      </c>
    </row>
    <row r="1297" spans="1:4" x14ac:dyDescent="0.2">
      <c r="A1297" s="97" t="s">
        <v>6783</v>
      </c>
      <c r="B1297" s="97" t="s">
        <v>6784</v>
      </c>
      <c r="C1297" s="97" t="s">
        <v>28</v>
      </c>
      <c r="D1297" s="100">
        <f>IF(ISERROR(INDEX('Trust - Frontsheet'!$C$12:$O$211,Index!B1290,Index!A1290)),0,INDEX('Trust - Frontsheet'!$C$12:$O$211,Index!B1290,Index!A1290))</f>
        <v>0</v>
      </c>
    </row>
    <row r="1298" spans="1:4" x14ac:dyDescent="0.2">
      <c r="A1298" s="97" t="s">
        <v>6785</v>
      </c>
      <c r="B1298" s="97" t="s">
        <v>6786</v>
      </c>
      <c r="C1298" s="97" t="s">
        <v>28</v>
      </c>
      <c r="D1298" s="100">
        <f>IF(ISERROR(INDEX('Trust - Frontsheet'!$C$12:$O$211,Index!B1291,Index!A1291)),0,INDEX('Trust - Frontsheet'!$C$12:$O$211,Index!B1291,Index!A1291))</f>
        <v>0</v>
      </c>
    </row>
    <row r="1299" spans="1:4" x14ac:dyDescent="0.2">
      <c r="A1299" s="97" t="s">
        <v>6789</v>
      </c>
      <c r="B1299" s="97" t="s">
        <v>6790</v>
      </c>
      <c r="C1299" s="97" t="s">
        <v>28</v>
      </c>
      <c r="D1299" s="100">
        <f>IF(ISERROR(INDEX('Trust - Frontsheet'!$C$12:$O$211,Index!B1292,Index!A1292)),0,INDEX('Trust - Frontsheet'!$C$12:$O$211,Index!B1292,Index!A1292))</f>
        <v>0</v>
      </c>
    </row>
    <row r="1300" spans="1:4" x14ac:dyDescent="0.2">
      <c r="A1300" s="97" t="s">
        <v>6791</v>
      </c>
      <c r="B1300" s="97" t="s">
        <v>6792</v>
      </c>
      <c r="C1300" s="97" t="s">
        <v>28</v>
      </c>
      <c r="D1300" s="100">
        <f>IF(ISERROR(INDEX('Trust - Frontsheet'!$C$12:$O$211,Index!B1293,Index!A1293)),0,INDEX('Trust - Frontsheet'!$C$12:$O$211,Index!B1293,Index!A1293))</f>
        <v>0</v>
      </c>
    </row>
    <row r="1301" spans="1:4" x14ac:dyDescent="0.2">
      <c r="A1301" s="97" t="s">
        <v>6793</v>
      </c>
      <c r="B1301" s="97" t="s">
        <v>6794</v>
      </c>
      <c r="C1301" s="97" t="s">
        <v>28</v>
      </c>
      <c r="D1301" s="100">
        <f>IF(ISERROR(INDEX('Trust - Frontsheet'!$C$12:$O$211,Index!B1294,Index!A1294)),0,INDEX('Trust - Frontsheet'!$C$12:$O$211,Index!B1294,Index!A1294))</f>
        <v>0</v>
      </c>
    </row>
    <row r="1302" spans="1:4" x14ac:dyDescent="0.2">
      <c r="A1302" s="97" t="s">
        <v>6795</v>
      </c>
      <c r="B1302" s="97" t="s">
        <v>6796</v>
      </c>
      <c r="C1302" s="97" t="s">
        <v>28</v>
      </c>
      <c r="D1302" s="100">
        <f>IF(ISERROR(INDEX('Trust - Frontsheet'!$C$12:$O$211,Index!B1295,Index!A1295)),0,INDEX('Trust - Frontsheet'!$C$12:$O$211,Index!B1295,Index!A1295))</f>
        <v>0</v>
      </c>
    </row>
    <row r="1303" spans="1:4" x14ac:dyDescent="0.2">
      <c r="A1303" s="97" t="s">
        <v>6797</v>
      </c>
      <c r="B1303" s="97" t="s">
        <v>6798</v>
      </c>
      <c r="C1303" s="97" t="s">
        <v>28</v>
      </c>
      <c r="D1303" s="100">
        <f>IF(ISERROR(INDEX('Trust - Frontsheet'!$C$12:$O$211,Index!B1296,Index!A1296)),0,INDEX('Trust - Frontsheet'!$C$12:$O$211,Index!B1296,Index!A1296))</f>
        <v>0</v>
      </c>
    </row>
    <row r="1304" spans="1:4" x14ac:dyDescent="0.2">
      <c r="A1304" s="97" t="s">
        <v>6799</v>
      </c>
      <c r="B1304" s="97" t="s">
        <v>6800</v>
      </c>
      <c r="C1304" s="97" t="s">
        <v>28</v>
      </c>
      <c r="D1304" s="100">
        <f>IF(ISERROR(INDEX('Trust - Frontsheet'!$C$12:$O$211,Index!B1297,Index!A1297)),0,INDEX('Trust - Frontsheet'!$C$12:$O$211,Index!B1297,Index!A1297))</f>
        <v>0</v>
      </c>
    </row>
    <row r="1305" spans="1:4" x14ac:dyDescent="0.2">
      <c r="A1305" s="97" t="s">
        <v>6801</v>
      </c>
      <c r="B1305" s="97" t="s">
        <v>6802</v>
      </c>
      <c r="C1305" s="97" t="s">
        <v>28</v>
      </c>
      <c r="D1305" s="100">
        <f>IF(ISERROR(INDEX('Trust - Frontsheet'!$C$12:$O$211,Index!B1298,Index!A1298)),0,INDEX('Trust - Frontsheet'!$C$12:$O$211,Index!B1298,Index!A1298))</f>
        <v>0</v>
      </c>
    </row>
    <row r="1306" spans="1:4" x14ac:dyDescent="0.2">
      <c r="A1306" s="97" t="s">
        <v>6803</v>
      </c>
      <c r="B1306" s="97" t="s">
        <v>6804</v>
      </c>
      <c r="C1306" s="97" t="s">
        <v>28</v>
      </c>
      <c r="D1306" s="100">
        <f>IF(ISERROR(INDEX('Trust - Frontsheet'!$C$12:$O$211,Index!B1299,Index!A1299)),0,INDEX('Trust - Frontsheet'!$C$12:$O$211,Index!B1299,Index!A1299))</f>
        <v>0</v>
      </c>
    </row>
    <row r="1307" spans="1:4" x14ac:dyDescent="0.2">
      <c r="A1307" s="97" t="s">
        <v>4875</v>
      </c>
      <c r="B1307" s="97" t="s">
        <v>4876</v>
      </c>
      <c r="C1307" s="97" t="s">
        <v>28</v>
      </c>
      <c r="D1307" s="100">
        <f>IF(ISERROR(INDEX('Trust - Frontsheet'!$C$12:$O$211,Index!B1300,Index!A1300)),0,INDEX('Trust - Frontsheet'!$C$12:$O$211,Index!B1300,Index!A1300))</f>
        <v>0</v>
      </c>
    </row>
    <row r="1308" spans="1:4" x14ac:dyDescent="0.2">
      <c r="A1308" s="97" t="s">
        <v>4877</v>
      </c>
      <c r="B1308" s="97" t="s">
        <v>4878</v>
      </c>
      <c r="C1308" s="97" t="s">
        <v>28</v>
      </c>
      <c r="D1308" s="100">
        <f>IF(ISERROR(INDEX('Trust - Frontsheet'!$C$12:$O$211,Index!B1301,Index!A1301)),0,INDEX('Trust - Frontsheet'!$C$12:$O$211,Index!B1301,Index!A1301))</f>
        <v>0</v>
      </c>
    </row>
    <row r="1309" spans="1:4" x14ac:dyDescent="0.2">
      <c r="A1309" s="97" t="s">
        <v>9320</v>
      </c>
      <c r="B1309" s="97" t="s">
        <v>9321</v>
      </c>
      <c r="C1309" s="97" t="s">
        <v>28</v>
      </c>
      <c r="D1309" s="100">
        <f>IF(ISERROR(INDEX('Trust - Frontsheet'!$C$12:$O$211,Index!B1302,Index!A1302)),0,INDEX('Trust - Frontsheet'!$C$12:$O$211,Index!B1302,Index!A1302))</f>
        <v>0</v>
      </c>
    </row>
    <row r="1310" spans="1:4" x14ac:dyDescent="0.2">
      <c r="A1310" s="97" t="s">
        <v>9322</v>
      </c>
      <c r="B1310" s="97" t="s">
        <v>9323</v>
      </c>
      <c r="C1310" s="97" t="s">
        <v>28</v>
      </c>
      <c r="D1310" s="100">
        <f>IF(ISERROR(INDEX('Trust - Frontsheet'!$C$12:$O$211,Index!B1303,Index!A1303)),0,INDEX('Trust - Frontsheet'!$C$12:$O$211,Index!B1303,Index!A1303))</f>
        <v>0</v>
      </c>
    </row>
    <row r="1311" spans="1:4" x14ac:dyDescent="0.2">
      <c r="A1311" s="97" t="s">
        <v>9324</v>
      </c>
      <c r="B1311" s="97" t="s">
        <v>9325</v>
      </c>
      <c r="C1311" s="97" t="s">
        <v>28</v>
      </c>
      <c r="D1311" s="100">
        <f>IF(ISERROR(INDEX('Trust - Frontsheet'!$C$12:$O$211,Index!B1304,Index!A1304)),0,INDEX('Trust - Frontsheet'!$C$12:$O$211,Index!B1304,Index!A1304))</f>
        <v>0</v>
      </c>
    </row>
    <row r="1312" spans="1:4" x14ac:dyDescent="0.2">
      <c r="A1312" s="97" t="s">
        <v>9326</v>
      </c>
      <c r="B1312" s="97" t="s">
        <v>9327</v>
      </c>
      <c r="C1312" s="97" t="s">
        <v>28</v>
      </c>
      <c r="D1312" s="100">
        <f>IF(ISERROR(INDEX('Trust - Frontsheet'!$C$12:$O$211,Index!B1305,Index!A1305)),0,INDEX('Trust - Frontsheet'!$C$12:$O$211,Index!B1305,Index!A1305))</f>
        <v>0</v>
      </c>
    </row>
    <row r="1313" spans="1:4" x14ac:dyDescent="0.2">
      <c r="A1313" s="97" t="s">
        <v>9328</v>
      </c>
      <c r="B1313" s="97" t="s">
        <v>9329</v>
      </c>
      <c r="C1313" s="97" t="s">
        <v>28</v>
      </c>
      <c r="D1313" s="100">
        <f>IF(ISERROR(INDEX('Trust - Frontsheet'!$C$12:$O$211,Index!B1306,Index!A1306)),0,INDEX('Trust - Frontsheet'!$C$12:$O$211,Index!B1306,Index!A1306))</f>
        <v>0</v>
      </c>
    </row>
    <row r="1314" spans="1:4" x14ac:dyDescent="0.2">
      <c r="A1314" s="97" t="s">
        <v>9330</v>
      </c>
      <c r="B1314" s="97" t="s">
        <v>9331</v>
      </c>
      <c r="C1314" s="97" t="s">
        <v>28</v>
      </c>
      <c r="D1314" s="100">
        <f>IF(ISERROR(INDEX('Trust - Frontsheet'!$C$12:$O$211,Index!B1307,Index!A1307)),0,INDEX('Trust - Frontsheet'!$C$12:$O$211,Index!B1307,Index!A1307))</f>
        <v>0</v>
      </c>
    </row>
    <row r="1315" spans="1:4" x14ac:dyDescent="0.2">
      <c r="A1315" s="97" t="s">
        <v>10131</v>
      </c>
      <c r="B1315" s="97" t="s">
        <v>10132</v>
      </c>
      <c r="C1315" s="97" t="s">
        <v>28</v>
      </c>
      <c r="D1315" s="100">
        <f>IF(ISERROR(INDEX('Trust - Frontsheet'!$C$12:$O$211,Index!B1308,Index!A1308)),0,INDEX('Trust - Frontsheet'!$C$12:$O$211,Index!B1308,Index!A1308))</f>
        <v>0</v>
      </c>
    </row>
    <row r="1316" spans="1:4" x14ac:dyDescent="0.2">
      <c r="A1316" s="97" t="s">
        <v>10279</v>
      </c>
      <c r="B1316" s="97" t="s">
        <v>10280</v>
      </c>
      <c r="C1316" s="97" t="s">
        <v>28</v>
      </c>
      <c r="D1316" s="100">
        <f>IF(ISERROR(INDEX('Trust - Frontsheet'!$C$12:$O$211,Index!B1309,Index!A1309)),0,INDEX('Trust - Frontsheet'!$C$12:$O$211,Index!B1309,Index!A1309))</f>
        <v>0</v>
      </c>
    </row>
    <row r="1317" spans="1:4" x14ac:dyDescent="0.2">
      <c r="A1317" s="97" t="s">
        <v>10281</v>
      </c>
      <c r="B1317" s="97" t="s">
        <v>10282</v>
      </c>
      <c r="C1317" s="97" t="s">
        <v>28</v>
      </c>
      <c r="D1317" s="100">
        <f>IF(ISERROR(INDEX('Trust - Frontsheet'!$C$12:$O$211,Index!B1310,Index!A1310)),0,INDEX('Trust - Frontsheet'!$C$12:$O$211,Index!B1310,Index!A1310))</f>
        <v>0</v>
      </c>
    </row>
    <row r="1318" spans="1:4" x14ac:dyDescent="0.2">
      <c r="A1318" s="97" t="s">
        <v>10283</v>
      </c>
      <c r="B1318" s="97" t="s">
        <v>10284</v>
      </c>
      <c r="C1318" s="97" t="s">
        <v>28</v>
      </c>
      <c r="D1318" s="100">
        <f>IF(ISERROR(INDEX('Trust - Frontsheet'!$C$12:$O$211,Index!B1311,Index!A1311)),0,INDEX('Trust - Frontsheet'!$C$12:$O$211,Index!B1311,Index!A1311))</f>
        <v>0</v>
      </c>
    </row>
    <row r="1319" spans="1:4" x14ac:dyDescent="0.2">
      <c r="A1319" s="97" t="s">
        <v>10287</v>
      </c>
      <c r="B1319" s="97" t="s">
        <v>10288</v>
      </c>
      <c r="C1319" s="97" t="s">
        <v>28</v>
      </c>
      <c r="D1319" s="100">
        <f>IF(ISERROR(INDEX('Trust - Frontsheet'!$C$12:$O$211,Index!B1312,Index!A1312)),0,INDEX('Trust - Frontsheet'!$C$12:$O$211,Index!B1312,Index!A1312))</f>
        <v>0</v>
      </c>
    </row>
    <row r="1320" spans="1:4" x14ac:dyDescent="0.2">
      <c r="A1320" s="97" t="s">
        <v>10289</v>
      </c>
      <c r="B1320" s="97" t="s">
        <v>10290</v>
      </c>
      <c r="C1320" s="97" t="s">
        <v>28</v>
      </c>
      <c r="D1320" s="100">
        <f>IF(ISERROR(INDEX('Trust - Frontsheet'!$C$12:$O$211,Index!B1313,Index!A1313)),0,INDEX('Trust - Frontsheet'!$C$12:$O$211,Index!B1313,Index!A1313))</f>
        <v>0</v>
      </c>
    </row>
    <row r="1321" spans="1:4" x14ac:dyDescent="0.2">
      <c r="A1321" s="97" t="s">
        <v>10291</v>
      </c>
      <c r="B1321" s="97" t="s">
        <v>10292</v>
      </c>
      <c r="C1321" s="97" t="s">
        <v>28</v>
      </c>
      <c r="D1321" s="100">
        <f>IF(ISERROR(INDEX('Trust - Frontsheet'!$C$12:$O$211,Index!B1314,Index!A1314)),0,INDEX('Trust - Frontsheet'!$C$12:$O$211,Index!B1314,Index!A1314))</f>
        <v>0</v>
      </c>
    </row>
    <row r="1322" spans="1:4" x14ac:dyDescent="0.2">
      <c r="A1322" s="97" t="s">
        <v>10293</v>
      </c>
      <c r="B1322" s="97" t="s">
        <v>10294</v>
      </c>
      <c r="C1322" s="97" t="s">
        <v>28</v>
      </c>
      <c r="D1322" s="100">
        <f>IF(ISERROR(INDEX('Trust - Frontsheet'!$C$12:$O$211,Index!B1315,Index!A1315)),0,INDEX('Trust - Frontsheet'!$C$12:$O$211,Index!B1315,Index!A1315))</f>
        <v>0</v>
      </c>
    </row>
    <row r="1323" spans="1:4" x14ac:dyDescent="0.2">
      <c r="A1323" s="97" t="s">
        <v>10295</v>
      </c>
      <c r="B1323" s="97" t="s">
        <v>10296</v>
      </c>
      <c r="C1323" s="97" t="s">
        <v>28</v>
      </c>
      <c r="D1323" s="100">
        <f>IF(ISERROR(INDEX('Trust - Frontsheet'!$C$12:$O$211,Index!B1316,Index!A1316)),0,INDEX('Trust - Frontsheet'!$C$12:$O$211,Index!B1316,Index!A1316))</f>
        <v>0</v>
      </c>
    </row>
    <row r="1324" spans="1:4" x14ac:dyDescent="0.2">
      <c r="A1324" s="97" t="s">
        <v>10297</v>
      </c>
      <c r="B1324" s="97" t="s">
        <v>10298</v>
      </c>
      <c r="C1324" s="97" t="s">
        <v>28</v>
      </c>
      <c r="D1324" s="100">
        <f>IF(ISERROR(INDEX('Trust - Frontsheet'!$C$12:$O$211,Index!B1317,Index!A1317)),0,INDEX('Trust - Frontsheet'!$C$12:$O$211,Index!B1317,Index!A1317))</f>
        <v>0</v>
      </c>
    </row>
    <row r="1325" spans="1:4" x14ac:dyDescent="0.2">
      <c r="A1325" s="97" t="s">
        <v>10299</v>
      </c>
      <c r="B1325" s="97" t="s">
        <v>10300</v>
      </c>
      <c r="C1325" s="97" t="s">
        <v>28</v>
      </c>
      <c r="D1325" s="100">
        <f>IF(ISERROR(INDEX('Trust - Frontsheet'!$C$12:$O$211,Index!B1318,Index!A1318)),0,INDEX('Trust - Frontsheet'!$C$12:$O$211,Index!B1318,Index!A1318))</f>
        <v>0</v>
      </c>
    </row>
    <row r="1326" spans="1:4" x14ac:dyDescent="0.2">
      <c r="A1326" s="97" t="s">
        <v>10301</v>
      </c>
      <c r="B1326" s="97" t="s">
        <v>7416</v>
      </c>
      <c r="C1326" s="97" t="s">
        <v>28</v>
      </c>
      <c r="D1326" s="100">
        <f>IF(ISERROR(INDEX('Trust - Frontsheet'!$C$12:$O$211,Index!B1319,Index!A1319)),0,INDEX('Trust - Frontsheet'!$C$12:$O$211,Index!B1319,Index!A1319))</f>
        <v>0</v>
      </c>
    </row>
    <row r="1327" spans="1:4" x14ac:dyDescent="0.2">
      <c r="A1327" s="97" t="s">
        <v>7417</v>
      </c>
      <c r="B1327" s="97" t="s">
        <v>7418</v>
      </c>
      <c r="C1327" s="97" t="s">
        <v>28</v>
      </c>
      <c r="D1327" s="100">
        <f>IF(ISERROR(INDEX('Trust - Frontsheet'!$C$12:$O$211,Index!B1320,Index!A1320)),0,INDEX('Trust - Frontsheet'!$C$12:$O$211,Index!B1320,Index!A1320))</f>
        <v>0</v>
      </c>
    </row>
    <row r="1328" spans="1:4" x14ac:dyDescent="0.2">
      <c r="A1328" s="97" t="s">
        <v>7419</v>
      </c>
      <c r="B1328" s="97" t="s">
        <v>7420</v>
      </c>
      <c r="C1328" s="97" t="s">
        <v>28</v>
      </c>
      <c r="D1328" s="100">
        <f>IF(ISERROR(INDEX('Trust - Frontsheet'!$C$12:$O$211,Index!B1321,Index!A1321)),0,INDEX('Trust - Frontsheet'!$C$12:$O$211,Index!B1321,Index!A1321))</f>
        <v>0</v>
      </c>
    </row>
    <row r="1329" spans="1:4" x14ac:dyDescent="0.2">
      <c r="A1329" s="97" t="s">
        <v>7423</v>
      </c>
      <c r="B1329" s="97" t="s">
        <v>7424</v>
      </c>
      <c r="C1329" s="97" t="s">
        <v>28</v>
      </c>
      <c r="D1329" s="100">
        <f>IF(ISERROR(INDEX('Trust - Frontsheet'!$C$12:$O$211,Index!B1322,Index!A1322)),0,INDEX('Trust - Frontsheet'!$C$12:$O$211,Index!B1322,Index!A1322))</f>
        <v>0</v>
      </c>
    </row>
    <row r="1330" spans="1:4" x14ac:dyDescent="0.2">
      <c r="A1330" s="97" t="s">
        <v>4019</v>
      </c>
      <c r="B1330" s="97" t="s">
        <v>4020</v>
      </c>
      <c r="C1330" s="97" t="s">
        <v>28</v>
      </c>
      <c r="D1330" s="100">
        <f>IF(ISERROR(INDEX('Trust - Frontsheet'!$C$12:$O$211,Index!B1323,Index!A1323)),0,INDEX('Trust - Frontsheet'!$C$12:$O$211,Index!B1323,Index!A1323))</f>
        <v>0</v>
      </c>
    </row>
    <row r="1331" spans="1:4" x14ac:dyDescent="0.2">
      <c r="A1331" s="97" t="s">
        <v>4021</v>
      </c>
      <c r="B1331" s="97" t="s">
        <v>4022</v>
      </c>
      <c r="C1331" s="97" t="s">
        <v>28</v>
      </c>
      <c r="D1331" s="100">
        <f>IF(ISERROR(INDEX('Trust - Frontsheet'!$C$12:$O$211,Index!B1324,Index!A1324)),0,INDEX('Trust - Frontsheet'!$C$12:$O$211,Index!B1324,Index!A1324))</f>
        <v>0</v>
      </c>
    </row>
    <row r="1332" spans="1:4" x14ac:dyDescent="0.2">
      <c r="A1332" s="97" t="s">
        <v>4023</v>
      </c>
      <c r="B1332" s="97" t="s">
        <v>4024</v>
      </c>
      <c r="C1332" s="97" t="s">
        <v>28</v>
      </c>
      <c r="D1332" s="100">
        <f>IF(ISERROR(INDEX('Trust - Frontsheet'!$C$12:$O$211,Index!B1325,Index!A1325)),0,INDEX('Trust - Frontsheet'!$C$12:$O$211,Index!B1325,Index!A1325))</f>
        <v>0</v>
      </c>
    </row>
    <row r="1333" spans="1:4" x14ac:dyDescent="0.2">
      <c r="A1333" s="97" t="s">
        <v>4025</v>
      </c>
      <c r="B1333" s="97" t="s">
        <v>4026</v>
      </c>
      <c r="C1333" s="97" t="s">
        <v>28</v>
      </c>
      <c r="D1333" s="100">
        <f>IF(ISERROR(INDEX('Trust - Frontsheet'!$C$12:$O$211,Index!B1326,Index!A1326)),0,INDEX('Trust - Frontsheet'!$C$12:$O$211,Index!B1326,Index!A1326))</f>
        <v>0</v>
      </c>
    </row>
    <row r="1334" spans="1:4" x14ac:dyDescent="0.2">
      <c r="A1334" s="97" t="s">
        <v>4027</v>
      </c>
      <c r="B1334" s="97" t="s">
        <v>4028</v>
      </c>
      <c r="C1334" s="97" t="s">
        <v>28</v>
      </c>
      <c r="D1334" s="100">
        <f>IF(ISERROR(INDEX('Trust - Frontsheet'!$C$12:$O$211,Index!B1327,Index!A1327)),0,INDEX('Trust - Frontsheet'!$C$12:$O$211,Index!B1327,Index!A1327))</f>
        <v>0</v>
      </c>
    </row>
    <row r="1335" spans="1:4" x14ac:dyDescent="0.2">
      <c r="A1335" s="97" t="s">
        <v>4029</v>
      </c>
      <c r="B1335" s="97" t="s">
        <v>4030</v>
      </c>
      <c r="C1335" s="97" t="s">
        <v>28</v>
      </c>
      <c r="D1335" s="100">
        <f>IF(ISERROR(INDEX('Trust - Frontsheet'!$C$12:$O$211,Index!B1328,Index!A1328)),0,INDEX('Trust - Frontsheet'!$C$12:$O$211,Index!B1328,Index!A1328))</f>
        <v>0</v>
      </c>
    </row>
    <row r="1336" spans="1:4" x14ac:dyDescent="0.2">
      <c r="A1336" s="97" t="s">
        <v>4031</v>
      </c>
      <c r="B1336" s="97" t="s">
        <v>4032</v>
      </c>
      <c r="C1336" s="97" t="s">
        <v>28</v>
      </c>
      <c r="D1336" s="100">
        <f>IF(ISERROR(INDEX('Trust - Frontsheet'!$C$12:$O$211,Index!B1329,Index!A1329)),0,INDEX('Trust - Frontsheet'!$C$12:$O$211,Index!B1329,Index!A1329))</f>
        <v>0</v>
      </c>
    </row>
    <row r="1337" spans="1:4" x14ac:dyDescent="0.2">
      <c r="A1337" s="97" t="s">
        <v>4033</v>
      </c>
      <c r="B1337" s="97" t="s">
        <v>4034</v>
      </c>
      <c r="C1337" s="97" t="s">
        <v>28</v>
      </c>
      <c r="D1337" s="100">
        <f>IF(ISERROR(INDEX('Trust - Frontsheet'!$C$12:$O$211,Index!B1330,Index!A1330)),0,INDEX('Trust - Frontsheet'!$C$12:$O$211,Index!B1330,Index!A1330))</f>
        <v>0</v>
      </c>
    </row>
    <row r="1338" spans="1:4" x14ac:dyDescent="0.2">
      <c r="A1338" s="97" t="s">
        <v>4035</v>
      </c>
      <c r="B1338" s="97" t="s">
        <v>4036</v>
      </c>
      <c r="C1338" s="97" t="s">
        <v>28</v>
      </c>
      <c r="D1338" s="100">
        <f>IF(ISERROR(INDEX('Trust - Frontsheet'!$C$12:$O$211,Index!B1331,Index!A1331)),0,INDEX('Trust - Frontsheet'!$C$12:$O$211,Index!B1331,Index!A1331))</f>
        <v>0</v>
      </c>
    </row>
    <row r="1339" spans="1:4" x14ac:dyDescent="0.2">
      <c r="A1339" s="97" t="s">
        <v>4039</v>
      </c>
      <c r="B1339" s="97" t="s">
        <v>4040</v>
      </c>
      <c r="C1339" s="97" t="s">
        <v>28</v>
      </c>
      <c r="D1339" s="100">
        <f>IF(ISERROR(INDEX('Trust - Frontsheet'!$C$12:$O$211,Index!B1332,Index!A1332)),0,INDEX('Trust - Frontsheet'!$C$12:$O$211,Index!B1332,Index!A1332))</f>
        <v>0</v>
      </c>
    </row>
    <row r="1340" spans="1:4" x14ac:dyDescent="0.2">
      <c r="A1340" s="97" t="s">
        <v>4041</v>
      </c>
      <c r="B1340" s="97" t="s">
        <v>4042</v>
      </c>
      <c r="C1340" s="97" t="s">
        <v>28</v>
      </c>
      <c r="D1340" s="100">
        <f>IF(ISERROR(INDEX('Trust - Frontsheet'!$C$12:$O$211,Index!B1333,Index!A1333)),0,INDEX('Trust - Frontsheet'!$C$12:$O$211,Index!B1333,Index!A1333))</f>
        <v>0</v>
      </c>
    </row>
    <row r="1341" spans="1:4" x14ac:dyDescent="0.2">
      <c r="A1341" s="97" t="s">
        <v>4043</v>
      </c>
      <c r="B1341" s="97" t="s">
        <v>4044</v>
      </c>
      <c r="C1341" s="97" t="s">
        <v>28</v>
      </c>
      <c r="D1341" s="100">
        <f>IF(ISERROR(INDEX('Trust - Frontsheet'!$C$12:$O$211,Index!B1334,Index!A1334)),0,INDEX('Trust - Frontsheet'!$C$12:$O$211,Index!B1334,Index!A1334))</f>
        <v>0</v>
      </c>
    </row>
    <row r="1342" spans="1:4" x14ac:dyDescent="0.2">
      <c r="A1342" s="97" t="s">
        <v>4045</v>
      </c>
      <c r="B1342" s="97" t="s">
        <v>6140</v>
      </c>
      <c r="C1342" s="97" t="s">
        <v>28</v>
      </c>
      <c r="D1342" s="100">
        <f>IF(ISERROR(INDEX('Trust - Frontsheet'!$C$12:$O$211,Index!B1335,Index!A1335)),0,INDEX('Trust - Frontsheet'!$C$12:$O$211,Index!B1335,Index!A1335))</f>
        <v>0</v>
      </c>
    </row>
    <row r="1343" spans="1:4" x14ac:dyDescent="0.2">
      <c r="A1343" s="97" t="s">
        <v>6141</v>
      </c>
      <c r="B1343" s="97" t="s">
        <v>6142</v>
      </c>
      <c r="C1343" s="97" t="s">
        <v>28</v>
      </c>
      <c r="D1343" s="100">
        <f>IF(ISERROR(INDEX('Trust - Frontsheet'!$C$12:$O$211,Index!B1336,Index!A1336)),0,INDEX('Trust - Frontsheet'!$C$12:$O$211,Index!B1336,Index!A1336))</f>
        <v>0</v>
      </c>
    </row>
    <row r="1344" spans="1:4" x14ac:dyDescent="0.2">
      <c r="A1344" s="97" t="s">
        <v>6143</v>
      </c>
      <c r="B1344" s="97" t="s">
        <v>6144</v>
      </c>
      <c r="C1344" s="97" t="s">
        <v>28</v>
      </c>
      <c r="D1344" s="100">
        <f>IF(ISERROR(INDEX('Trust - Frontsheet'!$C$12:$O$211,Index!B1337,Index!A1337)),0,INDEX('Trust - Frontsheet'!$C$12:$O$211,Index!B1337,Index!A1337))</f>
        <v>0</v>
      </c>
    </row>
    <row r="1345" spans="1:4" x14ac:dyDescent="0.2">
      <c r="A1345" s="97" t="s">
        <v>6145</v>
      </c>
      <c r="B1345" s="97" t="s">
        <v>6146</v>
      </c>
      <c r="C1345" s="97" t="s">
        <v>28</v>
      </c>
      <c r="D1345" s="100">
        <f>IF(ISERROR(INDEX('Trust - Frontsheet'!$C$12:$O$211,Index!B1338,Index!A1338)),0,INDEX('Trust - Frontsheet'!$C$12:$O$211,Index!B1338,Index!A1338))</f>
        <v>0</v>
      </c>
    </row>
    <row r="1346" spans="1:4" x14ac:dyDescent="0.2">
      <c r="A1346" s="97" t="s">
        <v>6147</v>
      </c>
      <c r="B1346" s="97" t="s">
        <v>6148</v>
      </c>
      <c r="C1346" s="97" t="s">
        <v>28</v>
      </c>
      <c r="D1346" s="100">
        <f>IF(ISERROR(INDEX('Trust - Frontsheet'!$C$12:$O$211,Index!B1339,Index!A1339)),0,INDEX('Trust - Frontsheet'!$C$12:$O$211,Index!B1339,Index!A1339))</f>
        <v>0</v>
      </c>
    </row>
    <row r="1347" spans="1:4" x14ac:dyDescent="0.2">
      <c r="A1347" s="97" t="s">
        <v>6149</v>
      </c>
      <c r="B1347" s="97" t="s">
        <v>6150</v>
      </c>
      <c r="C1347" s="97" t="s">
        <v>28</v>
      </c>
      <c r="D1347" s="100">
        <f>IF(ISERROR(INDEX('Trust - Frontsheet'!$C$12:$O$211,Index!B1340,Index!A1340)),0,INDEX('Trust - Frontsheet'!$C$12:$O$211,Index!B1340,Index!A1340))</f>
        <v>0</v>
      </c>
    </row>
    <row r="1348" spans="1:4" x14ac:dyDescent="0.2">
      <c r="A1348" s="97" t="s">
        <v>6151</v>
      </c>
      <c r="B1348" s="97" t="s">
        <v>6152</v>
      </c>
      <c r="C1348" s="97" t="s">
        <v>28</v>
      </c>
      <c r="D1348" s="100">
        <f>IF(ISERROR(INDEX('Trust - Frontsheet'!$C$12:$O$211,Index!B1341,Index!A1341)),0,INDEX('Trust - Frontsheet'!$C$12:$O$211,Index!B1341,Index!A1341))</f>
        <v>0</v>
      </c>
    </row>
    <row r="1349" spans="1:4" x14ac:dyDescent="0.2">
      <c r="A1349" s="97" t="s">
        <v>6155</v>
      </c>
      <c r="B1349" s="97" t="s">
        <v>6156</v>
      </c>
      <c r="C1349" s="97" t="s">
        <v>28</v>
      </c>
      <c r="D1349" s="100">
        <f>IF(ISERROR(INDEX('Trust - Frontsheet'!$C$12:$O$211,Index!B1342,Index!A1342)),0,INDEX('Trust - Frontsheet'!$C$12:$O$211,Index!B1342,Index!A1342))</f>
        <v>0</v>
      </c>
    </row>
    <row r="1350" spans="1:4" x14ac:dyDescent="0.2">
      <c r="A1350" s="97" t="s">
        <v>6157</v>
      </c>
      <c r="B1350" s="97" t="s">
        <v>6158</v>
      </c>
      <c r="C1350" s="97" t="s">
        <v>28</v>
      </c>
      <c r="D1350" s="100">
        <f>IF(ISERROR(INDEX('Trust - Frontsheet'!$C$12:$O$211,Index!B1343,Index!A1343)),0,INDEX('Trust - Frontsheet'!$C$12:$O$211,Index!B1343,Index!A1343))</f>
        <v>0</v>
      </c>
    </row>
    <row r="1351" spans="1:4" x14ac:dyDescent="0.2">
      <c r="A1351" s="97" t="s">
        <v>6159</v>
      </c>
      <c r="B1351" s="97" t="s">
        <v>6160</v>
      </c>
      <c r="C1351" s="97" t="s">
        <v>28</v>
      </c>
      <c r="D1351" s="100">
        <f>IF(ISERROR(INDEX('Trust - Frontsheet'!$C$12:$O$211,Index!B1344,Index!A1344)),0,INDEX('Trust - Frontsheet'!$C$12:$O$211,Index!B1344,Index!A1344))</f>
        <v>0</v>
      </c>
    </row>
    <row r="1352" spans="1:4" x14ac:dyDescent="0.2">
      <c r="A1352" s="97" t="s">
        <v>6161</v>
      </c>
      <c r="B1352" s="97" t="s">
        <v>6162</v>
      </c>
      <c r="C1352" s="97" t="s">
        <v>28</v>
      </c>
      <c r="D1352" s="100">
        <f>IF(ISERROR(INDEX('Trust - Frontsheet'!$C$12:$O$211,Index!B1345,Index!A1345)),0,INDEX('Trust - Frontsheet'!$C$12:$O$211,Index!B1345,Index!A1345))</f>
        <v>0</v>
      </c>
    </row>
    <row r="1353" spans="1:4" x14ac:dyDescent="0.2">
      <c r="A1353" s="97" t="s">
        <v>6317</v>
      </c>
      <c r="B1353" s="97" t="s">
        <v>6318</v>
      </c>
      <c r="C1353" s="97" t="s">
        <v>28</v>
      </c>
      <c r="D1353" s="100">
        <f>IF(ISERROR(INDEX('Trust - Frontsheet'!$C$12:$O$211,Index!B1346,Index!A1346)),0,INDEX('Trust - Frontsheet'!$C$12:$O$211,Index!B1346,Index!A1346))</f>
        <v>0</v>
      </c>
    </row>
    <row r="1354" spans="1:4" x14ac:dyDescent="0.2">
      <c r="A1354" s="97" t="s">
        <v>6319</v>
      </c>
      <c r="B1354" s="97" t="s">
        <v>6320</v>
      </c>
      <c r="C1354" s="97" t="s">
        <v>28</v>
      </c>
      <c r="D1354" s="100">
        <f>IF(ISERROR(INDEX('Trust - Frontsheet'!$C$12:$O$211,Index!B1347,Index!A1347)),0,INDEX('Trust - Frontsheet'!$C$12:$O$211,Index!B1347,Index!A1347))</f>
        <v>0</v>
      </c>
    </row>
    <row r="1355" spans="1:4" x14ac:dyDescent="0.2">
      <c r="A1355" s="97" t="s">
        <v>6321</v>
      </c>
      <c r="B1355" s="97" t="s">
        <v>6322</v>
      </c>
      <c r="C1355" s="97" t="s">
        <v>28</v>
      </c>
      <c r="D1355" s="100">
        <f>IF(ISERROR(INDEX('Trust - Frontsheet'!$C$12:$O$211,Index!B1348,Index!A1348)),0,INDEX('Trust - Frontsheet'!$C$12:$O$211,Index!B1348,Index!A1348))</f>
        <v>0</v>
      </c>
    </row>
    <row r="1356" spans="1:4" x14ac:dyDescent="0.2">
      <c r="A1356" s="97" t="s">
        <v>6323</v>
      </c>
      <c r="B1356" s="97" t="s">
        <v>6324</v>
      </c>
      <c r="C1356" s="97" t="s">
        <v>28</v>
      </c>
      <c r="D1356" s="100">
        <f>IF(ISERROR(INDEX('Trust - Frontsheet'!$C$12:$O$211,Index!B1349,Index!A1349)),0,INDEX('Trust - Frontsheet'!$C$12:$O$211,Index!B1349,Index!A1349))</f>
        <v>0</v>
      </c>
    </row>
    <row r="1357" spans="1:4" x14ac:dyDescent="0.2">
      <c r="A1357" s="97" t="s">
        <v>6325</v>
      </c>
      <c r="B1357" s="97" t="s">
        <v>6326</v>
      </c>
      <c r="C1357" s="97" t="s">
        <v>28</v>
      </c>
      <c r="D1357" s="100">
        <f>IF(ISERROR(INDEX('Trust - Frontsheet'!$C$12:$O$211,Index!B1350,Index!A1350)),0,INDEX('Trust - Frontsheet'!$C$12:$O$211,Index!B1350,Index!A1350))</f>
        <v>0</v>
      </c>
    </row>
    <row r="1358" spans="1:4" x14ac:dyDescent="0.2">
      <c r="A1358" s="97" t="s">
        <v>6327</v>
      </c>
      <c r="B1358" s="97" t="s">
        <v>6328</v>
      </c>
      <c r="C1358" s="97" t="s">
        <v>28</v>
      </c>
      <c r="D1358" s="100">
        <f>IF(ISERROR(INDEX('Trust - Frontsheet'!$C$12:$O$211,Index!B1351,Index!A1351)),0,INDEX('Trust - Frontsheet'!$C$12:$O$211,Index!B1351,Index!A1351))</f>
        <v>0</v>
      </c>
    </row>
    <row r="1359" spans="1:4" x14ac:dyDescent="0.2">
      <c r="A1359" s="97" t="s">
        <v>6331</v>
      </c>
      <c r="B1359" s="97" t="s">
        <v>6332</v>
      </c>
      <c r="C1359" s="97" t="s">
        <v>28</v>
      </c>
      <c r="D1359" s="100">
        <f>IF(ISERROR(INDEX('Trust - Frontsheet'!$C$12:$O$211,Index!B1352,Index!A1352)),0,INDEX('Trust - Frontsheet'!$C$12:$O$211,Index!B1352,Index!A1352))</f>
        <v>0</v>
      </c>
    </row>
    <row r="1360" spans="1:4" x14ac:dyDescent="0.2">
      <c r="A1360" s="97" t="s">
        <v>6333</v>
      </c>
      <c r="B1360" s="97" t="s">
        <v>6334</v>
      </c>
      <c r="C1360" s="97" t="s">
        <v>28</v>
      </c>
      <c r="D1360" s="100">
        <f>IF(ISERROR(INDEX('Trust - Frontsheet'!$C$12:$O$211,Index!B1353,Index!A1353)),0,INDEX('Trust - Frontsheet'!$C$12:$O$211,Index!B1353,Index!A1353))</f>
        <v>0</v>
      </c>
    </row>
    <row r="1361" spans="1:4" x14ac:dyDescent="0.2">
      <c r="A1361" s="97" t="s">
        <v>6335</v>
      </c>
      <c r="B1361" s="97" t="s">
        <v>6336</v>
      </c>
      <c r="C1361" s="97" t="s">
        <v>28</v>
      </c>
      <c r="D1361" s="100">
        <f>IF(ISERROR(INDEX('Trust - Frontsheet'!$C$12:$O$211,Index!B1354,Index!A1354)),0,INDEX('Trust - Frontsheet'!$C$12:$O$211,Index!B1354,Index!A1354))</f>
        <v>0</v>
      </c>
    </row>
    <row r="1362" spans="1:4" x14ac:dyDescent="0.2">
      <c r="A1362" s="97" t="s">
        <v>6337</v>
      </c>
      <c r="B1362" s="97" t="s">
        <v>6338</v>
      </c>
      <c r="C1362" s="97" t="s">
        <v>28</v>
      </c>
      <c r="D1362" s="100">
        <f>IF(ISERROR(INDEX('Trust - Frontsheet'!$C$12:$O$211,Index!B1355,Index!A1355)),0,INDEX('Trust - Frontsheet'!$C$12:$O$211,Index!B1355,Index!A1355))</f>
        <v>0</v>
      </c>
    </row>
    <row r="1363" spans="1:4" x14ac:dyDescent="0.2">
      <c r="A1363" s="97" t="s">
        <v>6339</v>
      </c>
      <c r="B1363" s="97" t="s">
        <v>6340</v>
      </c>
      <c r="C1363" s="97" t="s">
        <v>28</v>
      </c>
      <c r="D1363" s="100">
        <f>IF(ISERROR(INDEX('Trust - Frontsheet'!$C$12:$O$211,Index!B1356,Index!A1356)),0,INDEX('Trust - Frontsheet'!$C$12:$O$211,Index!B1356,Index!A1356))</f>
        <v>0</v>
      </c>
    </row>
    <row r="1364" spans="1:4" x14ac:dyDescent="0.2">
      <c r="A1364" s="97" t="s">
        <v>6341</v>
      </c>
      <c r="B1364" s="97" t="s">
        <v>6342</v>
      </c>
      <c r="C1364" s="97" t="s">
        <v>28</v>
      </c>
      <c r="D1364" s="100">
        <f>IF(ISERROR(INDEX('Trust - Frontsheet'!$C$12:$O$211,Index!B1357,Index!A1357)),0,INDEX('Trust - Frontsheet'!$C$12:$O$211,Index!B1357,Index!A1357))</f>
        <v>0</v>
      </c>
    </row>
    <row r="1365" spans="1:4" x14ac:dyDescent="0.2">
      <c r="A1365" s="97" t="s">
        <v>6343</v>
      </c>
      <c r="B1365" s="97" t="s">
        <v>6344</v>
      </c>
      <c r="C1365" s="97" t="s">
        <v>28</v>
      </c>
      <c r="D1365" s="100">
        <f>IF(ISERROR(INDEX('Trust - Frontsheet'!$C$12:$O$211,Index!B1358,Index!A1358)),0,INDEX('Trust - Frontsheet'!$C$12:$O$211,Index!B1358,Index!A1358))</f>
        <v>0</v>
      </c>
    </row>
    <row r="1366" spans="1:4" x14ac:dyDescent="0.2">
      <c r="A1366" s="97" t="s">
        <v>6345</v>
      </c>
      <c r="B1366" s="97" t="s">
        <v>6346</v>
      </c>
      <c r="C1366" s="97" t="s">
        <v>28</v>
      </c>
      <c r="D1366" s="100">
        <f>IF(ISERROR(INDEX('Trust - Frontsheet'!$C$12:$O$211,Index!B1359,Index!A1359)),0,INDEX('Trust - Frontsheet'!$C$12:$O$211,Index!B1359,Index!A1359))</f>
        <v>0</v>
      </c>
    </row>
    <row r="1367" spans="1:4" x14ac:dyDescent="0.2">
      <c r="A1367" s="97" t="s">
        <v>6347</v>
      </c>
      <c r="B1367" s="97" t="s">
        <v>6348</v>
      </c>
      <c r="C1367" s="97" t="s">
        <v>28</v>
      </c>
      <c r="D1367" s="100">
        <f>IF(ISERROR(INDEX('Trust - Frontsheet'!$C$12:$O$211,Index!B1360,Index!A1360)),0,INDEX('Trust - Frontsheet'!$C$12:$O$211,Index!B1360,Index!A1360))</f>
        <v>0</v>
      </c>
    </row>
    <row r="1368" spans="1:4" x14ac:dyDescent="0.2">
      <c r="A1368" s="97" t="s">
        <v>6349</v>
      </c>
      <c r="B1368" s="97" t="s">
        <v>6350</v>
      </c>
      <c r="C1368" s="97" t="s">
        <v>28</v>
      </c>
      <c r="D1368" s="100">
        <f>IF(ISERROR(INDEX('Trust - Frontsheet'!$C$12:$O$211,Index!B1361,Index!A1361)),0,INDEX('Trust - Frontsheet'!$C$12:$O$211,Index!B1361,Index!A1361))</f>
        <v>0</v>
      </c>
    </row>
    <row r="1369" spans="1:4" x14ac:dyDescent="0.2">
      <c r="A1369" s="97" t="s">
        <v>4277</v>
      </c>
      <c r="B1369" s="97" t="s">
        <v>4278</v>
      </c>
      <c r="C1369" s="97" t="s">
        <v>28</v>
      </c>
      <c r="D1369" s="100">
        <f>IF(ISERROR(INDEX('Trust - Frontsheet'!$C$12:$O$211,Index!B1362,Index!A1362)),0,INDEX('Trust - Frontsheet'!$C$12:$O$211,Index!B1362,Index!A1362))</f>
        <v>0</v>
      </c>
    </row>
    <row r="1370" spans="1:4" x14ac:dyDescent="0.2">
      <c r="A1370" s="97" t="s">
        <v>4279</v>
      </c>
      <c r="B1370" s="97" t="s">
        <v>4280</v>
      </c>
      <c r="C1370" s="97" t="s">
        <v>28</v>
      </c>
      <c r="D1370" s="100">
        <f>IF(ISERROR(INDEX('Trust - Frontsheet'!$C$12:$O$211,Index!B1363,Index!A1363)),0,INDEX('Trust - Frontsheet'!$C$12:$O$211,Index!B1363,Index!A1363))</f>
        <v>0</v>
      </c>
    </row>
    <row r="1371" spans="1:4" x14ac:dyDescent="0.2">
      <c r="A1371" s="97" t="s">
        <v>4281</v>
      </c>
      <c r="B1371" s="97" t="s">
        <v>4282</v>
      </c>
      <c r="C1371" s="97" t="s">
        <v>28</v>
      </c>
      <c r="D1371" s="100">
        <f>IF(ISERROR(INDEX('Trust - Frontsheet'!$C$12:$O$211,Index!B1364,Index!A1364)),0,INDEX('Trust - Frontsheet'!$C$12:$O$211,Index!B1364,Index!A1364))</f>
        <v>0</v>
      </c>
    </row>
    <row r="1372" spans="1:4" x14ac:dyDescent="0.2">
      <c r="A1372" s="97" t="s">
        <v>4283</v>
      </c>
      <c r="B1372" s="97" t="s">
        <v>4284</v>
      </c>
      <c r="C1372" s="97" t="s">
        <v>28</v>
      </c>
      <c r="D1372" s="100">
        <f>IF(ISERROR(INDEX('Trust - Frontsheet'!$C$12:$O$211,Index!B1365,Index!A1365)),0,INDEX('Trust - Frontsheet'!$C$12:$O$211,Index!B1365,Index!A1365))</f>
        <v>0</v>
      </c>
    </row>
    <row r="1373" spans="1:4" x14ac:dyDescent="0.2">
      <c r="A1373" s="97" t="s">
        <v>4285</v>
      </c>
      <c r="B1373" s="97" t="s">
        <v>4286</v>
      </c>
      <c r="C1373" s="97" t="s">
        <v>28</v>
      </c>
      <c r="D1373" s="100">
        <f>IF(ISERROR(INDEX('Trust - Frontsheet'!$C$12:$O$211,Index!B1366,Index!A1366)),0,INDEX('Trust - Frontsheet'!$C$12:$O$211,Index!B1366,Index!A1366))</f>
        <v>0</v>
      </c>
    </row>
    <row r="1374" spans="1:4" x14ac:dyDescent="0.2">
      <c r="A1374" s="97" t="s">
        <v>4287</v>
      </c>
      <c r="B1374" s="97" t="s">
        <v>4288</v>
      </c>
      <c r="C1374" s="97" t="s">
        <v>28</v>
      </c>
      <c r="D1374" s="100">
        <f>IF(ISERROR(INDEX('Trust - Frontsheet'!$C$12:$O$211,Index!B1367,Index!A1367)),0,INDEX('Trust - Frontsheet'!$C$12:$O$211,Index!B1367,Index!A1367))</f>
        <v>0</v>
      </c>
    </row>
    <row r="1375" spans="1:4" x14ac:dyDescent="0.2">
      <c r="A1375" s="97" t="s">
        <v>4289</v>
      </c>
      <c r="B1375" s="97" t="s">
        <v>4290</v>
      </c>
      <c r="C1375" s="97" t="s">
        <v>28</v>
      </c>
      <c r="D1375" s="100">
        <f>IF(ISERROR(INDEX('Trust - Frontsheet'!$C$12:$O$211,Index!B1368,Index!A1368)),0,INDEX('Trust - Frontsheet'!$C$12:$O$211,Index!B1368,Index!A1368))</f>
        <v>0</v>
      </c>
    </row>
    <row r="1376" spans="1:4" x14ac:dyDescent="0.2">
      <c r="A1376" s="97" t="s">
        <v>5014</v>
      </c>
      <c r="B1376" s="97" t="s">
        <v>5015</v>
      </c>
      <c r="C1376" s="97" t="s">
        <v>28</v>
      </c>
      <c r="D1376" s="100">
        <f>IF(ISERROR(INDEX('Trust - Frontsheet'!$C$12:$O$211,Index!B1369,Index!A1369)),0,INDEX('Trust - Frontsheet'!$C$12:$O$211,Index!B1369,Index!A1369))</f>
        <v>0</v>
      </c>
    </row>
    <row r="1377" spans="1:4" x14ac:dyDescent="0.2">
      <c r="A1377" s="97" t="s">
        <v>5016</v>
      </c>
      <c r="B1377" s="97" t="s">
        <v>5017</v>
      </c>
      <c r="C1377" s="97" t="s">
        <v>28</v>
      </c>
      <c r="D1377" s="100">
        <f>IF(ISERROR(INDEX('Trust - Frontsheet'!$C$12:$O$211,Index!B1370,Index!A1370)),0,INDEX('Trust - Frontsheet'!$C$12:$O$211,Index!B1370,Index!A1370))</f>
        <v>0</v>
      </c>
    </row>
    <row r="1378" spans="1:4" x14ac:dyDescent="0.2">
      <c r="A1378" s="97" t="s">
        <v>5018</v>
      </c>
      <c r="B1378" s="97" t="s">
        <v>5019</v>
      </c>
      <c r="C1378" s="97" t="s">
        <v>28</v>
      </c>
      <c r="D1378" s="100">
        <f>IF(ISERROR(INDEX('Trust - Frontsheet'!$C$12:$O$211,Index!B1371,Index!A1371)),0,INDEX('Trust - Frontsheet'!$C$12:$O$211,Index!B1371,Index!A1371))</f>
        <v>0</v>
      </c>
    </row>
    <row r="1379" spans="1:4" x14ac:dyDescent="0.2">
      <c r="A1379" s="97" t="s">
        <v>5022</v>
      </c>
      <c r="B1379" s="97" t="s">
        <v>5023</v>
      </c>
      <c r="C1379" s="97" t="s">
        <v>28</v>
      </c>
      <c r="D1379" s="100">
        <f>IF(ISERROR(INDEX('Trust - Frontsheet'!$C$12:$O$211,Index!B1372,Index!A1372)),0,INDEX('Trust - Frontsheet'!$C$12:$O$211,Index!B1372,Index!A1372))</f>
        <v>0</v>
      </c>
    </row>
    <row r="1380" spans="1:4" x14ac:dyDescent="0.2">
      <c r="A1380" s="97" t="s">
        <v>5024</v>
      </c>
      <c r="B1380" s="97" t="s">
        <v>5025</v>
      </c>
      <c r="C1380" s="97" t="s">
        <v>28</v>
      </c>
      <c r="D1380" s="100">
        <f>IF(ISERROR(INDEX('Trust - Frontsheet'!$C$12:$O$211,Index!B1373,Index!A1373)),0,INDEX('Trust - Frontsheet'!$C$12:$O$211,Index!B1373,Index!A1373))</f>
        <v>0</v>
      </c>
    </row>
    <row r="1381" spans="1:4" x14ac:dyDescent="0.2">
      <c r="A1381" s="97" t="s">
        <v>5026</v>
      </c>
      <c r="B1381" s="97" t="s">
        <v>5027</v>
      </c>
      <c r="C1381" s="97" t="s">
        <v>28</v>
      </c>
      <c r="D1381" s="100">
        <f>IF(ISERROR(INDEX('Trust - Frontsheet'!$C$12:$O$211,Index!B1374,Index!A1374)),0,INDEX('Trust - Frontsheet'!$C$12:$O$211,Index!B1374,Index!A1374))</f>
        <v>0</v>
      </c>
    </row>
    <row r="1382" spans="1:4" x14ac:dyDescent="0.2">
      <c r="A1382" s="97" t="s">
        <v>5028</v>
      </c>
      <c r="B1382" s="97" t="s">
        <v>5029</v>
      </c>
      <c r="C1382" s="97" t="s">
        <v>28</v>
      </c>
      <c r="D1382" s="100">
        <f>IF(ISERROR(INDEX('Trust - Frontsheet'!$C$12:$O$211,Index!B1375,Index!A1375)),0,INDEX('Trust - Frontsheet'!$C$12:$O$211,Index!B1375,Index!A1375))</f>
        <v>0</v>
      </c>
    </row>
    <row r="1383" spans="1:4" x14ac:dyDescent="0.2">
      <c r="A1383" s="97" t="s">
        <v>5030</v>
      </c>
      <c r="B1383" s="97" t="s">
        <v>5031</v>
      </c>
      <c r="C1383" s="97" t="s">
        <v>28</v>
      </c>
      <c r="D1383" s="100">
        <f>IF(ISERROR(INDEX('Trust - Frontsheet'!$C$12:$O$211,Index!B1376,Index!A1376)),0,INDEX('Trust - Frontsheet'!$C$12:$O$211,Index!B1376,Index!A1376))</f>
        <v>0</v>
      </c>
    </row>
    <row r="1384" spans="1:4" x14ac:dyDescent="0.2">
      <c r="A1384" s="97" t="s">
        <v>5032</v>
      </c>
      <c r="B1384" s="97" t="s">
        <v>5033</v>
      </c>
      <c r="C1384" s="97" t="s">
        <v>28</v>
      </c>
      <c r="D1384" s="100">
        <f>IF(ISERROR(INDEX('Trust - Frontsheet'!$C$12:$O$211,Index!B1377,Index!A1377)),0,INDEX('Trust - Frontsheet'!$C$12:$O$211,Index!B1377,Index!A1377))</f>
        <v>0</v>
      </c>
    </row>
    <row r="1385" spans="1:4" x14ac:dyDescent="0.2">
      <c r="A1385" s="97" t="s">
        <v>7391</v>
      </c>
      <c r="B1385" s="97" t="s">
        <v>7392</v>
      </c>
      <c r="C1385" s="97" t="s">
        <v>28</v>
      </c>
      <c r="D1385" s="100">
        <f>IF(ISERROR(INDEX('Trust - Frontsheet'!$C$12:$O$211,Index!B1378,Index!A1378)),0,INDEX('Trust - Frontsheet'!$C$12:$O$211,Index!B1378,Index!A1378))</f>
        <v>0</v>
      </c>
    </row>
    <row r="1386" spans="1:4" x14ac:dyDescent="0.2">
      <c r="A1386" s="97" t="s">
        <v>7393</v>
      </c>
      <c r="B1386" s="97" t="s">
        <v>7394</v>
      </c>
      <c r="C1386" s="97" t="s">
        <v>28</v>
      </c>
      <c r="D1386" s="100">
        <f>IF(ISERROR(INDEX('Trust - Frontsheet'!$C$12:$O$211,Index!B1379,Index!A1379)),0,INDEX('Trust - Frontsheet'!$C$12:$O$211,Index!B1379,Index!A1379))</f>
        <v>0</v>
      </c>
    </row>
    <row r="1387" spans="1:4" x14ac:dyDescent="0.2">
      <c r="A1387" s="97" t="s">
        <v>7395</v>
      </c>
      <c r="B1387" s="97" t="s">
        <v>7396</v>
      </c>
      <c r="C1387" s="97" t="s">
        <v>28</v>
      </c>
      <c r="D1387" s="100">
        <f>IF(ISERROR(INDEX('Trust - Frontsheet'!$C$12:$O$211,Index!B1380,Index!A1380)),0,INDEX('Trust - Frontsheet'!$C$12:$O$211,Index!B1380,Index!A1380))</f>
        <v>0</v>
      </c>
    </row>
    <row r="1388" spans="1:4" x14ac:dyDescent="0.2">
      <c r="A1388" s="97" t="s">
        <v>7397</v>
      </c>
      <c r="B1388" s="97" t="s">
        <v>7398</v>
      </c>
      <c r="C1388" s="97" t="s">
        <v>28</v>
      </c>
      <c r="D1388" s="100">
        <f>IF(ISERROR(INDEX('Trust - Frontsheet'!$C$12:$O$211,Index!B1381,Index!A1381)),0,INDEX('Trust - Frontsheet'!$C$12:$O$211,Index!B1381,Index!A1381))</f>
        <v>0</v>
      </c>
    </row>
    <row r="1389" spans="1:4" x14ac:dyDescent="0.2">
      <c r="A1389" s="97" t="s">
        <v>7401</v>
      </c>
      <c r="B1389" s="97" t="s">
        <v>7402</v>
      </c>
      <c r="C1389" s="97" t="s">
        <v>28</v>
      </c>
      <c r="D1389" s="100">
        <f>IF(ISERROR(INDEX('Trust - Frontsheet'!$C$12:$O$211,Index!B1382,Index!A1382)),0,INDEX('Trust - Frontsheet'!$C$12:$O$211,Index!B1382,Index!A1382))</f>
        <v>0</v>
      </c>
    </row>
    <row r="1390" spans="1:4" x14ac:dyDescent="0.2">
      <c r="A1390" s="97" t="s">
        <v>7403</v>
      </c>
      <c r="B1390" s="97" t="s">
        <v>7404</v>
      </c>
      <c r="C1390" s="97" t="s">
        <v>28</v>
      </c>
      <c r="D1390" s="100">
        <f>IF(ISERROR(INDEX('Trust - Frontsheet'!$C$12:$O$211,Index!B1383,Index!A1383)),0,INDEX('Trust - Frontsheet'!$C$12:$O$211,Index!B1383,Index!A1383))</f>
        <v>0</v>
      </c>
    </row>
    <row r="1391" spans="1:4" x14ac:dyDescent="0.2">
      <c r="A1391" s="97" t="s">
        <v>7405</v>
      </c>
      <c r="B1391" s="97" t="s">
        <v>7406</v>
      </c>
      <c r="C1391" s="97" t="s">
        <v>28</v>
      </c>
      <c r="D1391" s="100">
        <f>IF(ISERROR(INDEX('Trust - Frontsheet'!$C$12:$O$211,Index!B1384,Index!A1384)),0,INDEX('Trust - Frontsheet'!$C$12:$O$211,Index!B1384,Index!A1384))</f>
        <v>0</v>
      </c>
    </row>
    <row r="1392" spans="1:4" x14ac:dyDescent="0.2">
      <c r="A1392" s="97" t="s">
        <v>7407</v>
      </c>
      <c r="B1392" s="97" t="s">
        <v>7408</v>
      </c>
      <c r="C1392" s="97" t="s">
        <v>28</v>
      </c>
      <c r="D1392" s="100">
        <f>IF(ISERROR(INDEX('Trust - Frontsheet'!$C$12:$O$211,Index!B1385,Index!A1385)),0,INDEX('Trust - Frontsheet'!$C$12:$O$211,Index!B1385,Index!A1385))</f>
        <v>0</v>
      </c>
    </row>
    <row r="1393" spans="1:4" x14ac:dyDescent="0.2">
      <c r="A1393" s="97" t="s">
        <v>7409</v>
      </c>
      <c r="B1393" s="97" t="s">
        <v>7410</v>
      </c>
      <c r="C1393" s="97" t="s">
        <v>28</v>
      </c>
      <c r="D1393" s="100">
        <f>IF(ISERROR(INDEX('Trust - Frontsheet'!$C$12:$O$211,Index!B1386,Index!A1386)),0,INDEX('Trust - Frontsheet'!$C$12:$O$211,Index!B1386,Index!A1386))</f>
        <v>0</v>
      </c>
    </row>
    <row r="1394" spans="1:4" x14ac:dyDescent="0.2">
      <c r="A1394" s="97" t="s">
        <v>7411</v>
      </c>
      <c r="B1394" s="97" t="s">
        <v>7412</v>
      </c>
      <c r="C1394" s="97" t="s">
        <v>28</v>
      </c>
      <c r="D1394" s="100">
        <f>IF(ISERROR(INDEX('Trust - Frontsheet'!$C$12:$O$211,Index!B1387,Index!A1387)),0,INDEX('Trust - Frontsheet'!$C$12:$O$211,Index!B1387,Index!A1387))</f>
        <v>0</v>
      </c>
    </row>
    <row r="1395" spans="1:4" x14ac:dyDescent="0.2">
      <c r="A1395" s="97" t="s">
        <v>7413</v>
      </c>
      <c r="B1395" s="97" t="s">
        <v>7414</v>
      </c>
      <c r="C1395" s="97" t="s">
        <v>28</v>
      </c>
      <c r="D1395" s="100">
        <f>IF(ISERROR(INDEX('Trust - Frontsheet'!$C$12:$O$211,Index!B1388,Index!A1388)),0,INDEX('Trust - Frontsheet'!$C$12:$O$211,Index!B1388,Index!A1388))</f>
        <v>0</v>
      </c>
    </row>
    <row r="1396" spans="1:4" x14ac:dyDescent="0.2">
      <c r="A1396" s="97" t="s">
        <v>7415</v>
      </c>
      <c r="B1396" s="97" t="s">
        <v>5285</v>
      </c>
      <c r="C1396" s="97" t="s">
        <v>28</v>
      </c>
      <c r="D1396" s="100">
        <f>IF(ISERROR(INDEX('Trust - Frontsheet'!$C$12:$O$211,Index!B1389,Index!A1389)),0,INDEX('Trust - Frontsheet'!$C$12:$O$211,Index!B1389,Index!A1389))</f>
        <v>0</v>
      </c>
    </row>
    <row r="1397" spans="1:4" x14ac:dyDescent="0.2">
      <c r="A1397" s="97" t="s">
        <v>5286</v>
      </c>
      <c r="B1397" s="97" t="s">
        <v>5287</v>
      </c>
      <c r="C1397" s="97" t="s">
        <v>28</v>
      </c>
      <c r="D1397" s="100">
        <f>IF(ISERROR(INDEX('Trust - Frontsheet'!$C$12:$O$211,Index!B1390,Index!A1390)),0,INDEX('Trust - Frontsheet'!$C$12:$O$211,Index!B1390,Index!A1390))</f>
        <v>0</v>
      </c>
    </row>
    <row r="1398" spans="1:4" x14ac:dyDescent="0.2">
      <c r="A1398" s="97" t="s">
        <v>5288</v>
      </c>
      <c r="B1398" s="97" t="s">
        <v>5289</v>
      </c>
      <c r="C1398" s="97" t="s">
        <v>28</v>
      </c>
      <c r="D1398" s="100">
        <f>IF(ISERROR(INDEX('Trust - Frontsheet'!$C$12:$O$211,Index!B1391,Index!A1391)),0,INDEX('Trust - Frontsheet'!$C$12:$O$211,Index!B1391,Index!A1391))</f>
        <v>0</v>
      </c>
    </row>
    <row r="1399" spans="1:4" x14ac:dyDescent="0.2">
      <c r="A1399" s="97" t="s">
        <v>5292</v>
      </c>
      <c r="B1399" s="97" t="s">
        <v>5293</v>
      </c>
      <c r="C1399" s="97" t="s">
        <v>28</v>
      </c>
      <c r="D1399" s="100">
        <f>IF(ISERROR(INDEX('Trust - Frontsheet'!$C$12:$O$211,Index!B1392,Index!A1392)),0,INDEX('Trust - Frontsheet'!$C$12:$O$211,Index!B1392,Index!A1392))</f>
        <v>0</v>
      </c>
    </row>
    <row r="1400" spans="1:4" x14ac:dyDescent="0.2">
      <c r="A1400" s="97" t="s">
        <v>5294</v>
      </c>
      <c r="B1400" s="97" t="s">
        <v>5295</v>
      </c>
      <c r="C1400" s="97" t="s">
        <v>28</v>
      </c>
      <c r="D1400" s="100">
        <f>IF(ISERROR(INDEX('Trust - Frontsheet'!$C$12:$O$211,Index!B1393,Index!A1393)),0,INDEX('Trust - Frontsheet'!$C$12:$O$211,Index!B1393,Index!A1393))</f>
        <v>0</v>
      </c>
    </row>
    <row r="1401" spans="1:4" x14ac:dyDescent="0.2">
      <c r="A1401" s="97" t="s">
        <v>5296</v>
      </c>
      <c r="B1401" s="97" t="s">
        <v>5297</v>
      </c>
      <c r="C1401" s="97" t="s">
        <v>28</v>
      </c>
      <c r="D1401" s="100">
        <f>IF(ISERROR(INDEX('Trust - Frontsheet'!$C$12:$O$211,Index!B1394,Index!A1394)),0,INDEX('Trust - Frontsheet'!$C$12:$O$211,Index!B1394,Index!A1394))</f>
        <v>0</v>
      </c>
    </row>
    <row r="1402" spans="1:4" x14ac:dyDescent="0.2">
      <c r="A1402" s="97" t="s">
        <v>5298</v>
      </c>
      <c r="B1402" s="97" t="s">
        <v>5299</v>
      </c>
      <c r="C1402" s="97" t="s">
        <v>28</v>
      </c>
      <c r="D1402" s="100">
        <f>IF(ISERROR(INDEX('Trust - Frontsheet'!$C$12:$O$211,Index!B1395,Index!A1395)),0,INDEX('Trust - Frontsheet'!$C$12:$O$211,Index!B1395,Index!A1395))</f>
        <v>0</v>
      </c>
    </row>
    <row r="1403" spans="1:4" x14ac:dyDescent="0.2">
      <c r="A1403" s="97" t="s">
        <v>5300</v>
      </c>
      <c r="B1403" s="97" t="s">
        <v>5301</v>
      </c>
      <c r="C1403" s="97" t="s">
        <v>28</v>
      </c>
      <c r="D1403" s="100">
        <f>IF(ISERROR(INDEX('Trust - Frontsheet'!$C$12:$O$211,Index!B1396,Index!A1396)),0,INDEX('Trust - Frontsheet'!$C$12:$O$211,Index!B1396,Index!A1396))</f>
        <v>0</v>
      </c>
    </row>
    <row r="1404" spans="1:4" x14ac:dyDescent="0.2">
      <c r="A1404" s="97" t="s">
        <v>5302</v>
      </c>
      <c r="B1404" s="97" t="s">
        <v>5303</v>
      </c>
      <c r="C1404" s="97" t="s">
        <v>28</v>
      </c>
      <c r="D1404" s="100">
        <f>IF(ISERROR(INDEX('Trust - Frontsheet'!$C$12:$O$211,Index!B1397,Index!A1397)),0,INDEX('Trust - Frontsheet'!$C$12:$O$211,Index!B1397,Index!A1397))</f>
        <v>0</v>
      </c>
    </row>
    <row r="1405" spans="1:4" x14ac:dyDescent="0.2">
      <c r="A1405" s="97" t="s">
        <v>5304</v>
      </c>
      <c r="B1405" s="97" t="s">
        <v>5305</v>
      </c>
      <c r="C1405" s="97" t="s">
        <v>28</v>
      </c>
      <c r="D1405" s="100">
        <f>IF(ISERROR(INDEX('Trust - Frontsheet'!$C$12:$O$211,Index!B1398,Index!A1398)),0,INDEX('Trust - Frontsheet'!$C$12:$O$211,Index!B1398,Index!A1398))</f>
        <v>0</v>
      </c>
    </row>
    <row r="1406" spans="1:4" x14ac:dyDescent="0.2">
      <c r="A1406" s="97" t="s">
        <v>5498</v>
      </c>
      <c r="B1406" s="97" t="s">
        <v>7817</v>
      </c>
      <c r="C1406" s="97" t="s">
        <v>28</v>
      </c>
      <c r="D1406" s="100">
        <f>IF(ISERROR(INDEX('Trust - Frontsheet'!$C$12:$O$211,Index!B1399,Index!A1399)),0,INDEX('Trust - Frontsheet'!$C$12:$O$211,Index!B1399,Index!A1399))</f>
        <v>0</v>
      </c>
    </row>
    <row r="1407" spans="1:4" x14ac:dyDescent="0.2">
      <c r="A1407" s="97" t="s">
        <v>7818</v>
      </c>
      <c r="B1407" s="97" t="s">
        <v>7819</v>
      </c>
      <c r="C1407" s="97" t="s">
        <v>28</v>
      </c>
      <c r="D1407" s="100">
        <f>IF(ISERROR(INDEX('Trust - Frontsheet'!$C$12:$O$211,Index!B1400,Index!A1400)),0,INDEX('Trust - Frontsheet'!$C$12:$O$211,Index!B1400,Index!A1400))</f>
        <v>0</v>
      </c>
    </row>
    <row r="1408" spans="1:4" x14ac:dyDescent="0.2">
      <c r="A1408" s="97" t="s">
        <v>7820</v>
      </c>
      <c r="B1408" s="97" t="s">
        <v>7821</v>
      </c>
      <c r="C1408" s="97" t="s">
        <v>28</v>
      </c>
      <c r="D1408" s="100">
        <f>IF(ISERROR(INDEX('Trust - Frontsheet'!$C$12:$O$211,Index!B1401,Index!A1401)),0,INDEX('Trust - Frontsheet'!$C$12:$O$211,Index!B1401,Index!A1401))</f>
        <v>0</v>
      </c>
    </row>
    <row r="1409" spans="1:4" x14ac:dyDescent="0.2">
      <c r="A1409" s="97" t="s">
        <v>7826</v>
      </c>
      <c r="B1409" s="97" t="s">
        <v>7827</v>
      </c>
      <c r="C1409" s="97" t="s">
        <v>28</v>
      </c>
      <c r="D1409" s="100">
        <f>IF(ISERROR(INDEX('Trust - Frontsheet'!$C$12:$O$211,Index!B1402,Index!A1402)),0,INDEX('Trust - Frontsheet'!$C$12:$O$211,Index!B1402,Index!A1402))</f>
        <v>0</v>
      </c>
    </row>
    <row r="1410" spans="1:4" x14ac:dyDescent="0.2">
      <c r="A1410" s="97" t="s">
        <v>6534</v>
      </c>
      <c r="B1410" s="97" t="s">
        <v>6535</v>
      </c>
      <c r="C1410" s="97" t="s">
        <v>28</v>
      </c>
      <c r="D1410" s="100">
        <f>IF(ISERROR(INDEX('Trust - Frontsheet'!$C$12:$O$211,Index!B1403,Index!A1403)),0,INDEX('Trust - Frontsheet'!$C$12:$O$211,Index!B1403,Index!A1403))</f>
        <v>1488</v>
      </c>
    </row>
    <row r="1411" spans="1:4" x14ac:dyDescent="0.2">
      <c r="A1411" s="97" t="s">
        <v>4990</v>
      </c>
      <c r="B1411" s="97" t="s">
        <v>4991</v>
      </c>
      <c r="C1411" s="97" t="s">
        <v>28</v>
      </c>
      <c r="D1411" s="100">
        <f>IF(ISERROR(INDEX('Trust - Frontsheet'!$C$12:$O$211,Index!B1404,Index!A1404)),0,INDEX('Trust - Frontsheet'!$C$12:$O$211,Index!B1404,Index!A1404))</f>
        <v>1116</v>
      </c>
    </row>
    <row r="1412" spans="1:4" x14ac:dyDescent="0.2">
      <c r="A1412" s="97" t="s">
        <v>7361</v>
      </c>
      <c r="B1412" s="97" t="s">
        <v>7362</v>
      </c>
      <c r="C1412" s="97" t="s">
        <v>28</v>
      </c>
      <c r="D1412" s="100">
        <f>IF(ISERROR(INDEX('Trust - Frontsheet'!$C$12:$O$211,Index!B1405,Index!A1405)),0,INDEX('Trust - Frontsheet'!$C$12:$O$211,Index!B1405,Index!A1405))</f>
        <v>744</v>
      </c>
    </row>
    <row r="1413" spans="1:4" x14ac:dyDescent="0.2">
      <c r="A1413" s="97" t="s">
        <v>7383</v>
      </c>
      <c r="B1413" s="97" t="s">
        <v>7384</v>
      </c>
      <c r="C1413" s="97" t="s">
        <v>28</v>
      </c>
      <c r="D1413" s="100">
        <f>IF(ISERROR(INDEX('Trust - Frontsheet'!$C$12:$O$211,Index!B1406,Index!A1406)),0,INDEX('Trust - Frontsheet'!$C$12:$O$211,Index!B1406,Index!A1406))</f>
        <v>0</v>
      </c>
    </row>
    <row r="1414" spans="1:4" x14ac:dyDescent="0.2">
      <c r="A1414" s="97" t="s">
        <v>8702</v>
      </c>
      <c r="B1414" s="97" t="s">
        <v>8703</v>
      </c>
      <c r="C1414" s="97" t="s">
        <v>28</v>
      </c>
      <c r="D1414" s="100">
        <f>IF(ISERROR(INDEX('Trust - Frontsheet'!$C$12:$O$211,Index!B1407,Index!A1407)),0,INDEX('Trust - Frontsheet'!$C$12:$O$211,Index!B1407,Index!A1407))</f>
        <v>744</v>
      </c>
    </row>
    <row r="1415" spans="1:4" x14ac:dyDescent="0.2">
      <c r="A1415" s="97" t="s">
        <v>8724</v>
      </c>
      <c r="B1415" s="97" t="s">
        <v>8725</v>
      </c>
      <c r="C1415" s="97" t="s">
        <v>28</v>
      </c>
      <c r="D1415" s="100">
        <f>IF(ISERROR(INDEX('Trust - Frontsheet'!$C$12:$O$211,Index!B1408,Index!A1408)),0,INDEX('Trust - Frontsheet'!$C$12:$O$211,Index!B1408,Index!A1408))</f>
        <v>1116</v>
      </c>
    </row>
    <row r="1416" spans="1:4" x14ac:dyDescent="0.2">
      <c r="A1416" s="97" t="s">
        <v>6380</v>
      </c>
      <c r="B1416" s="97" t="s">
        <v>6381</v>
      </c>
      <c r="C1416" s="97" t="s">
        <v>28</v>
      </c>
      <c r="D1416" s="100">
        <f>IF(ISERROR(INDEX('Trust - Frontsheet'!$C$12:$O$211,Index!B1409,Index!A1409)),0,INDEX('Trust - Frontsheet'!$C$12:$O$211,Index!B1409,Index!A1409))</f>
        <v>372</v>
      </c>
    </row>
    <row r="1417" spans="1:4" x14ac:dyDescent="0.2">
      <c r="A1417" s="97" t="s">
        <v>6402</v>
      </c>
      <c r="B1417" s="97" t="s">
        <v>6403</v>
      </c>
      <c r="C1417" s="97" t="s">
        <v>28</v>
      </c>
      <c r="D1417" s="100">
        <f>IF(ISERROR(INDEX('Trust - Frontsheet'!$C$12:$O$211,Index!B1410,Index!A1410)),0,INDEX('Trust - Frontsheet'!$C$12:$O$211,Index!B1410,Index!A1410))</f>
        <v>1116</v>
      </c>
    </row>
    <row r="1418" spans="1:4" x14ac:dyDescent="0.2">
      <c r="A1418" s="97" t="s">
        <v>6562</v>
      </c>
      <c r="B1418" s="97" t="s">
        <v>6563</v>
      </c>
      <c r="C1418" s="97" t="s">
        <v>28</v>
      </c>
      <c r="D1418" s="100">
        <f>IF(ISERROR(INDEX('Trust - Frontsheet'!$C$12:$O$211,Index!B1411,Index!A1411)),0,INDEX('Trust - Frontsheet'!$C$12:$O$211,Index!B1411,Index!A1411))</f>
        <v>744</v>
      </c>
    </row>
    <row r="1419" spans="1:4" x14ac:dyDescent="0.2">
      <c r="A1419" s="97" t="s">
        <v>6536</v>
      </c>
      <c r="B1419" s="97" t="s">
        <v>6537</v>
      </c>
      <c r="C1419" s="97" t="s">
        <v>28</v>
      </c>
      <c r="D1419" s="100">
        <f>IF(ISERROR(INDEX('Trust - Frontsheet'!$C$12:$O$211,Index!B1412,Index!A1412)),0,INDEX('Trust - Frontsheet'!$C$12:$O$211,Index!B1412,Index!A1412))</f>
        <v>372</v>
      </c>
    </row>
    <row r="1420" spans="1:4" x14ac:dyDescent="0.2">
      <c r="A1420" s="97" t="s">
        <v>10223</v>
      </c>
      <c r="B1420" s="97" t="s">
        <v>10224</v>
      </c>
      <c r="C1420" s="97" t="s">
        <v>28</v>
      </c>
      <c r="D1420" s="100">
        <f>IF(ISERROR(INDEX('Trust - Frontsheet'!$C$12:$O$211,Index!B1413,Index!A1413)),0,INDEX('Trust - Frontsheet'!$C$12:$O$211,Index!B1413,Index!A1413))</f>
        <v>744</v>
      </c>
    </row>
    <row r="1421" spans="1:4" x14ac:dyDescent="0.2">
      <c r="A1421" s="97" t="s">
        <v>10245</v>
      </c>
      <c r="B1421" s="97" t="s">
        <v>10246</v>
      </c>
      <c r="C1421" s="97" t="s">
        <v>28</v>
      </c>
      <c r="D1421" s="100">
        <f>IF(ISERROR(INDEX('Trust - Frontsheet'!$C$12:$O$211,Index!B1414,Index!A1414)),0,INDEX('Trust - Frontsheet'!$C$12:$O$211,Index!B1414,Index!A1414))</f>
        <v>1116</v>
      </c>
    </row>
    <row r="1422" spans="1:4" x14ac:dyDescent="0.2">
      <c r="A1422" s="97" t="s">
        <v>10267</v>
      </c>
      <c r="B1422" s="97" t="s">
        <v>10268</v>
      </c>
      <c r="C1422" s="97" t="s">
        <v>28</v>
      </c>
      <c r="D1422" s="100">
        <f>IF(ISERROR(INDEX('Trust - Frontsheet'!$C$12:$O$211,Index!B1415,Index!A1415)),0,INDEX('Trust - Frontsheet'!$C$12:$O$211,Index!B1415,Index!A1415))</f>
        <v>1368</v>
      </c>
    </row>
    <row r="1423" spans="1:4" x14ac:dyDescent="0.2">
      <c r="A1423" s="97" t="s">
        <v>3993</v>
      </c>
      <c r="B1423" s="97" t="s">
        <v>3994</v>
      </c>
      <c r="C1423" s="97" t="s">
        <v>28</v>
      </c>
      <c r="D1423" s="100">
        <f>IF(ISERROR(INDEX('Trust - Frontsheet'!$C$12:$O$211,Index!B1416,Index!A1416)),0,INDEX('Trust - Frontsheet'!$C$12:$O$211,Index!B1416,Index!A1416))</f>
        <v>744</v>
      </c>
    </row>
    <row r="1424" spans="1:4" x14ac:dyDescent="0.2">
      <c r="A1424" s="97" t="s">
        <v>4015</v>
      </c>
      <c r="B1424" s="97" t="s">
        <v>4016</v>
      </c>
      <c r="C1424" s="97" t="s">
        <v>28</v>
      </c>
      <c r="D1424" s="100">
        <f>IF(ISERROR(INDEX('Trust - Frontsheet'!$C$12:$O$211,Index!B1417,Index!A1417)),0,INDEX('Trust - Frontsheet'!$C$12:$O$211,Index!B1417,Index!A1417))</f>
        <v>372</v>
      </c>
    </row>
    <row r="1425" spans="1:4" x14ac:dyDescent="0.2">
      <c r="A1425" s="97" t="s">
        <v>6267</v>
      </c>
      <c r="B1425" s="97" t="s">
        <v>6268</v>
      </c>
      <c r="C1425" s="97" t="s">
        <v>28</v>
      </c>
      <c r="D1425" s="100">
        <f>IF(ISERROR(INDEX('Trust - Frontsheet'!$C$12:$O$211,Index!B1418,Index!A1418)),0,INDEX('Trust - Frontsheet'!$C$12:$O$211,Index!B1418,Index!A1418))</f>
        <v>372</v>
      </c>
    </row>
    <row r="1426" spans="1:4" x14ac:dyDescent="0.2">
      <c r="A1426" s="97" t="s">
        <v>6755</v>
      </c>
      <c r="B1426" s="97" t="s">
        <v>6756</v>
      </c>
      <c r="C1426" s="97" t="s">
        <v>28</v>
      </c>
      <c r="D1426" s="100">
        <f>IF(ISERROR(INDEX('Trust - Frontsheet'!$C$12:$O$211,Index!B1419,Index!A1419)),0,INDEX('Trust - Frontsheet'!$C$12:$O$211,Index!B1419,Index!A1419))</f>
        <v>372</v>
      </c>
    </row>
    <row r="1427" spans="1:4" x14ac:dyDescent="0.2">
      <c r="A1427" s="97" t="s">
        <v>6777</v>
      </c>
      <c r="B1427" s="97" t="s">
        <v>6778</v>
      </c>
      <c r="C1427" s="97" t="s">
        <v>28</v>
      </c>
      <c r="D1427" s="100">
        <f>IF(ISERROR(INDEX('Trust - Frontsheet'!$C$12:$O$211,Index!B1420,Index!A1420)),0,INDEX('Trust - Frontsheet'!$C$12:$O$211,Index!B1420,Index!A1420))</f>
        <v>1488</v>
      </c>
    </row>
    <row r="1428" spans="1:4" x14ac:dyDescent="0.2">
      <c r="A1428" s="97" t="s">
        <v>4968</v>
      </c>
      <c r="B1428" s="97" t="s">
        <v>4969</v>
      </c>
      <c r="C1428" s="97" t="s">
        <v>28</v>
      </c>
      <c r="D1428" s="100">
        <f>IF(ISERROR(INDEX('Trust - Frontsheet'!$C$12:$O$211,Index!B1421,Index!A1421)),0,INDEX('Trust - Frontsheet'!$C$12:$O$211,Index!B1421,Index!A1421))</f>
        <v>612</v>
      </c>
    </row>
    <row r="1429" spans="1:4" x14ac:dyDescent="0.2">
      <c r="A1429" s="97" t="s">
        <v>4992</v>
      </c>
      <c r="B1429" s="97" t="s">
        <v>4993</v>
      </c>
      <c r="C1429" s="97" t="s">
        <v>28</v>
      </c>
      <c r="D1429" s="100">
        <f>IF(ISERROR(INDEX('Trust - Frontsheet'!$C$12:$O$211,Index!B1422,Index!A1422)),0,INDEX('Trust - Frontsheet'!$C$12:$O$211,Index!B1422,Index!A1422))</f>
        <v>372</v>
      </c>
    </row>
    <row r="1430" spans="1:4" x14ac:dyDescent="0.2">
      <c r="A1430" s="97" t="s">
        <v>4996</v>
      </c>
      <c r="B1430" s="97" t="s">
        <v>4997</v>
      </c>
      <c r="C1430" s="97" t="s">
        <v>28</v>
      </c>
      <c r="D1430" s="100">
        <f>IF(ISERROR(INDEX('Trust - Frontsheet'!$C$12:$O$211,Index!B1423,Index!A1423)),0,INDEX('Trust - Frontsheet'!$C$12:$O$211,Index!B1423,Index!A1423))</f>
        <v>1488</v>
      </c>
    </row>
    <row r="1431" spans="1:4" x14ac:dyDescent="0.2">
      <c r="A1431" s="97" t="s">
        <v>7345</v>
      </c>
      <c r="B1431" s="97" t="s">
        <v>7346</v>
      </c>
      <c r="C1431" s="97" t="s">
        <v>28</v>
      </c>
      <c r="D1431" s="100">
        <f>IF(ISERROR(INDEX('Trust - Frontsheet'!$C$12:$O$211,Index!B1424,Index!A1424)),0,INDEX('Trust - Frontsheet'!$C$12:$O$211,Index!B1424,Index!A1424))</f>
        <v>1116</v>
      </c>
    </row>
    <row r="1432" spans="1:4" x14ac:dyDescent="0.2">
      <c r="A1432" s="97" t="s">
        <v>7347</v>
      </c>
      <c r="B1432" s="97" t="s">
        <v>7348</v>
      </c>
      <c r="C1432" s="97" t="s">
        <v>28</v>
      </c>
      <c r="D1432" s="100">
        <f>IF(ISERROR(INDEX('Trust - Frontsheet'!$C$12:$O$211,Index!B1425,Index!A1425)),0,INDEX('Trust - Frontsheet'!$C$12:$O$211,Index!B1425,Index!A1425))</f>
        <v>1080</v>
      </c>
    </row>
    <row r="1433" spans="1:4" x14ac:dyDescent="0.2">
      <c r="A1433" s="97" t="s">
        <v>7349</v>
      </c>
      <c r="B1433" s="97" t="s">
        <v>7350</v>
      </c>
      <c r="C1433" s="97" t="s">
        <v>28</v>
      </c>
      <c r="D1433" s="100">
        <f>IF(ISERROR(INDEX('Trust - Frontsheet'!$C$12:$O$211,Index!B1426,Index!A1426)),0,INDEX('Trust - Frontsheet'!$C$12:$O$211,Index!B1426,Index!A1426))</f>
        <v>1488</v>
      </c>
    </row>
    <row r="1434" spans="1:4" x14ac:dyDescent="0.2">
      <c r="A1434" s="97" t="s">
        <v>7351</v>
      </c>
      <c r="B1434" s="97" t="s">
        <v>7352</v>
      </c>
      <c r="C1434" s="97" t="s">
        <v>28</v>
      </c>
      <c r="D1434" s="100">
        <f>IF(ISERROR(INDEX('Trust - Frontsheet'!$C$12:$O$211,Index!B1427,Index!A1427)),0,INDEX('Trust - Frontsheet'!$C$12:$O$211,Index!B1427,Index!A1427))</f>
        <v>1116</v>
      </c>
    </row>
    <row r="1435" spans="1:4" x14ac:dyDescent="0.2">
      <c r="A1435" s="97" t="s">
        <v>7353</v>
      </c>
      <c r="B1435" s="97" t="s">
        <v>7354</v>
      </c>
      <c r="C1435" s="97" t="s">
        <v>28</v>
      </c>
      <c r="D1435" s="100">
        <f>IF(ISERROR(INDEX('Trust - Frontsheet'!$C$12:$O$211,Index!B1428,Index!A1428)),0,INDEX('Trust - Frontsheet'!$C$12:$O$211,Index!B1428,Index!A1428))</f>
        <v>1116</v>
      </c>
    </row>
    <row r="1436" spans="1:4" x14ac:dyDescent="0.2">
      <c r="A1436" s="97" t="s">
        <v>7355</v>
      </c>
      <c r="B1436" s="97" t="s">
        <v>7356</v>
      </c>
      <c r="C1436" s="97" t="s">
        <v>28</v>
      </c>
      <c r="D1436" s="100">
        <f>IF(ISERROR(INDEX('Trust - Frontsheet'!$C$12:$O$211,Index!B1429,Index!A1429)),0,INDEX('Trust - Frontsheet'!$C$12:$O$211,Index!B1429,Index!A1429))</f>
        <v>1356</v>
      </c>
    </row>
    <row r="1437" spans="1:4" x14ac:dyDescent="0.2">
      <c r="A1437" s="97" t="s">
        <v>7357</v>
      </c>
      <c r="B1437" s="97" t="s">
        <v>7358</v>
      </c>
      <c r="C1437" s="97" t="s">
        <v>28</v>
      </c>
      <c r="D1437" s="100">
        <f>IF(ISERROR(INDEX('Trust - Frontsheet'!$C$12:$O$211,Index!B1430,Index!A1430)),0,INDEX('Trust - Frontsheet'!$C$12:$O$211,Index!B1430,Index!A1430))</f>
        <v>1488</v>
      </c>
    </row>
    <row r="1438" spans="1:4" x14ac:dyDescent="0.2">
      <c r="A1438" s="97" t="s">
        <v>7359</v>
      </c>
      <c r="B1438" s="97" t="s">
        <v>7360</v>
      </c>
      <c r="C1438" s="97" t="s">
        <v>28</v>
      </c>
      <c r="D1438" s="100">
        <f>IF(ISERROR(INDEX('Trust - Frontsheet'!$C$12:$O$211,Index!B1431,Index!A1431)),0,INDEX('Trust - Frontsheet'!$C$12:$O$211,Index!B1431,Index!A1431))</f>
        <v>744</v>
      </c>
    </row>
    <row r="1439" spans="1:4" x14ac:dyDescent="0.2">
      <c r="A1439" s="97" t="s">
        <v>7363</v>
      </c>
      <c r="B1439" s="97" t="s">
        <v>7364</v>
      </c>
      <c r="C1439" s="97" t="s">
        <v>28</v>
      </c>
      <c r="D1439" s="100">
        <f>IF(ISERROR(INDEX('Trust - Frontsheet'!$C$12:$O$211,Index!B1432,Index!A1432)),0,INDEX('Trust - Frontsheet'!$C$12:$O$211,Index!B1432,Index!A1432))</f>
        <v>372</v>
      </c>
    </row>
    <row r="1440" spans="1:4" x14ac:dyDescent="0.2">
      <c r="A1440" s="97" t="s">
        <v>7365</v>
      </c>
      <c r="B1440" s="97" t="s">
        <v>7366</v>
      </c>
      <c r="C1440" s="97" t="s">
        <v>28</v>
      </c>
      <c r="D1440" s="100">
        <f>IF(ISERROR(INDEX('Trust - Frontsheet'!$C$12:$O$211,Index!B1433,Index!A1433)),0,INDEX('Trust - Frontsheet'!$C$12:$O$211,Index!B1433,Index!A1433))</f>
        <v>744</v>
      </c>
    </row>
    <row r="1441" spans="1:4" x14ac:dyDescent="0.2">
      <c r="A1441" s="97" t="s">
        <v>7367</v>
      </c>
      <c r="B1441" s="97" t="s">
        <v>7368</v>
      </c>
      <c r="C1441" s="97" t="s">
        <v>28</v>
      </c>
      <c r="D1441" s="100">
        <f>IF(ISERROR(INDEX('Trust - Frontsheet'!$C$12:$O$211,Index!B1434,Index!A1434)),0,INDEX('Trust - Frontsheet'!$C$12:$O$211,Index!B1434,Index!A1434))</f>
        <v>1488</v>
      </c>
    </row>
    <row r="1442" spans="1:4" x14ac:dyDescent="0.2">
      <c r="A1442" s="97" t="s">
        <v>7369</v>
      </c>
      <c r="B1442" s="97" t="s">
        <v>7370</v>
      </c>
      <c r="C1442" s="97" t="s">
        <v>28</v>
      </c>
      <c r="D1442" s="100">
        <f>IF(ISERROR(INDEX('Trust - Frontsheet'!$C$12:$O$211,Index!B1435,Index!A1435)),0,INDEX('Trust - Frontsheet'!$C$12:$O$211,Index!B1435,Index!A1435))</f>
        <v>372</v>
      </c>
    </row>
    <row r="1443" spans="1:4" x14ac:dyDescent="0.2">
      <c r="A1443" s="97" t="s">
        <v>7371</v>
      </c>
      <c r="B1443" s="97" t="s">
        <v>7372</v>
      </c>
      <c r="C1443" s="97" t="s">
        <v>28</v>
      </c>
      <c r="D1443" s="100">
        <f>IF(ISERROR(INDEX('Trust - Frontsheet'!$C$12:$O$211,Index!B1436,Index!A1436)),0,INDEX('Trust - Frontsheet'!$C$12:$O$211,Index!B1436,Index!A1436))</f>
        <v>648</v>
      </c>
    </row>
    <row r="1444" spans="1:4" x14ac:dyDescent="0.2">
      <c r="A1444" s="97" t="s">
        <v>7373</v>
      </c>
      <c r="B1444" s="97" t="s">
        <v>7374</v>
      </c>
      <c r="C1444" s="97" t="s">
        <v>28</v>
      </c>
      <c r="D1444" s="100">
        <f>IF(ISERROR(INDEX('Trust - Frontsheet'!$C$12:$O$211,Index!B1437,Index!A1437)),0,INDEX('Trust - Frontsheet'!$C$12:$O$211,Index!B1437,Index!A1437))</f>
        <v>384</v>
      </c>
    </row>
    <row r="1445" spans="1:4" x14ac:dyDescent="0.2">
      <c r="A1445" s="97" t="s">
        <v>7375</v>
      </c>
      <c r="B1445" s="97" t="s">
        <v>7376</v>
      </c>
      <c r="C1445" s="97" t="s">
        <v>28</v>
      </c>
      <c r="D1445" s="100">
        <f>IF(ISERROR(INDEX('Trust - Frontsheet'!$C$12:$O$211,Index!B1438,Index!A1438)),0,INDEX('Trust - Frontsheet'!$C$12:$O$211,Index!B1438,Index!A1438))</f>
        <v>372</v>
      </c>
    </row>
    <row r="1446" spans="1:4" x14ac:dyDescent="0.2">
      <c r="A1446" s="97" t="s">
        <v>7377</v>
      </c>
      <c r="B1446" s="97" t="s">
        <v>7378</v>
      </c>
      <c r="C1446" s="97" t="s">
        <v>28</v>
      </c>
      <c r="D1446" s="100">
        <f>IF(ISERROR(INDEX('Trust - Frontsheet'!$C$12:$O$211,Index!B1439,Index!A1439)),0,INDEX('Trust - Frontsheet'!$C$12:$O$211,Index!B1439,Index!A1439))</f>
        <v>444</v>
      </c>
    </row>
    <row r="1447" spans="1:4" x14ac:dyDescent="0.2">
      <c r="A1447" s="97" t="s">
        <v>7379</v>
      </c>
      <c r="B1447" s="97" t="s">
        <v>7380</v>
      </c>
      <c r="C1447" s="97" t="s">
        <v>28</v>
      </c>
      <c r="D1447" s="100">
        <f>IF(ISERROR(INDEX('Trust - Frontsheet'!$C$12:$O$211,Index!B1440,Index!A1440)),0,INDEX('Trust - Frontsheet'!$C$12:$O$211,Index!B1440,Index!A1440))</f>
        <v>0</v>
      </c>
    </row>
    <row r="1448" spans="1:4" x14ac:dyDescent="0.2">
      <c r="A1448" s="97" t="s">
        <v>7381</v>
      </c>
      <c r="B1448" s="97" t="s">
        <v>7382</v>
      </c>
      <c r="C1448" s="97" t="s">
        <v>28</v>
      </c>
      <c r="D1448" s="100">
        <f>IF(ISERROR(INDEX('Trust - Frontsheet'!$C$12:$O$211,Index!B1441,Index!A1441)),0,INDEX('Trust - Frontsheet'!$C$12:$O$211,Index!B1441,Index!A1441))</f>
        <v>0</v>
      </c>
    </row>
    <row r="1449" spans="1:4" x14ac:dyDescent="0.2">
      <c r="A1449" s="97" t="s">
        <v>7385</v>
      </c>
      <c r="B1449" s="97" t="s">
        <v>7386</v>
      </c>
      <c r="C1449" s="97" t="s">
        <v>28</v>
      </c>
      <c r="D1449" s="100">
        <f>IF(ISERROR(INDEX('Trust - Frontsheet'!$C$12:$O$211,Index!B1442,Index!A1442)),0,INDEX('Trust - Frontsheet'!$C$12:$O$211,Index!B1442,Index!A1442))</f>
        <v>0</v>
      </c>
    </row>
    <row r="1450" spans="1:4" x14ac:dyDescent="0.2">
      <c r="A1450" s="97" t="s">
        <v>7387</v>
      </c>
      <c r="B1450" s="97" t="s">
        <v>7388</v>
      </c>
      <c r="C1450" s="97" t="s">
        <v>28</v>
      </c>
      <c r="D1450" s="100">
        <f>IF(ISERROR(INDEX('Trust - Frontsheet'!$C$12:$O$211,Index!B1443,Index!A1443)),0,INDEX('Trust - Frontsheet'!$C$12:$O$211,Index!B1443,Index!A1443))</f>
        <v>0</v>
      </c>
    </row>
    <row r="1451" spans="1:4" x14ac:dyDescent="0.2">
      <c r="A1451" s="97" t="s">
        <v>7389</v>
      </c>
      <c r="B1451" s="97" t="s">
        <v>7390</v>
      </c>
      <c r="C1451" s="97" t="s">
        <v>28</v>
      </c>
      <c r="D1451" s="100">
        <f>IF(ISERROR(INDEX('Trust - Frontsheet'!$C$12:$O$211,Index!B1444,Index!A1444)),0,INDEX('Trust - Frontsheet'!$C$12:$O$211,Index!B1444,Index!A1444))</f>
        <v>0</v>
      </c>
    </row>
    <row r="1452" spans="1:4" x14ac:dyDescent="0.2">
      <c r="A1452" s="97" t="s">
        <v>5450</v>
      </c>
      <c r="B1452" s="97" t="s">
        <v>5451</v>
      </c>
      <c r="C1452" s="97" t="s">
        <v>28</v>
      </c>
      <c r="D1452" s="100">
        <f>IF(ISERROR(INDEX('Trust - Frontsheet'!$C$12:$O$211,Index!B1445,Index!A1445)),0,INDEX('Trust - Frontsheet'!$C$12:$O$211,Index!B1445,Index!A1445))</f>
        <v>0</v>
      </c>
    </row>
    <row r="1453" spans="1:4" x14ac:dyDescent="0.2">
      <c r="A1453" s="97" t="s">
        <v>5452</v>
      </c>
      <c r="B1453" s="97" t="s">
        <v>5453</v>
      </c>
      <c r="C1453" s="97" t="s">
        <v>28</v>
      </c>
      <c r="D1453" s="100">
        <f>IF(ISERROR(INDEX('Trust - Frontsheet'!$C$12:$O$211,Index!B1446,Index!A1446)),0,INDEX('Trust - Frontsheet'!$C$12:$O$211,Index!B1446,Index!A1446))</f>
        <v>0</v>
      </c>
    </row>
    <row r="1454" spans="1:4" x14ac:dyDescent="0.2">
      <c r="A1454" s="97" t="s">
        <v>3909</v>
      </c>
      <c r="B1454" s="97" t="s">
        <v>3910</v>
      </c>
      <c r="C1454" s="97" t="s">
        <v>28</v>
      </c>
      <c r="D1454" s="100">
        <f>IF(ISERROR(INDEX('Trust - Frontsheet'!$C$12:$O$211,Index!B1447,Index!A1447)),0,INDEX('Trust - Frontsheet'!$C$12:$O$211,Index!B1447,Index!A1447))</f>
        <v>0</v>
      </c>
    </row>
    <row r="1455" spans="1:4" x14ac:dyDescent="0.2">
      <c r="A1455" s="97" t="s">
        <v>8694</v>
      </c>
      <c r="B1455" s="97" t="s">
        <v>8695</v>
      </c>
      <c r="C1455" s="97" t="s">
        <v>28</v>
      </c>
      <c r="D1455" s="100">
        <f>IF(ISERROR(INDEX('Trust - Frontsheet'!$C$12:$O$211,Index!B1448,Index!A1448)),0,INDEX('Trust - Frontsheet'!$C$12:$O$211,Index!B1448,Index!A1448))</f>
        <v>0</v>
      </c>
    </row>
    <row r="1456" spans="1:4" x14ac:dyDescent="0.2">
      <c r="A1456" s="97" t="s">
        <v>8696</v>
      </c>
      <c r="B1456" s="97" t="s">
        <v>8697</v>
      </c>
      <c r="C1456" s="97" t="s">
        <v>28</v>
      </c>
      <c r="D1456" s="100">
        <f>IF(ISERROR(INDEX('Trust - Frontsheet'!$C$12:$O$211,Index!B1449,Index!A1449)),0,INDEX('Trust - Frontsheet'!$C$12:$O$211,Index!B1449,Index!A1449))</f>
        <v>0</v>
      </c>
    </row>
    <row r="1457" spans="1:4" x14ac:dyDescent="0.2">
      <c r="A1457" s="97" t="s">
        <v>8698</v>
      </c>
      <c r="B1457" s="97" t="s">
        <v>8699</v>
      </c>
      <c r="C1457" s="97" t="s">
        <v>28</v>
      </c>
      <c r="D1457" s="100">
        <f>IF(ISERROR(INDEX('Trust - Frontsheet'!$C$12:$O$211,Index!B1450,Index!A1450)),0,INDEX('Trust - Frontsheet'!$C$12:$O$211,Index!B1450,Index!A1450))</f>
        <v>0</v>
      </c>
    </row>
    <row r="1458" spans="1:4" x14ac:dyDescent="0.2">
      <c r="A1458" s="97" t="s">
        <v>8700</v>
      </c>
      <c r="B1458" s="97" t="s">
        <v>8701</v>
      </c>
      <c r="C1458" s="97" t="s">
        <v>28</v>
      </c>
      <c r="D1458" s="100">
        <f>IF(ISERROR(INDEX('Trust - Frontsheet'!$C$12:$O$211,Index!B1451,Index!A1451)),0,INDEX('Trust - Frontsheet'!$C$12:$O$211,Index!B1451,Index!A1451))</f>
        <v>0</v>
      </c>
    </row>
    <row r="1459" spans="1:4" x14ac:dyDescent="0.2">
      <c r="A1459" s="97" t="s">
        <v>8704</v>
      </c>
      <c r="B1459" s="97" t="s">
        <v>8705</v>
      </c>
      <c r="C1459" s="97" t="s">
        <v>28</v>
      </c>
      <c r="D1459" s="100">
        <f>IF(ISERROR(INDEX('Trust - Frontsheet'!$C$12:$O$211,Index!B1452,Index!A1452)),0,INDEX('Trust - Frontsheet'!$C$12:$O$211,Index!B1452,Index!A1452))</f>
        <v>0</v>
      </c>
    </row>
    <row r="1460" spans="1:4" x14ac:dyDescent="0.2">
      <c r="A1460" s="97" t="s">
        <v>8706</v>
      </c>
      <c r="B1460" s="97" t="s">
        <v>8707</v>
      </c>
      <c r="C1460" s="97" t="s">
        <v>28</v>
      </c>
      <c r="D1460" s="100">
        <f>IF(ISERROR(INDEX('Trust - Frontsheet'!$C$12:$O$211,Index!B1453,Index!A1453)),0,INDEX('Trust - Frontsheet'!$C$12:$O$211,Index!B1453,Index!A1453))</f>
        <v>0</v>
      </c>
    </row>
    <row r="1461" spans="1:4" x14ac:dyDescent="0.2">
      <c r="A1461" s="97" t="s">
        <v>8708</v>
      </c>
      <c r="B1461" s="97" t="s">
        <v>8709</v>
      </c>
      <c r="C1461" s="97" t="s">
        <v>28</v>
      </c>
      <c r="D1461" s="100">
        <f>IF(ISERROR(INDEX('Trust - Frontsheet'!$C$12:$O$211,Index!B1454,Index!A1454)),0,INDEX('Trust - Frontsheet'!$C$12:$O$211,Index!B1454,Index!A1454))</f>
        <v>0</v>
      </c>
    </row>
    <row r="1462" spans="1:4" x14ac:dyDescent="0.2">
      <c r="A1462" s="97" t="s">
        <v>8710</v>
      </c>
      <c r="B1462" s="97" t="s">
        <v>8711</v>
      </c>
      <c r="C1462" s="97" t="s">
        <v>28</v>
      </c>
      <c r="D1462" s="100">
        <f>IF(ISERROR(INDEX('Trust - Frontsheet'!$C$12:$O$211,Index!B1455,Index!A1455)),0,INDEX('Trust - Frontsheet'!$C$12:$O$211,Index!B1455,Index!A1455))</f>
        <v>0</v>
      </c>
    </row>
    <row r="1463" spans="1:4" x14ac:dyDescent="0.2">
      <c r="A1463" s="97" t="s">
        <v>8712</v>
      </c>
      <c r="B1463" s="97" t="s">
        <v>8713</v>
      </c>
      <c r="C1463" s="97" t="s">
        <v>28</v>
      </c>
      <c r="D1463" s="100">
        <f>IF(ISERROR(INDEX('Trust - Frontsheet'!$C$12:$O$211,Index!B1456,Index!A1456)),0,INDEX('Trust - Frontsheet'!$C$12:$O$211,Index!B1456,Index!A1456))</f>
        <v>0</v>
      </c>
    </row>
    <row r="1464" spans="1:4" x14ac:dyDescent="0.2">
      <c r="A1464" s="97" t="s">
        <v>8714</v>
      </c>
      <c r="B1464" s="97" t="s">
        <v>8715</v>
      </c>
      <c r="C1464" s="97" t="s">
        <v>28</v>
      </c>
      <c r="D1464" s="100">
        <f>IF(ISERROR(INDEX('Trust - Frontsheet'!$C$12:$O$211,Index!B1457,Index!A1457)),0,INDEX('Trust - Frontsheet'!$C$12:$O$211,Index!B1457,Index!A1457))</f>
        <v>0</v>
      </c>
    </row>
    <row r="1465" spans="1:4" x14ac:dyDescent="0.2">
      <c r="A1465" s="97" t="s">
        <v>8716</v>
      </c>
      <c r="B1465" s="97" t="s">
        <v>8717</v>
      </c>
      <c r="C1465" s="97" t="s">
        <v>28</v>
      </c>
      <c r="D1465" s="100">
        <f>IF(ISERROR(INDEX('Trust - Frontsheet'!$C$12:$O$211,Index!B1458,Index!A1458)),0,INDEX('Trust - Frontsheet'!$C$12:$O$211,Index!B1458,Index!A1458))</f>
        <v>0</v>
      </c>
    </row>
    <row r="1466" spans="1:4" x14ac:dyDescent="0.2">
      <c r="A1466" s="97" t="s">
        <v>8718</v>
      </c>
      <c r="B1466" s="97" t="s">
        <v>8719</v>
      </c>
      <c r="C1466" s="97" t="s">
        <v>28</v>
      </c>
      <c r="D1466" s="100">
        <f>IF(ISERROR(INDEX('Trust - Frontsheet'!$C$12:$O$211,Index!B1459,Index!A1459)),0,INDEX('Trust - Frontsheet'!$C$12:$O$211,Index!B1459,Index!A1459))</f>
        <v>0</v>
      </c>
    </row>
    <row r="1467" spans="1:4" x14ac:dyDescent="0.2">
      <c r="A1467" s="97" t="s">
        <v>8720</v>
      </c>
      <c r="B1467" s="97" t="s">
        <v>8721</v>
      </c>
      <c r="C1467" s="97" t="s">
        <v>28</v>
      </c>
      <c r="D1467" s="100">
        <f>IF(ISERROR(INDEX('Trust - Frontsheet'!$C$12:$O$211,Index!B1460,Index!A1460)),0,INDEX('Trust - Frontsheet'!$C$12:$O$211,Index!B1460,Index!A1460))</f>
        <v>0</v>
      </c>
    </row>
    <row r="1468" spans="1:4" x14ac:dyDescent="0.2">
      <c r="A1468" s="97" t="s">
        <v>8722</v>
      </c>
      <c r="B1468" s="97" t="s">
        <v>8723</v>
      </c>
      <c r="C1468" s="97" t="s">
        <v>28</v>
      </c>
      <c r="D1468" s="100">
        <f>IF(ISERROR(INDEX('Trust - Frontsheet'!$C$12:$O$211,Index!B1461,Index!A1461)),0,INDEX('Trust - Frontsheet'!$C$12:$O$211,Index!B1461,Index!A1461))</f>
        <v>0</v>
      </c>
    </row>
    <row r="1469" spans="1:4" x14ac:dyDescent="0.2">
      <c r="A1469" s="97" t="s">
        <v>8726</v>
      </c>
      <c r="B1469" s="97" t="s">
        <v>8727</v>
      </c>
      <c r="C1469" s="97" t="s">
        <v>28</v>
      </c>
      <c r="D1469" s="100">
        <f>IF(ISERROR(INDEX('Trust - Frontsheet'!$C$12:$O$211,Index!B1462,Index!A1462)),0,INDEX('Trust - Frontsheet'!$C$12:$O$211,Index!B1462,Index!A1462))</f>
        <v>0</v>
      </c>
    </row>
    <row r="1470" spans="1:4" x14ac:dyDescent="0.2">
      <c r="A1470" s="97" t="s">
        <v>8728</v>
      </c>
      <c r="B1470" s="97" t="s">
        <v>8729</v>
      </c>
      <c r="C1470" s="97" t="s">
        <v>28</v>
      </c>
      <c r="D1470" s="100">
        <f>IF(ISERROR(INDEX('Trust - Frontsheet'!$C$12:$O$211,Index!B1463,Index!A1463)),0,INDEX('Trust - Frontsheet'!$C$12:$O$211,Index!B1463,Index!A1463))</f>
        <v>0</v>
      </c>
    </row>
    <row r="1471" spans="1:4" x14ac:dyDescent="0.2">
      <c r="A1471" s="97" t="s">
        <v>8730</v>
      </c>
      <c r="B1471" s="97" t="s">
        <v>8731</v>
      </c>
      <c r="C1471" s="97" t="s">
        <v>28</v>
      </c>
      <c r="D1471" s="100">
        <f>IF(ISERROR(INDEX('Trust - Frontsheet'!$C$12:$O$211,Index!B1464,Index!A1464)),0,INDEX('Trust - Frontsheet'!$C$12:$O$211,Index!B1464,Index!A1464))</f>
        <v>0</v>
      </c>
    </row>
    <row r="1472" spans="1:4" x14ac:dyDescent="0.2">
      <c r="A1472" s="97" t="s">
        <v>8732</v>
      </c>
      <c r="B1472" s="97" t="s">
        <v>8733</v>
      </c>
      <c r="C1472" s="97" t="s">
        <v>28</v>
      </c>
      <c r="D1472" s="100">
        <f>IF(ISERROR(INDEX('Trust - Frontsheet'!$C$12:$O$211,Index!B1465,Index!A1465)),0,INDEX('Trust - Frontsheet'!$C$12:$O$211,Index!B1465,Index!A1465))</f>
        <v>0</v>
      </c>
    </row>
    <row r="1473" spans="1:4" x14ac:dyDescent="0.2">
      <c r="A1473" s="97" t="s">
        <v>8734</v>
      </c>
      <c r="B1473" s="97" t="s">
        <v>8735</v>
      </c>
      <c r="C1473" s="97" t="s">
        <v>28</v>
      </c>
      <c r="D1473" s="100">
        <f>IF(ISERROR(INDEX('Trust - Frontsheet'!$C$12:$O$211,Index!B1466,Index!A1466)),0,INDEX('Trust - Frontsheet'!$C$12:$O$211,Index!B1466,Index!A1466))</f>
        <v>0</v>
      </c>
    </row>
    <row r="1474" spans="1:4" x14ac:dyDescent="0.2">
      <c r="A1474" s="97" t="s">
        <v>8736</v>
      </c>
      <c r="B1474" s="97" t="s">
        <v>8737</v>
      </c>
      <c r="C1474" s="97" t="s">
        <v>28</v>
      </c>
      <c r="D1474" s="100">
        <f>IF(ISERROR(INDEX('Trust - Frontsheet'!$C$12:$O$211,Index!B1467,Index!A1467)),0,INDEX('Trust - Frontsheet'!$C$12:$O$211,Index!B1467,Index!A1467))</f>
        <v>0</v>
      </c>
    </row>
    <row r="1475" spans="1:4" x14ac:dyDescent="0.2">
      <c r="A1475" s="97" t="s">
        <v>8738</v>
      </c>
      <c r="B1475" s="97" t="s">
        <v>8739</v>
      </c>
      <c r="C1475" s="97" t="s">
        <v>28</v>
      </c>
      <c r="D1475" s="100">
        <f>IF(ISERROR(INDEX('Trust - Frontsheet'!$C$12:$O$211,Index!B1468,Index!A1468)),0,INDEX('Trust - Frontsheet'!$C$12:$O$211,Index!B1468,Index!A1468))</f>
        <v>0</v>
      </c>
    </row>
    <row r="1476" spans="1:4" x14ac:dyDescent="0.2">
      <c r="A1476" s="97" t="s">
        <v>8740</v>
      </c>
      <c r="B1476" s="97" t="s">
        <v>8741</v>
      </c>
      <c r="C1476" s="97" t="s">
        <v>28</v>
      </c>
      <c r="D1476" s="100">
        <f>IF(ISERROR(INDEX('Trust - Frontsheet'!$C$12:$O$211,Index!B1469,Index!A1469)),0,INDEX('Trust - Frontsheet'!$C$12:$O$211,Index!B1469,Index!A1469))</f>
        <v>0</v>
      </c>
    </row>
    <row r="1477" spans="1:4" x14ac:dyDescent="0.2">
      <c r="A1477" s="97" t="s">
        <v>8742</v>
      </c>
      <c r="B1477" s="97" t="s">
        <v>8743</v>
      </c>
      <c r="C1477" s="97" t="s">
        <v>28</v>
      </c>
      <c r="D1477" s="100">
        <f>IF(ISERROR(INDEX('Trust - Frontsheet'!$C$12:$O$211,Index!B1470,Index!A1470)),0,INDEX('Trust - Frontsheet'!$C$12:$O$211,Index!B1470,Index!A1470))</f>
        <v>0</v>
      </c>
    </row>
    <row r="1478" spans="1:4" x14ac:dyDescent="0.2">
      <c r="A1478" s="97" t="s">
        <v>8744</v>
      </c>
      <c r="B1478" s="97" t="s">
        <v>8745</v>
      </c>
      <c r="C1478" s="97" t="s">
        <v>28</v>
      </c>
      <c r="D1478" s="100">
        <f>IF(ISERROR(INDEX('Trust - Frontsheet'!$C$12:$O$211,Index!B1471,Index!A1471)),0,INDEX('Trust - Frontsheet'!$C$12:$O$211,Index!B1471,Index!A1471))</f>
        <v>0</v>
      </c>
    </row>
    <row r="1479" spans="1:4" x14ac:dyDescent="0.2">
      <c r="A1479" s="97" t="s">
        <v>6382</v>
      </c>
      <c r="B1479" s="97" t="s">
        <v>6383</v>
      </c>
      <c r="C1479" s="97" t="s">
        <v>28</v>
      </c>
      <c r="D1479" s="100">
        <f>IF(ISERROR(INDEX('Trust - Frontsheet'!$C$12:$O$211,Index!B1472,Index!A1472)),0,INDEX('Trust - Frontsheet'!$C$12:$O$211,Index!B1472,Index!A1472))</f>
        <v>0</v>
      </c>
    </row>
    <row r="1480" spans="1:4" x14ac:dyDescent="0.2">
      <c r="A1480" s="97" t="s">
        <v>6384</v>
      </c>
      <c r="B1480" s="97" t="s">
        <v>6385</v>
      </c>
      <c r="C1480" s="97" t="s">
        <v>28</v>
      </c>
      <c r="D1480" s="100">
        <f>IF(ISERROR(INDEX('Trust - Frontsheet'!$C$12:$O$211,Index!B1473,Index!A1473)),0,INDEX('Trust - Frontsheet'!$C$12:$O$211,Index!B1473,Index!A1473))</f>
        <v>0</v>
      </c>
    </row>
    <row r="1481" spans="1:4" x14ac:dyDescent="0.2">
      <c r="A1481" s="97" t="s">
        <v>6386</v>
      </c>
      <c r="B1481" s="97" t="s">
        <v>6387</v>
      </c>
      <c r="C1481" s="97" t="s">
        <v>28</v>
      </c>
      <c r="D1481" s="100">
        <f>IF(ISERROR(INDEX('Trust - Frontsheet'!$C$12:$O$211,Index!B1474,Index!A1474)),0,INDEX('Trust - Frontsheet'!$C$12:$O$211,Index!B1474,Index!A1474))</f>
        <v>0</v>
      </c>
    </row>
    <row r="1482" spans="1:4" x14ac:dyDescent="0.2">
      <c r="A1482" s="97" t="s">
        <v>6388</v>
      </c>
      <c r="B1482" s="97" t="s">
        <v>6389</v>
      </c>
      <c r="C1482" s="97" t="s">
        <v>28</v>
      </c>
      <c r="D1482" s="100">
        <f>IF(ISERROR(INDEX('Trust - Frontsheet'!$C$12:$O$211,Index!B1475,Index!A1475)),0,INDEX('Trust - Frontsheet'!$C$12:$O$211,Index!B1475,Index!A1475))</f>
        <v>0</v>
      </c>
    </row>
    <row r="1483" spans="1:4" x14ac:dyDescent="0.2">
      <c r="A1483" s="97" t="s">
        <v>6390</v>
      </c>
      <c r="B1483" s="97" t="s">
        <v>6391</v>
      </c>
      <c r="C1483" s="97" t="s">
        <v>28</v>
      </c>
      <c r="D1483" s="100">
        <f>IF(ISERROR(INDEX('Trust - Frontsheet'!$C$12:$O$211,Index!B1476,Index!A1476)),0,INDEX('Trust - Frontsheet'!$C$12:$O$211,Index!B1476,Index!A1476))</f>
        <v>0</v>
      </c>
    </row>
    <row r="1484" spans="1:4" x14ac:dyDescent="0.2">
      <c r="A1484" s="97" t="s">
        <v>6392</v>
      </c>
      <c r="B1484" s="97" t="s">
        <v>6393</v>
      </c>
      <c r="C1484" s="97" t="s">
        <v>28</v>
      </c>
      <c r="D1484" s="100">
        <f>IF(ISERROR(INDEX('Trust - Frontsheet'!$C$12:$O$211,Index!B1477,Index!A1477)),0,INDEX('Trust - Frontsheet'!$C$12:$O$211,Index!B1477,Index!A1477))</f>
        <v>0</v>
      </c>
    </row>
    <row r="1485" spans="1:4" x14ac:dyDescent="0.2">
      <c r="A1485" s="97" t="s">
        <v>6394</v>
      </c>
      <c r="B1485" s="97" t="s">
        <v>6395</v>
      </c>
      <c r="C1485" s="97" t="s">
        <v>28</v>
      </c>
      <c r="D1485" s="100">
        <f>IF(ISERROR(INDEX('Trust - Frontsheet'!$C$12:$O$211,Index!B1478,Index!A1478)),0,INDEX('Trust - Frontsheet'!$C$12:$O$211,Index!B1478,Index!A1478))</f>
        <v>0</v>
      </c>
    </row>
    <row r="1486" spans="1:4" x14ac:dyDescent="0.2">
      <c r="A1486" s="97" t="s">
        <v>6396</v>
      </c>
      <c r="B1486" s="97" t="s">
        <v>6397</v>
      </c>
      <c r="C1486" s="97" t="s">
        <v>28</v>
      </c>
      <c r="D1486" s="100">
        <f>IF(ISERROR(INDEX('Trust - Frontsheet'!$C$12:$O$211,Index!B1479,Index!A1479)),0,INDEX('Trust - Frontsheet'!$C$12:$O$211,Index!B1479,Index!A1479))</f>
        <v>0</v>
      </c>
    </row>
    <row r="1487" spans="1:4" x14ac:dyDescent="0.2">
      <c r="A1487" s="97" t="s">
        <v>6398</v>
      </c>
      <c r="B1487" s="97" t="s">
        <v>6399</v>
      </c>
      <c r="C1487" s="97" t="s">
        <v>28</v>
      </c>
      <c r="D1487" s="100">
        <f>IF(ISERROR(INDEX('Trust - Frontsheet'!$C$12:$O$211,Index!B1480,Index!A1480)),0,INDEX('Trust - Frontsheet'!$C$12:$O$211,Index!B1480,Index!A1480))</f>
        <v>0</v>
      </c>
    </row>
    <row r="1488" spans="1:4" x14ac:dyDescent="0.2">
      <c r="A1488" s="97" t="s">
        <v>6400</v>
      </c>
      <c r="B1488" s="97" t="s">
        <v>6401</v>
      </c>
      <c r="C1488" s="97" t="s">
        <v>28</v>
      </c>
      <c r="D1488" s="100">
        <f>IF(ISERROR(INDEX('Trust - Frontsheet'!$C$12:$O$211,Index!B1481,Index!A1481)),0,INDEX('Trust - Frontsheet'!$C$12:$O$211,Index!B1481,Index!A1481))</f>
        <v>0</v>
      </c>
    </row>
    <row r="1489" spans="1:4" x14ac:dyDescent="0.2">
      <c r="A1489" s="97" t="s">
        <v>6404</v>
      </c>
      <c r="B1489" s="97" t="s">
        <v>6405</v>
      </c>
      <c r="C1489" s="97" t="s">
        <v>28</v>
      </c>
      <c r="D1489" s="100">
        <f>IF(ISERROR(INDEX('Trust - Frontsheet'!$C$12:$O$211,Index!B1482,Index!A1482)),0,INDEX('Trust - Frontsheet'!$C$12:$O$211,Index!B1482,Index!A1482))</f>
        <v>0</v>
      </c>
    </row>
    <row r="1490" spans="1:4" x14ac:dyDescent="0.2">
      <c r="A1490" s="97" t="s">
        <v>6406</v>
      </c>
      <c r="B1490" s="97" t="s">
        <v>6407</v>
      </c>
      <c r="C1490" s="97" t="s">
        <v>28</v>
      </c>
      <c r="D1490" s="100">
        <f>IF(ISERROR(INDEX('Trust - Frontsheet'!$C$12:$O$211,Index!B1483,Index!A1483)),0,INDEX('Trust - Frontsheet'!$C$12:$O$211,Index!B1483,Index!A1483))</f>
        <v>0</v>
      </c>
    </row>
    <row r="1491" spans="1:4" x14ac:dyDescent="0.2">
      <c r="A1491" s="97" t="s">
        <v>6408</v>
      </c>
      <c r="B1491" s="97" t="s">
        <v>6409</v>
      </c>
      <c r="C1491" s="97" t="s">
        <v>28</v>
      </c>
      <c r="D1491" s="100">
        <f>IF(ISERROR(INDEX('Trust - Frontsheet'!$C$12:$O$211,Index!B1484,Index!A1484)),0,INDEX('Trust - Frontsheet'!$C$12:$O$211,Index!B1484,Index!A1484))</f>
        <v>0</v>
      </c>
    </row>
    <row r="1492" spans="1:4" x14ac:dyDescent="0.2">
      <c r="A1492" s="97" t="s">
        <v>6410</v>
      </c>
      <c r="B1492" s="97" t="s">
        <v>6411</v>
      </c>
      <c r="C1492" s="97" t="s">
        <v>28</v>
      </c>
      <c r="D1492" s="100">
        <f>IF(ISERROR(INDEX('Trust - Frontsheet'!$C$12:$O$211,Index!B1485,Index!A1485)),0,INDEX('Trust - Frontsheet'!$C$12:$O$211,Index!B1485,Index!A1485))</f>
        <v>0</v>
      </c>
    </row>
    <row r="1493" spans="1:4" x14ac:dyDescent="0.2">
      <c r="A1493" s="97" t="s">
        <v>6412</v>
      </c>
      <c r="B1493" s="97" t="s">
        <v>6413</v>
      </c>
      <c r="C1493" s="97" t="s">
        <v>28</v>
      </c>
      <c r="D1493" s="100">
        <f>IF(ISERROR(INDEX('Trust - Frontsheet'!$C$12:$O$211,Index!B1486,Index!A1486)),0,INDEX('Trust - Frontsheet'!$C$12:$O$211,Index!B1486,Index!A1486))</f>
        <v>0</v>
      </c>
    </row>
    <row r="1494" spans="1:4" x14ac:dyDescent="0.2">
      <c r="A1494" s="97" t="s">
        <v>6414</v>
      </c>
      <c r="B1494" s="97" t="s">
        <v>6415</v>
      </c>
      <c r="C1494" s="97" t="s">
        <v>28</v>
      </c>
      <c r="D1494" s="100">
        <f>IF(ISERROR(INDEX('Trust - Frontsheet'!$C$12:$O$211,Index!B1487,Index!A1487)),0,INDEX('Trust - Frontsheet'!$C$12:$O$211,Index!B1487,Index!A1487))</f>
        <v>0</v>
      </c>
    </row>
    <row r="1495" spans="1:4" x14ac:dyDescent="0.2">
      <c r="A1495" s="97" t="s">
        <v>6416</v>
      </c>
      <c r="B1495" s="97" t="s">
        <v>6417</v>
      </c>
      <c r="C1495" s="97" t="s">
        <v>28</v>
      </c>
      <c r="D1495" s="100">
        <f>IF(ISERROR(INDEX('Trust - Frontsheet'!$C$12:$O$211,Index!B1488,Index!A1488)),0,INDEX('Trust - Frontsheet'!$C$12:$O$211,Index!B1488,Index!A1488))</f>
        <v>0</v>
      </c>
    </row>
    <row r="1496" spans="1:4" x14ac:dyDescent="0.2">
      <c r="A1496" s="97" t="s">
        <v>6418</v>
      </c>
      <c r="B1496" s="97" t="s">
        <v>6419</v>
      </c>
      <c r="C1496" s="97" t="s">
        <v>28</v>
      </c>
      <c r="D1496" s="100">
        <f>IF(ISERROR(INDEX('Trust - Frontsheet'!$C$12:$O$211,Index!B1489,Index!A1489)),0,INDEX('Trust - Frontsheet'!$C$12:$O$211,Index!B1489,Index!A1489))</f>
        <v>0</v>
      </c>
    </row>
    <row r="1497" spans="1:4" x14ac:dyDescent="0.2">
      <c r="A1497" s="97" t="s">
        <v>6558</v>
      </c>
      <c r="B1497" s="97" t="s">
        <v>6559</v>
      </c>
      <c r="C1497" s="97" t="s">
        <v>28</v>
      </c>
      <c r="D1497" s="100">
        <f>IF(ISERROR(INDEX('Trust - Frontsheet'!$C$12:$O$211,Index!B1490,Index!A1490)),0,INDEX('Trust - Frontsheet'!$C$12:$O$211,Index!B1490,Index!A1490))</f>
        <v>0</v>
      </c>
    </row>
    <row r="1498" spans="1:4" x14ac:dyDescent="0.2">
      <c r="A1498" s="97" t="s">
        <v>6560</v>
      </c>
      <c r="B1498" s="97" t="s">
        <v>6561</v>
      </c>
      <c r="C1498" s="97" t="s">
        <v>28</v>
      </c>
      <c r="D1498" s="100">
        <f>IF(ISERROR(INDEX('Trust - Frontsheet'!$C$12:$O$211,Index!B1491,Index!A1491)),0,INDEX('Trust - Frontsheet'!$C$12:$O$211,Index!B1491,Index!A1491))</f>
        <v>0</v>
      </c>
    </row>
    <row r="1499" spans="1:4" x14ac:dyDescent="0.2">
      <c r="A1499" s="97" t="s">
        <v>6564</v>
      </c>
      <c r="B1499" s="97" t="s">
        <v>6565</v>
      </c>
      <c r="C1499" s="97" t="s">
        <v>28</v>
      </c>
      <c r="D1499" s="100">
        <f>IF(ISERROR(INDEX('Trust - Frontsheet'!$C$12:$O$211,Index!B1492,Index!A1492)),0,INDEX('Trust - Frontsheet'!$C$12:$O$211,Index!B1492,Index!A1492))</f>
        <v>0</v>
      </c>
    </row>
    <row r="1500" spans="1:4" x14ac:dyDescent="0.2">
      <c r="A1500" s="97" t="s">
        <v>6566</v>
      </c>
      <c r="B1500" s="97" t="s">
        <v>6567</v>
      </c>
      <c r="C1500" s="97" t="s">
        <v>28</v>
      </c>
      <c r="D1500" s="100">
        <f>IF(ISERROR(INDEX('Trust - Frontsheet'!$C$12:$O$211,Index!B1493,Index!A1493)),0,INDEX('Trust - Frontsheet'!$C$12:$O$211,Index!B1493,Index!A1493))</f>
        <v>0</v>
      </c>
    </row>
    <row r="1501" spans="1:4" x14ac:dyDescent="0.2">
      <c r="A1501" s="97" t="s">
        <v>6568</v>
      </c>
      <c r="B1501" s="97" t="s">
        <v>6569</v>
      </c>
      <c r="C1501" s="97" t="s">
        <v>28</v>
      </c>
      <c r="D1501" s="100">
        <f>IF(ISERROR(INDEX('Trust - Frontsheet'!$C$12:$O$211,Index!B1494,Index!A1494)),0,INDEX('Trust - Frontsheet'!$C$12:$O$211,Index!B1494,Index!A1494))</f>
        <v>0</v>
      </c>
    </row>
    <row r="1502" spans="1:4" x14ac:dyDescent="0.2">
      <c r="A1502" s="97" t="s">
        <v>6570</v>
      </c>
      <c r="B1502" s="97" t="s">
        <v>6571</v>
      </c>
      <c r="C1502" s="97" t="s">
        <v>28</v>
      </c>
      <c r="D1502" s="100">
        <f>IF(ISERROR(INDEX('Trust - Frontsheet'!$C$12:$O$211,Index!B1495,Index!A1495)),0,INDEX('Trust - Frontsheet'!$C$12:$O$211,Index!B1495,Index!A1495))</f>
        <v>0</v>
      </c>
    </row>
    <row r="1503" spans="1:4" x14ac:dyDescent="0.2">
      <c r="A1503" s="97" t="s">
        <v>9304</v>
      </c>
      <c r="B1503" s="97" t="s">
        <v>9305</v>
      </c>
      <c r="C1503" s="97" t="s">
        <v>28</v>
      </c>
      <c r="D1503" s="100">
        <f>IF(ISERROR(INDEX('Trust - Frontsheet'!$C$12:$O$211,Index!B1496,Index!A1496)),0,INDEX('Trust - Frontsheet'!$C$12:$O$211,Index!B1496,Index!A1496))</f>
        <v>0</v>
      </c>
    </row>
    <row r="1504" spans="1:4" x14ac:dyDescent="0.2">
      <c r="A1504" s="97" t="s">
        <v>9306</v>
      </c>
      <c r="B1504" s="97" t="s">
        <v>9307</v>
      </c>
      <c r="C1504" s="97" t="s">
        <v>28</v>
      </c>
      <c r="D1504" s="100">
        <f>IF(ISERROR(INDEX('Trust - Frontsheet'!$C$12:$O$211,Index!B1497,Index!A1497)),0,INDEX('Trust - Frontsheet'!$C$12:$O$211,Index!B1497,Index!A1497))</f>
        <v>0</v>
      </c>
    </row>
    <row r="1505" spans="1:4" x14ac:dyDescent="0.2">
      <c r="A1505" s="97" t="s">
        <v>9308</v>
      </c>
      <c r="B1505" s="97" t="s">
        <v>9309</v>
      </c>
      <c r="C1505" s="97" t="s">
        <v>28</v>
      </c>
      <c r="D1505" s="100">
        <f>IF(ISERROR(INDEX('Trust - Frontsheet'!$C$12:$O$211,Index!B1498,Index!A1498)),0,INDEX('Trust - Frontsheet'!$C$12:$O$211,Index!B1498,Index!A1498))</f>
        <v>0</v>
      </c>
    </row>
    <row r="1506" spans="1:4" x14ac:dyDescent="0.2">
      <c r="A1506" s="97" t="s">
        <v>9310</v>
      </c>
      <c r="B1506" s="97" t="s">
        <v>9311</v>
      </c>
      <c r="C1506" s="97" t="s">
        <v>28</v>
      </c>
      <c r="D1506" s="100">
        <f>IF(ISERROR(INDEX('Trust - Frontsheet'!$C$12:$O$211,Index!B1499,Index!A1499)),0,INDEX('Trust - Frontsheet'!$C$12:$O$211,Index!B1499,Index!A1499))</f>
        <v>0</v>
      </c>
    </row>
    <row r="1507" spans="1:4" x14ac:dyDescent="0.2">
      <c r="A1507" s="97" t="s">
        <v>9312</v>
      </c>
      <c r="B1507" s="97" t="s">
        <v>9313</v>
      </c>
      <c r="C1507" s="97" t="s">
        <v>28</v>
      </c>
      <c r="D1507" s="100">
        <f>IF(ISERROR(INDEX('Trust - Frontsheet'!$C$12:$O$211,Index!B1500,Index!A1500)),0,INDEX('Trust - Frontsheet'!$C$12:$O$211,Index!B1500,Index!A1500))</f>
        <v>0</v>
      </c>
    </row>
    <row r="1508" spans="1:4" x14ac:dyDescent="0.2">
      <c r="A1508" s="97" t="s">
        <v>9314</v>
      </c>
      <c r="B1508" s="97" t="s">
        <v>9315</v>
      </c>
      <c r="C1508" s="97" t="s">
        <v>28</v>
      </c>
      <c r="D1508" s="100">
        <f>IF(ISERROR(INDEX('Trust - Frontsheet'!$C$12:$O$211,Index!B1501,Index!A1501)),0,INDEX('Trust - Frontsheet'!$C$12:$O$211,Index!B1501,Index!A1501))</f>
        <v>0</v>
      </c>
    </row>
    <row r="1509" spans="1:4" x14ac:dyDescent="0.2">
      <c r="A1509" s="97" t="s">
        <v>6538</v>
      </c>
      <c r="B1509" s="97" t="s">
        <v>6539</v>
      </c>
      <c r="C1509" s="97" t="s">
        <v>28</v>
      </c>
      <c r="D1509" s="100">
        <f>IF(ISERROR(INDEX('Trust - Frontsheet'!$C$12:$O$211,Index!B1502,Index!A1502)),0,INDEX('Trust - Frontsheet'!$C$12:$O$211,Index!B1502,Index!A1502))</f>
        <v>0</v>
      </c>
    </row>
    <row r="1510" spans="1:4" x14ac:dyDescent="0.2">
      <c r="A1510" s="97" t="s">
        <v>6540</v>
      </c>
      <c r="B1510" s="97" t="s">
        <v>6541</v>
      </c>
      <c r="C1510" s="97" t="s">
        <v>28</v>
      </c>
      <c r="D1510" s="100">
        <f>IF(ISERROR(INDEX('Trust - Frontsheet'!$C$12:$O$211,Index!B1503,Index!A1503)),0,INDEX('Trust - Frontsheet'!$C$12:$O$211,Index!B1503,Index!A1503))</f>
        <v>0</v>
      </c>
    </row>
    <row r="1511" spans="1:4" x14ac:dyDescent="0.2">
      <c r="A1511" s="97" t="s">
        <v>6542</v>
      </c>
      <c r="B1511" s="97" t="s">
        <v>6543</v>
      </c>
      <c r="C1511" s="97" t="s">
        <v>28</v>
      </c>
      <c r="D1511" s="100">
        <f>IF(ISERROR(INDEX('Trust - Frontsheet'!$C$12:$O$211,Index!B1504,Index!A1504)),0,INDEX('Trust - Frontsheet'!$C$12:$O$211,Index!B1504,Index!A1504))</f>
        <v>0</v>
      </c>
    </row>
    <row r="1512" spans="1:4" x14ac:dyDescent="0.2">
      <c r="A1512" s="97" t="s">
        <v>7175</v>
      </c>
      <c r="B1512" s="97" t="s">
        <v>7176</v>
      </c>
      <c r="C1512" s="97" t="s">
        <v>28</v>
      </c>
      <c r="D1512" s="100">
        <f>IF(ISERROR(INDEX('Trust - Frontsheet'!$C$12:$O$211,Index!B1505,Index!A1505)),0,INDEX('Trust - Frontsheet'!$C$12:$O$211,Index!B1505,Index!A1505))</f>
        <v>0</v>
      </c>
    </row>
    <row r="1513" spans="1:4" x14ac:dyDescent="0.2">
      <c r="A1513" s="97" t="s">
        <v>7177</v>
      </c>
      <c r="B1513" s="97" t="s">
        <v>7178</v>
      </c>
      <c r="C1513" s="97" t="s">
        <v>28</v>
      </c>
      <c r="D1513" s="100">
        <f>IF(ISERROR(INDEX('Trust - Frontsheet'!$C$12:$O$211,Index!B1506,Index!A1506)),0,INDEX('Trust - Frontsheet'!$C$12:$O$211,Index!B1506,Index!A1506))</f>
        <v>0</v>
      </c>
    </row>
    <row r="1514" spans="1:4" x14ac:dyDescent="0.2">
      <c r="A1514" s="97" t="s">
        <v>7179</v>
      </c>
      <c r="B1514" s="97" t="s">
        <v>7180</v>
      </c>
      <c r="C1514" s="97" t="s">
        <v>28</v>
      </c>
      <c r="D1514" s="100">
        <f>IF(ISERROR(INDEX('Trust - Frontsheet'!$C$12:$O$211,Index!B1507,Index!A1507)),0,INDEX('Trust - Frontsheet'!$C$12:$O$211,Index!B1507,Index!A1507))</f>
        <v>0</v>
      </c>
    </row>
    <row r="1515" spans="1:4" x14ac:dyDescent="0.2">
      <c r="A1515" s="97" t="s">
        <v>7181</v>
      </c>
      <c r="B1515" s="97" t="s">
        <v>7182</v>
      </c>
      <c r="C1515" s="97" t="s">
        <v>28</v>
      </c>
      <c r="D1515" s="100">
        <f>IF(ISERROR(INDEX('Trust - Frontsheet'!$C$12:$O$211,Index!B1508,Index!A1508)),0,INDEX('Trust - Frontsheet'!$C$12:$O$211,Index!B1508,Index!A1508))</f>
        <v>0</v>
      </c>
    </row>
    <row r="1516" spans="1:4" x14ac:dyDescent="0.2">
      <c r="A1516" s="97" t="s">
        <v>7183</v>
      </c>
      <c r="B1516" s="97" t="s">
        <v>7184</v>
      </c>
      <c r="C1516" s="97" t="s">
        <v>28</v>
      </c>
      <c r="D1516" s="100">
        <f>IF(ISERROR(INDEX('Trust - Frontsheet'!$C$12:$O$211,Index!B1509,Index!A1509)),0,INDEX('Trust - Frontsheet'!$C$12:$O$211,Index!B1509,Index!A1509))</f>
        <v>0</v>
      </c>
    </row>
    <row r="1517" spans="1:4" x14ac:dyDescent="0.2">
      <c r="A1517" s="97" t="s">
        <v>7185</v>
      </c>
      <c r="B1517" s="97" t="s">
        <v>7186</v>
      </c>
      <c r="C1517" s="97" t="s">
        <v>28</v>
      </c>
      <c r="D1517" s="100">
        <f>IF(ISERROR(INDEX('Trust - Frontsheet'!$C$12:$O$211,Index!B1510,Index!A1510)),0,INDEX('Trust - Frontsheet'!$C$12:$O$211,Index!B1510,Index!A1510))</f>
        <v>0</v>
      </c>
    </row>
    <row r="1518" spans="1:4" x14ac:dyDescent="0.2">
      <c r="A1518" s="97" t="s">
        <v>7187</v>
      </c>
      <c r="B1518" s="97" t="s">
        <v>7188</v>
      </c>
      <c r="C1518" s="97" t="s">
        <v>28</v>
      </c>
      <c r="D1518" s="100">
        <f>IF(ISERROR(INDEX('Trust - Frontsheet'!$C$12:$O$211,Index!B1511,Index!A1511)),0,INDEX('Trust - Frontsheet'!$C$12:$O$211,Index!B1511,Index!A1511))</f>
        <v>0</v>
      </c>
    </row>
    <row r="1519" spans="1:4" x14ac:dyDescent="0.2">
      <c r="A1519" s="97" t="s">
        <v>10225</v>
      </c>
      <c r="B1519" s="97" t="s">
        <v>10226</v>
      </c>
      <c r="C1519" s="97" t="s">
        <v>28</v>
      </c>
      <c r="D1519" s="100">
        <f>IF(ISERROR(INDEX('Trust - Frontsheet'!$C$12:$O$211,Index!B1512,Index!A1512)),0,INDEX('Trust - Frontsheet'!$C$12:$O$211,Index!B1512,Index!A1512))</f>
        <v>0</v>
      </c>
    </row>
    <row r="1520" spans="1:4" x14ac:dyDescent="0.2">
      <c r="A1520" s="97" t="s">
        <v>10227</v>
      </c>
      <c r="B1520" s="97" t="s">
        <v>10228</v>
      </c>
      <c r="C1520" s="97" t="s">
        <v>28</v>
      </c>
      <c r="D1520" s="100">
        <f>IF(ISERROR(INDEX('Trust - Frontsheet'!$C$12:$O$211,Index!B1513,Index!A1513)),0,INDEX('Trust - Frontsheet'!$C$12:$O$211,Index!B1513,Index!A1513))</f>
        <v>0</v>
      </c>
    </row>
    <row r="1521" spans="1:4" x14ac:dyDescent="0.2">
      <c r="A1521" s="97" t="s">
        <v>10229</v>
      </c>
      <c r="B1521" s="97" t="s">
        <v>10230</v>
      </c>
      <c r="C1521" s="97" t="s">
        <v>28</v>
      </c>
      <c r="D1521" s="100">
        <f>IF(ISERROR(INDEX('Trust - Frontsheet'!$C$12:$O$211,Index!B1514,Index!A1514)),0,INDEX('Trust - Frontsheet'!$C$12:$O$211,Index!B1514,Index!A1514))</f>
        <v>0</v>
      </c>
    </row>
    <row r="1522" spans="1:4" x14ac:dyDescent="0.2">
      <c r="A1522" s="97" t="s">
        <v>10231</v>
      </c>
      <c r="B1522" s="97" t="s">
        <v>10232</v>
      </c>
      <c r="C1522" s="97" t="s">
        <v>28</v>
      </c>
      <c r="D1522" s="100">
        <f>IF(ISERROR(INDEX('Trust - Frontsheet'!$C$12:$O$211,Index!B1515,Index!A1515)),0,INDEX('Trust - Frontsheet'!$C$12:$O$211,Index!B1515,Index!A1515))</f>
        <v>0</v>
      </c>
    </row>
    <row r="1523" spans="1:4" x14ac:dyDescent="0.2">
      <c r="A1523" s="97" t="s">
        <v>10233</v>
      </c>
      <c r="B1523" s="97" t="s">
        <v>10234</v>
      </c>
      <c r="C1523" s="97" t="s">
        <v>28</v>
      </c>
      <c r="D1523" s="100">
        <f>IF(ISERROR(INDEX('Trust - Frontsheet'!$C$12:$O$211,Index!B1516,Index!A1516)),0,INDEX('Trust - Frontsheet'!$C$12:$O$211,Index!B1516,Index!A1516))</f>
        <v>0</v>
      </c>
    </row>
    <row r="1524" spans="1:4" x14ac:dyDescent="0.2">
      <c r="A1524" s="97" t="s">
        <v>10235</v>
      </c>
      <c r="B1524" s="97" t="s">
        <v>10236</v>
      </c>
      <c r="C1524" s="97" t="s">
        <v>28</v>
      </c>
      <c r="D1524" s="100">
        <f>IF(ISERROR(INDEX('Trust - Frontsheet'!$C$12:$O$211,Index!B1517,Index!A1517)),0,INDEX('Trust - Frontsheet'!$C$12:$O$211,Index!B1517,Index!A1517))</f>
        <v>0</v>
      </c>
    </row>
    <row r="1525" spans="1:4" x14ac:dyDescent="0.2">
      <c r="A1525" s="97" t="s">
        <v>10237</v>
      </c>
      <c r="B1525" s="97" t="s">
        <v>10238</v>
      </c>
      <c r="C1525" s="97" t="s">
        <v>28</v>
      </c>
      <c r="D1525" s="100">
        <f>IF(ISERROR(INDEX('Trust - Frontsheet'!$C$12:$O$211,Index!B1518,Index!A1518)),0,INDEX('Trust - Frontsheet'!$C$12:$O$211,Index!B1518,Index!A1518))</f>
        <v>0</v>
      </c>
    </row>
    <row r="1526" spans="1:4" x14ac:dyDescent="0.2">
      <c r="A1526" s="97" t="s">
        <v>10239</v>
      </c>
      <c r="B1526" s="97" t="s">
        <v>10240</v>
      </c>
      <c r="C1526" s="97" t="s">
        <v>28</v>
      </c>
      <c r="D1526" s="100">
        <f>IF(ISERROR(INDEX('Trust - Frontsheet'!$C$12:$O$211,Index!B1519,Index!A1519)),0,INDEX('Trust - Frontsheet'!$C$12:$O$211,Index!B1519,Index!A1519))</f>
        <v>0</v>
      </c>
    </row>
    <row r="1527" spans="1:4" x14ac:dyDescent="0.2">
      <c r="A1527" s="97" t="s">
        <v>10241</v>
      </c>
      <c r="B1527" s="97" t="s">
        <v>10242</v>
      </c>
      <c r="C1527" s="97" t="s">
        <v>28</v>
      </c>
      <c r="D1527" s="100">
        <f>IF(ISERROR(INDEX('Trust - Frontsheet'!$C$12:$O$211,Index!B1520,Index!A1520)),0,INDEX('Trust - Frontsheet'!$C$12:$O$211,Index!B1520,Index!A1520))</f>
        <v>0</v>
      </c>
    </row>
    <row r="1528" spans="1:4" x14ac:dyDescent="0.2">
      <c r="A1528" s="97" t="s">
        <v>10243</v>
      </c>
      <c r="B1528" s="97" t="s">
        <v>10244</v>
      </c>
      <c r="C1528" s="97" t="s">
        <v>28</v>
      </c>
      <c r="D1528" s="100">
        <f>IF(ISERROR(INDEX('Trust - Frontsheet'!$C$12:$O$211,Index!B1521,Index!A1521)),0,INDEX('Trust - Frontsheet'!$C$12:$O$211,Index!B1521,Index!A1521))</f>
        <v>0</v>
      </c>
    </row>
    <row r="1529" spans="1:4" x14ac:dyDescent="0.2">
      <c r="A1529" s="97" t="s">
        <v>10247</v>
      </c>
      <c r="B1529" s="97" t="s">
        <v>10248</v>
      </c>
      <c r="C1529" s="97" t="s">
        <v>28</v>
      </c>
      <c r="D1529" s="100">
        <f>IF(ISERROR(INDEX('Trust - Frontsheet'!$C$12:$O$211,Index!B1522,Index!A1522)),0,INDEX('Trust - Frontsheet'!$C$12:$O$211,Index!B1522,Index!A1522))</f>
        <v>0</v>
      </c>
    </row>
    <row r="1530" spans="1:4" x14ac:dyDescent="0.2">
      <c r="A1530" s="97" t="s">
        <v>10249</v>
      </c>
      <c r="B1530" s="97" t="s">
        <v>10250</v>
      </c>
      <c r="C1530" s="97" t="s">
        <v>28</v>
      </c>
      <c r="D1530" s="100">
        <f>IF(ISERROR(INDEX('Trust - Frontsheet'!$C$12:$O$211,Index!B1523,Index!A1523)),0,INDEX('Trust - Frontsheet'!$C$12:$O$211,Index!B1523,Index!A1523))</f>
        <v>0</v>
      </c>
    </row>
    <row r="1531" spans="1:4" x14ac:dyDescent="0.2">
      <c r="A1531" s="97" t="s">
        <v>10251</v>
      </c>
      <c r="B1531" s="97" t="s">
        <v>10252</v>
      </c>
      <c r="C1531" s="97" t="s">
        <v>28</v>
      </c>
      <c r="D1531" s="100">
        <f>IF(ISERROR(INDEX('Trust - Frontsheet'!$C$12:$O$211,Index!B1524,Index!A1524)),0,INDEX('Trust - Frontsheet'!$C$12:$O$211,Index!B1524,Index!A1524))</f>
        <v>0</v>
      </c>
    </row>
    <row r="1532" spans="1:4" x14ac:dyDescent="0.2">
      <c r="A1532" s="97" t="s">
        <v>10253</v>
      </c>
      <c r="B1532" s="97" t="s">
        <v>10254</v>
      </c>
      <c r="C1532" s="97" t="s">
        <v>28</v>
      </c>
      <c r="D1532" s="100">
        <f>IF(ISERROR(INDEX('Trust - Frontsheet'!$C$12:$O$211,Index!B1525,Index!A1525)),0,INDEX('Trust - Frontsheet'!$C$12:$O$211,Index!B1525,Index!A1525))</f>
        <v>0</v>
      </c>
    </row>
    <row r="1533" spans="1:4" x14ac:dyDescent="0.2">
      <c r="A1533" s="97" t="s">
        <v>10255</v>
      </c>
      <c r="B1533" s="97" t="s">
        <v>10256</v>
      </c>
      <c r="C1533" s="97" t="s">
        <v>28</v>
      </c>
      <c r="D1533" s="100">
        <f>IF(ISERROR(INDEX('Trust - Frontsheet'!$C$12:$O$211,Index!B1526,Index!A1526)),0,INDEX('Trust - Frontsheet'!$C$12:$O$211,Index!B1526,Index!A1526))</f>
        <v>0</v>
      </c>
    </row>
    <row r="1534" spans="1:4" x14ac:dyDescent="0.2">
      <c r="A1534" s="97" t="s">
        <v>10257</v>
      </c>
      <c r="B1534" s="97" t="s">
        <v>10258</v>
      </c>
      <c r="C1534" s="97" t="s">
        <v>28</v>
      </c>
      <c r="D1534" s="100">
        <f>IF(ISERROR(INDEX('Trust - Frontsheet'!$C$12:$O$211,Index!B1527,Index!A1527)),0,INDEX('Trust - Frontsheet'!$C$12:$O$211,Index!B1527,Index!A1527))</f>
        <v>0</v>
      </c>
    </row>
    <row r="1535" spans="1:4" x14ac:dyDescent="0.2">
      <c r="A1535" s="97" t="s">
        <v>10259</v>
      </c>
      <c r="B1535" s="97" t="s">
        <v>10260</v>
      </c>
      <c r="C1535" s="97" t="s">
        <v>28</v>
      </c>
      <c r="D1535" s="100">
        <f>IF(ISERROR(INDEX('Trust - Frontsheet'!$C$12:$O$211,Index!B1528,Index!A1528)),0,INDEX('Trust - Frontsheet'!$C$12:$O$211,Index!B1528,Index!A1528))</f>
        <v>0</v>
      </c>
    </row>
    <row r="1536" spans="1:4" x14ac:dyDescent="0.2">
      <c r="A1536" s="97" t="s">
        <v>10261</v>
      </c>
      <c r="B1536" s="97" t="s">
        <v>10262</v>
      </c>
      <c r="C1536" s="97" t="s">
        <v>28</v>
      </c>
      <c r="D1536" s="100">
        <f>IF(ISERROR(INDEX('Trust - Frontsheet'!$C$12:$O$211,Index!B1529,Index!A1529)),0,INDEX('Trust - Frontsheet'!$C$12:$O$211,Index!B1529,Index!A1529))</f>
        <v>0</v>
      </c>
    </row>
    <row r="1537" spans="1:4" x14ac:dyDescent="0.2">
      <c r="A1537" s="97" t="s">
        <v>10263</v>
      </c>
      <c r="B1537" s="97" t="s">
        <v>10264</v>
      </c>
      <c r="C1537" s="97" t="s">
        <v>28</v>
      </c>
      <c r="D1537" s="100">
        <f>IF(ISERROR(INDEX('Trust - Frontsheet'!$C$12:$O$211,Index!B1530,Index!A1530)),0,INDEX('Trust - Frontsheet'!$C$12:$O$211,Index!B1530,Index!A1530))</f>
        <v>0</v>
      </c>
    </row>
    <row r="1538" spans="1:4" x14ac:dyDescent="0.2">
      <c r="A1538" s="97" t="s">
        <v>10265</v>
      </c>
      <c r="B1538" s="97" t="s">
        <v>10266</v>
      </c>
      <c r="C1538" s="97" t="s">
        <v>28</v>
      </c>
      <c r="D1538" s="100">
        <f>IF(ISERROR(INDEX('Trust - Frontsheet'!$C$12:$O$211,Index!B1531,Index!A1531)),0,INDEX('Trust - Frontsheet'!$C$12:$O$211,Index!B1531,Index!A1531))</f>
        <v>0</v>
      </c>
    </row>
    <row r="1539" spans="1:4" x14ac:dyDescent="0.2">
      <c r="A1539" s="97" t="s">
        <v>10269</v>
      </c>
      <c r="B1539" s="97" t="s">
        <v>10270</v>
      </c>
      <c r="C1539" s="97" t="s">
        <v>28</v>
      </c>
      <c r="D1539" s="100">
        <f>IF(ISERROR(INDEX('Trust - Frontsheet'!$C$12:$O$211,Index!B1532,Index!A1532)),0,INDEX('Trust - Frontsheet'!$C$12:$O$211,Index!B1532,Index!A1532))</f>
        <v>0</v>
      </c>
    </row>
    <row r="1540" spans="1:4" x14ac:dyDescent="0.2">
      <c r="A1540" s="97" t="s">
        <v>10271</v>
      </c>
      <c r="B1540" s="97" t="s">
        <v>10272</v>
      </c>
      <c r="C1540" s="97" t="s">
        <v>28</v>
      </c>
      <c r="D1540" s="100">
        <f>IF(ISERROR(INDEX('Trust - Frontsheet'!$C$12:$O$211,Index!B1533,Index!A1533)),0,INDEX('Trust - Frontsheet'!$C$12:$O$211,Index!B1533,Index!A1533))</f>
        <v>0</v>
      </c>
    </row>
    <row r="1541" spans="1:4" x14ac:dyDescent="0.2">
      <c r="A1541" s="97" t="s">
        <v>10273</v>
      </c>
      <c r="B1541" s="97" t="s">
        <v>10274</v>
      </c>
      <c r="C1541" s="97" t="s">
        <v>28</v>
      </c>
      <c r="D1541" s="100">
        <f>IF(ISERROR(INDEX('Trust - Frontsheet'!$C$12:$O$211,Index!B1534,Index!A1534)),0,INDEX('Trust - Frontsheet'!$C$12:$O$211,Index!B1534,Index!A1534))</f>
        <v>0</v>
      </c>
    </row>
    <row r="1542" spans="1:4" x14ac:dyDescent="0.2">
      <c r="A1542" s="97" t="s">
        <v>10275</v>
      </c>
      <c r="B1542" s="97" t="s">
        <v>10276</v>
      </c>
      <c r="C1542" s="97" t="s">
        <v>28</v>
      </c>
      <c r="D1542" s="100">
        <f>IF(ISERROR(INDEX('Trust - Frontsheet'!$C$12:$O$211,Index!B1535,Index!A1535)),0,INDEX('Trust - Frontsheet'!$C$12:$O$211,Index!B1535,Index!A1535))</f>
        <v>0</v>
      </c>
    </row>
    <row r="1543" spans="1:4" x14ac:dyDescent="0.2">
      <c r="A1543" s="97" t="s">
        <v>10277</v>
      </c>
      <c r="B1543" s="97" t="s">
        <v>10278</v>
      </c>
      <c r="C1543" s="97" t="s">
        <v>28</v>
      </c>
      <c r="D1543" s="100">
        <f>IF(ISERROR(INDEX('Trust - Frontsheet'!$C$12:$O$211,Index!B1536,Index!A1536)),0,INDEX('Trust - Frontsheet'!$C$12:$O$211,Index!B1536,Index!A1536))</f>
        <v>0</v>
      </c>
    </row>
    <row r="1544" spans="1:4" x14ac:dyDescent="0.2">
      <c r="A1544" s="97" t="s">
        <v>3983</v>
      </c>
      <c r="B1544" s="97" t="s">
        <v>3984</v>
      </c>
      <c r="C1544" s="97" t="s">
        <v>28</v>
      </c>
      <c r="D1544" s="100">
        <f>IF(ISERROR(INDEX('Trust - Frontsheet'!$C$12:$O$211,Index!B1537,Index!A1537)),0,INDEX('Trust - Frontsheet'!$C$12:$O$211,Index!B1537,Index!A1537))</f>
        <v>0</v>
      </c>
    </row>
    <row r="1545" spans="1:4" x14ac:dyDescent="0.2">
      <c r="A1545" s="97" t="s">
        <v>3985</v>
      </c>
      <c r="B1545" s="97" t="s">
        <v>3986</v>
      </c>
      <c r="C1545" s="97" t="s">
        <v>28</v>
      </c>
      <c r="D1545" s="100">
        <f>IF(ISERROR(INDEX('Trust - Frontsheet'!$C$12:$O$211,Index!B1538,Index!A1538)),0,INDEX('Trust - Frontsheet'!$C$12:$O$211,Index!B1538,Index!A1538))</f>
        <v>0</v>
      </c>
    </row>
    <row r="1546" spans="1:4" x14ac:dyDescent="0.2">
      <c r="A1546" s="97" t="s">
        <v>3987</v>
      </c>
      <c r="B1546" s="97" t="s">
        <v>3988</v>
      </c>
      <c r="C1546" s="97" t="s">
        <v>28</v>
      </c>
      <c r="D1546" s="100">
        <f>IF(ISERROR(INDEX('Trust - Frontsheet'!$C$12:$O$211,Index!B1539,Index!A1539)),0,INDEX('Trust - Frontsheet'!$C$12:$O$211,Index!B1539,Index!A1539))</f>
        <v>0</v>
      </c>
    </row>
    <row r="1547" spans="1:4" x14ac:dyDescent="0.2">
      <c r="A1547" s="97" t="s">
        <v>3989</v>
      </c>
      <c r="B1547" s="97" t="s">
        <v>3990</v>
      </c>
      <c r="C1547" s="97" t="s">
        <v>28</v>
      </c>
      <c r="D1547" s="100">
        <f>IF(ISERROR(INDEX('Trust - Frontsheet'!$C$12:$O$211,Index!B1540,Index!A1540)),0,INDEX('Trust - Frontsheet'!$C$12:$O$211,Index!B1540,Index!A1540))</f>
        <v>0</v>
      </c>
    </row>
    <row r="1548" spans="1:4" x14ac:dyDescent="0.2">
      <c r="A1548" s="97" t="s">
        <v>3991</v>
      </c>
      <c r="B1548" s="97" t="s">
        <v>3992</v>
      </c>
      <c r="C1548" s="97" t="s">
        <v>28</v>
      </c>
      <c r="D1548" s="100">
        <f>IF(ISERROR(INDEX('Trust - Frontsheet'!$C$12:$O$211,Index!B1541,Index!A1541)),0,INDEX('Trust - Frontsheet'!$C$12:$O$211,Index!B1541,Index!A1541))</f>
        <v>0</v>
      </c>
    </row>
    <row r="1549" spans="1:4" x14ac:dyDescent="0.2">
      <c r="A1549" s="97" t="s">
        <v>3995</v>
      </c>
      <c r="B1549" s="97" t="s">
        <v>3996</v>
      </c>
      <c r="C1549" s="97" t="s">
        <v>28</v>
      </c>
      <c r="D1549" s="100">
        <f>IF(ISERROR(INDEX('Trust - Frontsheet'!$C$12:$O$211,Index!B1542,Index!A1542)),0,INDEX('Trust - Frontsheet'!$C$12:$O$211,Index!B1542,Index!A1542))</f>
        <v>0</v>
      </c>
    </row>
    <row r="1550" spans="1:4" x14ac:dyDescent="0.2">
      <c r="A1550" s="97" t="s">
        <v>3997</v>
      </c>
      <c r="B1550" s="97" t="s">
        <v>3998</v>
      </c>
      <c r="C1550" s="97" t="s">
        <v>28</v>
      </c>
      <c r="D1550" s="100">
        <f>IF(ISERROR(INDEX('Trust - Frontsheet'!$C$12:$O$211,Index!B1543,Index!A1543)),0,INDEX('Trust - Frontsheet'!$C$12:$O$211,Index!B1543,Index!A1543))</f>
        <v>0</v>
      </c>
    </row>
    <row r="1551" spans="1:4" x14ac:dyDescent="0.2">
      <c r="A1551" s="97" t="s">
        <v>3999</v>
      </c>
      <c r="B1551" s="97" t="s">
        <v>4000</v>
      </c>
      <c r="C1551" s="97" t="s">
        <v>28</v>
      </c>
      <c r="D1551" s="100">
        <f>IF(ISERROR(INDEX('Trust - Frontsheet'!$C$12:$O$211,Index!B1544,Index!A1544)),0,INDEX('Trust - Frontsheet'!$C$12:$O$211,Index!B1544,Index!A1544))</f>
        <v>0</v>
      </c>
    </row>
    <row r="1552" spans="1:4" x14ac:dyDescent="0.2">
      <c r="A1552" s="97" t="s">
        <v>4001</v>
      </c>
      <c r="B1552" s="97" t="s">
        <v>4002</v>
      </c>
      <c r="C1552" s="97" t="s">
        <v>28</v>
      </c>
      <c r="D1552" s="100">
        <f>IF(ISERROR(INDEX('Trust - Frontsheet'!$C$12:$O$211,Index!B1545,Index!A1545)),0,INDEX('Trust - Frontsheet'!$C$12:$O$211,Index!B1545,Index!A1545))</f>
        <v>0</v>
      </c>
    </row>
    <row r="1553" spans="1:4" x14ac:dyDescent="0.2">
      <c r="A1553" s="97" t="s">
        <v>4003</v>
      </c>
      <c r="B1553" s="97" t="s">
        <v>4004</v>
      </c>
      <c r="C1553" s="97" t="s">
        <v>28</v>
      </c>
      <c r="D1553" s="100">
        <f>IF(ISERROR(INDEX('Trust - Frontsheet'!$C$12:$O$211,Index!B1546,Index!A1546)),0,INDEX('Trust - Frontsheet'!$C$12:$O$211,Index!B1546,Index!A1546))</f>
        <v>0</v>
      </c>
    </row>
    <row r="1554" spans="1:4" x14ac:dyDescent="0.2">
      <c r="A1554" s="97" t="s">
        <v>4005</v>
      </c>
      <c r="B1554" s="97" t="s">
        <v>4006</v>
      </c>
      <c r="C1554" s="97" t="s">
        <v>28</v>
      </c>
      <c r="D1554" s="100">
        <f>IF(ISERROR(INDEX('Trust - Frontsheet'!$C$12:$O$211,Index!B1547,Index!A1547)),0,INDEX('Trust - Frontsheet'!$C$12:$O$211,Index!B1547,Index!A1547))</f>
        <v>0</v>
      </c>
    </row>
    <row r="1555" spans="1:4" x14ac:dyDescent="0.2">
      <c r="A1555" s="97" t="s">
        <v>4007</v>
      </c>
      <c r="B1555" s="97" t="s">
        <v>4008</v>
      </c>
      <c r="C1555" s="97" t="s">
        <v>28</v>
      </c>
      <c r="D1555" s="100">
        <f>IF(ISERROR(INDEX('Trust - Frontsheet'!$C$12:$O$211,Index!B1548,Index!A1548)),0,INDEX('Trust - Frontsheet'!$C$12:$O$211,Index!B1548,Index!A1548))</f>
        <v>0</v>
      </c>
    </row>
    <row r="1556" spans="1:4" x14ac:dyDescent="0.2">
      <c r="A1556" s="97" t="s">
        <v>4009</v>
      </c>
      <c r="B1556" s="97" t="s">
        <v>4010</v>
      </c>
      <c r="C1556" s="97" t="s">
        <v>28</v>
      </c>
      <c r="D1556" s="100">
        <f>IF(ISERROR(INDEX('Trust - Frontsheet'!$C$12:$O$211,Index!B1549,Index!A1549)),0,INDEX('Trust - Frontsheet'!$C$12:$O$211,Index!B1549,Index!A1549))</f>
        <v>0</v>
      </c>
    </row>
    <row r="1557" spans="1:4" x14ac:dyDescent="0.2">
      <c r="A1557" s="97" t="s">
        <v>4011</v>
      </c>
      <c r="B1557" s="97" t="s">
        <v>4012</v>
      </c>
      <c r="C1557" s="97" t="s">
        <v>28</v>
      </c>
      <c r="D1557" s="100">
        <f>IF(ISERROR(INDEX('Trust - Frontsheet'!$C$12:$O$211,Index!B1550,Index!A1550)),0,INDEX('Trust - Frontsheet'!$C$12:$O$211,Index!B1550,Index!A1550))</f>
        <v>0</v>
      </c>
    </row>
    <row r="1558" spans="1:4" x14ac:dyDescent="0.2">
      <c r="A1558" s="97" t="s">
        <v>4013</v>
      </c>
      <c r="B1558" s="97" t="s">
        <v>4014</v>
      </c>
      <c r="C1558" s="97" t="s">
        <v>28</v>
      </c>
      <c r="D1558" s="100">
        <f>IF(ISERROR(INDEX('Trust - Frontsheet'!$C$12:$O$211,Index!B1551,Index!A1551)),0,INDEX('Trust - Frontsheet'!$C$12:$O$211,Index!B1551,Index!A1551))</f>
        <v>0</v>
      </c>
    </row>
    <row r="1559" spans="1:4" x14ac:dyDescent="0.2">
      <c r="A1559" s="97" t="s">
        <v>4017</v>
      </c>
      <c r="B1559" s="97" t="s">
        <v>4018</v>
      </c>
      <c r="C1559" s="97" t="s">
        <v>28</v>
      </c>
      <c r="D1559" s="100">
        <f>IF(ISERROR(INDEX('Trust - Frontsheet'!$C$12:$O$211,Index!B1552,Index!A1552)),0,INDEX('Trust - Frontsheet'!$C$12:$O$211,Index!B1552,Index!A1552))</f>
        <v>0</v>
      </c>
    </row>
    <row r="1560" spans="1:4" x14ac:dyDescent="0.2">
      <c r="A1560" s="97" t="s">
        <v>6249</v>
      </c>
      <c r="B1560" s="97" t="s">
        <v>6250</v>
      </c>
      <c r="C1560" s="97" t="s">
        <v>28</v>
      </c>
      <c r="D1560" s="100">
        <f>IF(ISERROR(INDEX('Trust - Frontsheet'!$C$12:$O$211,Index!B1553,Index!A1553)),0,INDEX('Trust - Frontsheet'!$C$12:$O$211,Index!B1553,Index!A1553))</f>
        <v>0</v>
      </c>
    </row>
    <row r="1561" spans="1:4" x14ac:dyDescent="0.2">
      <c r="A1561" s="97" t="s">
        <v>6251</v>
      </c>
      <c r="B1561" s="97" t="s">
        <v>6252</v>
      </c>
      <c r="C1561" s="97" t="s">
        <v>28</v>
      </c>
      <c r="D1561" s="100">
        <f>IF(ISERROR(INDEX('Trust - Frontsheet'!$C$12:$O$211,Index!B1554,Index!A1554)),0,INDEX('Trust - Frontsheet'!$C$12:$O$211,Index!B1554,Index!A1554))</f>
        <v>0</v>
      </c>
    </row>
    <row r="1562" spans="1:4" x14ac:dyDescent="0.2">
      <c r="A1562" s="97" t="s">
        <v>6253</v>
      </c>
      <c r="B1562" s="97" t="s">
        <v>6254</v>
      </c>
      <c r="C1562" s="97" t="s">
        <v>28</v>
      </c>
      <c r="D1562" s="100">
        <f>IF(ISERROR(INDEX('Trust - Frontsheet'!$C$12:$O$211,Index!B1555,Index!A1555)),0,INDEX('Trust - Frontsheet'!$C$12:$O$211,Index!B1555,Index!A1555))</f>
        <v>0</v>
      </c>
    </row>
    <row r="1563" spans="1:4" x14ac:dyDescent="0.2">
      <c r="A1563" s="97" t="s">
        <v>6255</v>
      </c>
      <c r="B1563" s="97" t="s">
        <v>6256</v>
      </c>
      <c r="C1563" s="97" t="s">
        <v>28</v>
      </c>
      <c r="D1563" s="100">
        <f>IF(ISERROR(INDEX('Trust - Frontsheet'!$C$12:$O$211,Index!B1556,Index!A1556)),0,INDEX('Trust - Frontsheet'!$C$12:$O$211,Index!B1556,Index!A1556))</f>
        <v>0</v>
      </c>
    </row>
    <row r="1564" spans="1:4" x14ac:dyDescent="0.2">
      <c r="A1564" s="97" t="s">
        <v>6257</v>
      </c>
      <c r="B1564" s="97" t="s">
        <v>6258</v>
      </c>
      <c r="C1564" s="97" t="s">
        <v>28</v>
      </c>
      <c r="D1564" s="100">
        <f>IF(ISERROR(INDEX('Trust - Frontsheet'!$C$12:$O$211,Index!B1557,Index!A1557)),0,INDEX('Trust - Frontsheet'!$C$12:$O$211,Index!B1557,Index!A1557))</f>
        <v>0</v>
      </c>
    </row>
    <row r="1565" spans="1:4" x14ac:dyDescent="0.2">
      <c r="A1565" s="97" t="s">
        <v>6259</v>
      </c>
      <c r="B1565" s="97" t="s">
        <v>6260</v>
      </c>
      <c r="C1565" s="97" t="s">
        <v>28</v>
      </c>
      <c r="D1565" s="100">
        <f>IF(ISERROR(INDEX('Trust - Frontsheet'!$C$12:$O$211,Index!B1558,Index!A1558)),0,INDEX('Trust - Frontsheet'!$C$12:$O$211,Index!B1558,Index!A1558))</f>
        <v>0</v>
      </c>
    </row>
    <row r="1566" spans="1:4" x14ac:dyDescent="0.2">
      <c r="A1566" s="97" t="s">
        <v>6261</v>
      </c>
      <c r="B1566" s="97" t="s">
        <v>6262</v>
      </c>
      <c r="C1566" s="97" t="s">
        <v>28</v>
      </c>
      <c r="D1566" s="100">
        <f>IF(ISERROR(INDEX('Trust - Frontsheet'!$C$12:$O$211,Index!B1559,Index!A1559)),0,INDEX('Trust - Frontsheet'!$C$12:$O$211,Index!B1559,Index!A1559))</f>
        <v>0</v>
      </c>
    </row>
    <row r="1567" spans="1:4" x14ac:dyDescent="0.2">
      <c r="A1567" s="97" t="s">
        <v>6263</v>
      </c>
      <c r="B1567" s="97" t="s">
        <v>6264</v>
      </c>
      <c r="C1567" s="97" t="s">
        <v>28</v>
      </c>
      <c r="D1567" s="100">
        <f>IF(ISERROR(INDEX('Trust - Frontsheet'!$C$12:$O$211,Index!B1560,Index!A1560)),0,INDEX('Trust - Frontsheet'!$C$12:$O$211,Index!B1560,Index!A1560))</f>
        <v>0</v>
      </c>
    </row>
    <row r="1568" spans="1:4" x14ac:dyDescent="0.2">
      <c r="A1568" s="97" t="s">
        <v>6265</v>
      </c>
      <c r="B1568" s="97" t="s">
        <v>6266</v>
      </c>
      <c r="C1568" s="97" t="s">
        <v>28</v>
      </c>
      <c r="D1568" s="100">
        <f>IF(ISERROR(INDEX('Trust - Frontsheet'!$C$12:$O$211,Index!B1561,Index!A1561)),0,INDEX('Trust - Frontsheet'!$C$12:$O$211,Index!B1561,Index!A1561))</f>
        <v>0</v>
      </c>
    </row>
    <row r="1569" spans="1:4" x14ac:dyDescent="0.2">
      <c r="A1569" s="97" t="s">
        <v>6269</v>
      </c>
      <c r="B1569" s="97" t="s">
        <v>6270</v>
      </c>
      <c r="C1569" s="97" t="s">
        <v>28</v>
      </c>
      <c r="D1569" s="100">
        <f>IF(ISERROR(INDEX('Trust - Frontsheet'!$C$12:$O$211,Index!B1562,Index!A1562)),0,INDEX('Trust - Frontsheet'!$C$12:$O$211,Index!B1562,Index!A1562))</f>
        <v>0</v>
      </c>
    </row>
    <row r="1570" spans="1:4" x14ac:dyDescent="0.2">
      <c r="A1570" s="97" t="s">
        <v>6271</v>
      </c>
      <c r="B1570" s="97" t="s">
        <v>6272</v>
      </c>
      <c r="C1570" s="97" t="s">
        <v>28</v>
      </c>
      <c r="D1570" s="100">
        <f>IF(ISERROR(INDEX('Trust - Frontsheet'!$C$12:$O$211,Index!B1563,Index!A1563)),0,INDEX('Trust - Frontsheet'!$C$12:$O$211,Index!B1563,Index!A1563))</f>
        <v>0</v>
      </c>
    </row>
    <row r="1571" spans="1:4" x14ac:dyDescent="0.2">
      <c r="A1571" s="97" t="s">
        <v>6273</v>
      </c>
      <c r="B1571" s="97" t="s">
        <v>6274</v>
      </c>
      <c r="C1571" s="97" t="s">
        <v>28</v>
      </c>
      <c r="D1571" s="100">
        <f>IF(ISERROR(INDEX('Trust - Frontsheet'!$C$12:$O$211,Index!B1564,Index!A1564)),0,INDEX('Trust - Frontsheet'!$C$12:$O$211,Index!B1564,Index!A1564))</f>
        <v>0</v>
      </c>
    </row>
    <row r="1572" spans="1:4" x14ac:dyDescent="0.2">
      <c r="A1572" s="97" t="s">
        <v>6275</v>
      </c>
      <c r="B1572" s="97" t="s">
        <v>6276</v>
      </c>
      <c r="C1572" s="97" t="s">
        <v>28</v>
      </c>
      <c r="D1572" s="100">
        <f>IF(ISERROR(INDEX('Trust - Frontsheet'!$C$12:$O$211,Index!B1565,Index!A1565)),0,INDEX('Trust - Frontsheet'!$C$12:$O$211,Index!B1565,Index!A1565))</f>
        <v>0</v>
      </c>
    </row>
    <row r="1573" spans="1:4" x14ac:dyDescent="0.2">
      <c r="A1573" s="97" t="s">
        <v>6743</v>
      </c>
      <c r="B1573" s="97" t="s">
        <v>6744</v>
      </c>
      <c r="C1573" s="97" t="s">
        <v>28</v>
      </c>
      <c r="D1573" s="100">
        <f>IF(ISERROR(INDEX('Trust - Frontsheet'!$C$12:$O$211,Index!B1566,Index!A1566)),0,INDEX('Trust - Frontsheet'!$C$12:$O$211,Index!B1566,Index!A1566))</f>
        <v>0</v>
      </c>
    </row>
    <row r="1574" spans="1:4" x14ac:dyDescent="0.2">
      <c r="A1574" s="97" t="s">
        <v>6745</v>
      </c>
      <c r="B1574" s="97" t="s">
        <v>6746</v>
      </c>
      <c r="C1574" s="97" t="s">
        <v>28</v>
      </c>
      <c r="D1574" s="100">
        <f>IF(ISERROR(INDEX('Trust - Frontsheet'!$C$12:$O$211,Index!B1567,Index!A1567)),0,INDEX('Trust - Frontsheet'!$C$12:$O$211,Index!B1567,Index!A1567))</f>
        <v>0</v>
      </c>
    </row>
    <row r="1575" spans="1:4" x14ac:dyDescent="0.2">
      <c r="A1575" s="97" t="s">
        <v>6747</v>
      </c>
      <c r="B1575" s="97" t="s">
        <v>6748</v>
      </c>
      <c r="C1575" s="97" t="s">
        <v>28</v>
      </c>
      <c r="D1575" s="100">
        <f>IF(ISERROR(INDEX('Trust - Frontsheet'!$C$12:$O$211,Index!B1568,Index!A1568)),0,INDEX('Trust - Frontsheet'!$C$12:$O$211,Index!B1568,Index!A1568))</f>
        <v>0</v>
      </c>
    </row>
    <row r="1576" spans="1:4" x14ac:dyDescent="0.2">
      <c r="A1576" s="97" t="s">
        <v>6749</v>
      </c>
      <c r="B1576" s="97" t="s">
        <v>6750</v>
      </c>
      <c r="C1576" s="97" t="s">
        <v>28</v>
      </c>
      <c r="D1576" s="100">
        <f>IF(ISERROR(INDEX('Trust - Frontsheet'!$C$12:$O$211,Index!B1569,Index!A1569)),0,INDEX('Trust - Frontsheet'!$C$12:$O$211,Index!B1569,Index!A1569))</f>
        <v>0</v>
      </c>
    </row>
    <row r="1577" spans="1:4" x14ac:dyDescent="0.2">
      <c r="A1577" s="97" t="s">
        <v>6751</v>
      </c>
      <c r="B1577" s="97" t="s">
        <v>6752</v>
      </c>
      <c r="C1577" s="97" t="s">
        <v>28</v>
      </c>
      <c r="D1577" s="100">
        <f>IF(ISERROR(INDEX('Trust - Frontsheet'!$C$12:$O$211,Index!B1570,Index!A1570)),0,INDEX('Trust - Frontsheet'!$C$12:$O$211,Index!B1570,Index!A1570))</f>
        <v>0</v>
      </c>
    </row>
    <row r="1578" spans="1:4" x14ac:dyDescent="0.2">
      <c r="A1578" s="97" t="s">
        <v>6753</v>
      </c>
      <c r="B1578" s="97" t="s">
        <v>6754</v>
      </c>
      <c r="C1578" s="97" t="s">
        <v>28</v>
      </c>
      <c r="D1578" s="100">
        <f>IF(ISERROR(INDEX('Trust - Frontsheet'!$C$12:$O$211,Index!B1571,Index!A1571)),0,INDEX('Trust - Frontsheet'!$C$12:$O$211,Index!B1571,Index!A1571))</f>
        <v>0</v>
      </c>
    </row>
    <row r="1579" spans="1:4" x14ac:dyDescent="0.2">
      <c r="A1579" s="97" t="s">
        <v>6757</v>
      </c>
      <c r="B1579" s="97" t="s">
        <v>6758</v>
      </c>
      <c r="C1579" s="97" t="s">
        <v>28</v>
      </c>
      <c r="D1579" s="100">
        <f>IF(ISERROR(INDEX('Trust - Frontsheet'!$C$12:$O$211,Index!B1572,Index!A1572)),0,INDEX('Trust - Frontsheet'!$C$12:$O$211,Index!B1572,Index!A1572))</f>
        <v>0</v>
      </c>
    </row>
    <row r="1580" spans="1:4" x14ac:dyDescent="0.2">
      <c r="A1580" s="97" t="s">
        <v>6759</v>
      </c>
      <c r="B1580" s="97" t="s">
        <v>6760</v>
      </c>
      <c r="C1580" s="97" t="s">
        <v>28</v>
      </c>
      <c r="D1580" s="100">
        <f>IF(ISERROR(INDEX('Trust - Frontsheet'!$C$12:$O$211,Index!B1573,Index!A1573)),0,INDEX('Trust - Frontsheet'!$C$12:$O$211,Index!B1573,Index!A1573))</f>
        <v>0</v>
      </c>
    </row>
    <row r="1581" spans="1:4" x14ac:dyDescent="0.2">
      <c r="A1581" s="97" t="s">
        <v>6761</v>
      </c>
      <c r="B1581" s="97" t="s">
        <v>6762</v>
      </c>
      <c r="C1581" s="97" t="s">
        <v>28</v>
      </c>
      <c r="D1581" s="100">
        <f>IF(ISERROR(INDEX('Trust - Frontsheet'!$C$12:$O$211,Index!B1574,Index!A1574)),0,INDEX('Trust - Frontsheet'!$C$12:$O$211,Index!B1574,Index!A1574))</f>
        <v>0</v>
      </c>
    </row>
    <row r="1582" spans="1:4" x14ac:dyDescent="0.2">
      <c r="A1582" s="97" t="s">
        <v>6763</v>
      </c>
      <c r="B1582" s="97" t="s">
        <v>6764</v>
      </c>
      <c r="C1582" s="97" t="s">
        <v>28</v>
      </c>
      <c r="D1582" s="100">
        <f>IF(ISERROR(INDEX('Trust - Frontsheet'!$C$12:$O$211,Index!B1575,Index!A1575)),0,INDEX('Trust - Frontsheet'!$C$12:$O$211,Index!B1575,Index!A1575))</f>
        <v>0</v>
      </c>
    </row>
    <row r="1583" spans="1:4" x14ac:dyDescent="0.2">
      <c r="A1583" s="97" t="s">
        <v>6765</v>
      </c>
      <c r="B1583" s="97" t="s">
        <v>6766</v>
      </c>
      <c r="C1583" s="97" t="s">
        <v>28</v>
      </c>
      <c r="D1583" s="100">
        <f>IF(ISERROR(INDEX('Trust - Frontsheet'!$C$12:$O$211,Index!B1576,Index!A1576)),0,INDEX('Trust - Frontsheet'!$C$12:$O$211,Index!B1576,Index!A1576))</f>
        <v>0</v>
      </c>
    </row>
    <row r="1584" spans="1:4" x14ac:dyDescent="0.2">
      <c r="A1584" s="97" t="s">
        <v>6767</v>
      </c>
      <c r="B1584" s="97" t="s">
        <v>6768</v>
      </c>
      <c r="C1584" s="97" t="s">
        <v>28</v>
      </c>
      <c r="D1584" s="100">
        <f>IF(ISERROR(INDEX('Trust - Frontsheet'!$C$12:$O$211,Index!B1577,Index!A1577)),0,INDEX('Trust - Frontsheet'!$C$12:$O$211,Index!B1577,Index!A1577))</f>
        <v>0</v>
      </c>
    </row>
    <row r="1585" spans="1:4" x14ac:dyDescent="0.2">
      <c r="A1585" s="97" t="s">
        <v>6769</v>
      </c>
      <c r="B1585" s="97" t="s">
        <v>6770</v>
      </c>
      <c r="C1585" s="97" t="s">
        <v>28</v>
      </c>
      <c r="D1585" s="100">
        <f>IF(ISERROR(INDEX('Trust - Frontsheet'!$C$12:$O$211,Index!B1578,Index!A1578)),0,INDEX('Trust - Frontsheet'!$C$12:$O$211,Index!B1578,Index!A1578))</f>
        <v>0</v>
      </c>
    </row>
    <row r="1586" spans="1:4" x14ac:dyDescent="0.2">
      <c r="A1586" s="97" t="s">
        <v>6771</v>
      </c>
      <c r="B1586" s="97" t="s">
        <v>6772</v>
      </c>
      <c r="C1586" s="97" t="s">
        <v>28</v>
      </c>
      <c r="D1586" s="100">
        <f>IF(ISERROR(INDEX('Trust - Frontsheet'!$C$12:$O$211,Index!B1579,Index!A1579)),0,INDEX('Trust - Frontsheet'!$C$12:$O$211,Index!B1579,Index!A1579))</f>
        <v>0</v>
      </c>
    </row>
    <row r="1587" spans="1:4" x14ac:dyDescent="0.2">
      <c r="A1587" s="97" t="s">
        <v>6773</v>
      </c>
      <c r="B1587" s="97" t="s">
        <v>6774</v>
      </c>
      <c r="C1587" s="97" t="s">
        <v>28</v>
      </c>
      <c r="D1587" s="100">
        <f>IF(ISERROR(INDEX('Trust - Frontsheet'!$C$12:$O$211,Index!B1580,Index!A1580)),0,INDEX('Trust - Frontsheet'!$C$12:$O$211,Index!B1580,Index!A1580))</f>
        <v>0</v>
      </c>
    </row>
    <row r="1588" spans="1:4" x14ac:dyDescent="0.2">
      <c r="A1588" s="97" t="s">
        <v>6775</v>
      </c>
      <c r="B1588" s="97" t="s">
        <v>6776</v>
      </c>
      <c r="C1588" s="97" t="s">
        <v>28</v>
      </c>
      <c r="D1588" s="100">
        <f>IF(ISERROR(INDEX('Trust - Frontsheet'!$C$12:$O$211,Index!B1581,Index!A1581)),0,INDEX('Trust - Frontsheet'!$C$12:$O$211,Index!B1581,Index!A1581))</f>
        <v>0</v>
      </c>
    </row>
    <row r="1589" spans="1:4" x14ac:dyDescent="0.2">
      <c r="A1589" s="97" t="s">
        <v>6779</v>
      </c>
      <c r="B1589" s="97" t="s">
        <v>6780</v>
      </c>
      <c r="C1589" s="97" t="s">
        <v>28</v>
      </c>
      <c r="D1589" s="100">
        <f>IF(ISERROR(INDEX('Trust - Frontsheet'!$C$12:$O$211,Index!B1582,Index!A1582)),0,INDEX('Trust - Frontsheet'!$C$12:$O$211,Index!B1582,Index!A1582))</f>
        <v>0</v>
      </c>
    </row>
    <row r="1590" spans="1:4" x14ac:dyDescent="0.2">
      <c r="A1590" s="97" t="s">
        <v>6781</v>
      </c>
      <c r="B1590" s="97" t="s">
        <v>4726</v>
      </c>
      <c r="C1590" s="97" t="s">
        <v>28</v>
      </c>
      <c r="D1590" s="100">
        <f>IF(ISERROR(INDEX('Trust - Frontsheet'!$C$12:$O$211,Index!B1583,Index!A1583)),0,INDEX('Trust - Frontsheet'!$C$12:$O$211,Index!B1583,Index!A1583))</f>
        <v>0</v>
      </c>
    </row>
    <row r="1591" spans="1:4" x14ac:dyDescent="0.2">
      <c r="A1591" s="97" t="s">
        <v>4727</v>
      </c>
      <c r="B1591" s="97" t="s">
        <v>4728</v>
      </c>
      <c r="C1591" s="97" t="s">
        <v>28</v>
      </c>
      <c r="D1591" s="100">
        <f>IF(ISERROR(INDEX('Trust - Frontsheet'!$C$12:$O$211,Index!B1584,Index!A1584)),0,INDEX('Trust - Frontsheet'!$C$12:$O$211,Index!B1584,Index!A1584))</f>
        <v>0</v>
      </c>
    </row>
    <row r="1592" spans="1:4" x14ac:dyDescent="0.2">
      <c r="A1592" s="97" t="s">
        <v>4729</v>
      </c>
      <c r="B1592" s="97" t="s">
        <v>4730</v>
      </c>
      <c r="C1592" s="97" t="s">
        <v>28</v>
      </c>
      <c r="D1592" s="100">
        <f>IF(ISERROR(INDEX('Trust - Frontsheet'!$C$12:$O$211,Index!B1585,Index!A1585)),0,INDEX('Trust - Frontsheet'!$C$12:$O$211,Index!B1585,Index!A1585))</f>
        <v>0</v>
      </c>
    </row>
    <row r="1593" spans="1:4" x14ac:dyDescent="0.2">
      <c r="A1593" s="97" t="s">
        <v>4956</v>
      </c>
      <c r="B1593" s="97" t="s">
        <v>4957</v>
      </c>
      <c r="C1593" s="97" t="s">
        <v>28</v>
      </c>
      <c r="D1593" s="100">
        <f>IF(ISERROR(INDEX('Trust - Frontsheet'!$C$12:$O$211,Index!B1586,Index!A1586)),0,INDEX('Trust - Frontsheet'!$C$12:$O$211,Index!B1586,Index!A1586))</f>
        <v>0</v>
      </c>
    </row>
    <row r="1594" spans="1:4" x14ac:dyDescent="0.2">
      <c r="A1594" s="97" t="s">
        <v>4958</v>
      </c>
      <c r="B1594" s="97" t="s">
        <v>4959</v>
      </c>
      <c r="C1594" s="97" t="s">
        <v>28</v>
      </c>
      <c r="D1594" s="100">
        <f>IF(ISERROR(INDEX('Trust - Frontsheet'!$C$12:$O$211,Index!B1587,Index!A1587)),0,INDEX('Trust - Frontsheet'!$C$12:$O$211,Index!B1587,Index!A1587))</f>
        <v>0</v>
      </c>
    </row>
    <row r="1595" spans="1:4" x14ac:dyDescent="0.2">
      <c r="A1595" s="97" t="s">
        <v>4960</v>
      </c>
      <c r="B1595" s="97" t="s">
        <v>4961</v>
      </c>
      <c r="C1595" s="97" t="s">
        <v>28</v>
      </c>
      <c r="D1595" s="100">
        <f>IF(ISERROR(INDEX('Trust - Frontsheet'!$C$12:$O$211,Index!B1588,Index!A1588)),0,INDEX('Trust - Frontsheet'!$C$12:$O$211,Index!B1588,Index!A1588))</f>
        <v>0</v>
      </c>
    </row>
    <row r="1596" spans="1:4" x14ac:dyDescent="0.2">
      <c r="A1596" s="97" t="s">
        <v>4962</v>
      </c>
      <c r="B1596" s="97" t="s">
        <v>4963</v>
      </c>
      <c r="C1596" s="97" t="s">
        <v>28</v>
      </c>
      <c r="D1596" s="100">
        <f>IF(ISERROR(INDEX('Trust - Frontsheet'!$C$12:$O$211,Index!B1589,Index!A1589)),0,INDEX('Trust - Frontsheet'!$C$12:$O$211,Index!B1589,Index!A1589))</f>
        <v>0</v>
      </c>
    </row>
    <row r="1597" spans="1:4" x14ac:dyDescent="0.2">
      <c r="A1597" s="97" t="s">
        <v>4964</v>
      </c>
      <c r="B1597" s="97" t="s">
        <v>4965</v>
      </c>
      <c r="C1597" s="97" t="s">
        <v>28</v>
      </c>
      <c r="D1597" s="100">
        <f>IF(ISERROR(INDEX('Trust - Frontsheet'!$C$12:$O$211,Index!B1590,Index!A1590)),0,INDEX('Trust - Frontsheet'!$C$12:$O$211,Index!B1590,Index!A1590))</f>
        <v>0</v>
      </c>
    </row>
    <row r="1598" spans="1:4" x14ac:dyDescent="0.2">
      <c r="A1598" s="97" t="s">
        <v>4966</v>
      </c>
      <c r="B1598" s="97" t="s">
        <v>4967</v>
      </c>
      <c r="C1598" s="97" t="s">
        <v>28</v>
      </c>
      <c r="D1598" s="100">
        <f>IF(ISERROR(INDEX('Trust - Frontsheet'!$C$12:$O$211,Index!B1591,Index!A1591)),0,INDEX('Trust - Frontsheet'!$C$12:$O$211,Index!B1591,Index!A1591))</f>
        <v>0</v>
      </c>
    </row>
    <row r="1599" spans="1:4" x14ac:dyDescent="0.2">
      <c r="A1599" s="97" t="s">
        <v>4970</v>
      </c>
      <c r="B1599" s="97" t="s">
        <v>4971</v>
      </c>
      <c r="C1599" s="97" t="s">
        <v>28</v>
      </c>
      <c r="D1599" s="100">
        <f>IF(ISERROR(INDEX('Trust - Frontsheet'!$C$12:$O$211,Index!B1592,Index!A1592)),0,INDEX('Trust - Frontsheet'!$C$12:$O$211,Index!B1592,Index!A1592))</f>
        <v>0</v>
      </c>
    </row>
    <row r="1600" spans="1:4" x14ac:dyDescent="0.2">
      <c r="A1600" s="97" t="s">
        <v>4972</v>
      </c>
      <c r="B1600" s="97" t="s">
        <v>4973</v>
      </c>
      <c r="C1600" s="97" t="s">
        <v>28</v>
      </c>
      <c r="D1600" s="100">
        <f>IF(ISERROR(INDEX('Trust - Frontsheet'!$C$12:$O$211,Index!B1593,Index!A1593)),0,INDEX('Trust - Frontsheet'!$C$12:$O$211,Index!B1593,Index!A1593))</f>
        <v>0</v>
      </c>
    </row>
    <row r="1601" spans="1:4" x14ac:dyDescent="0.2">
      <c r="A1601" s="97" t="s">
        <v>4974</v>
      </c>
      <c r="B1601" s="97" t="s">
        <v>4975</v>
      </c>
      <c r="C1601" s="97" t="s">
        <v>28</v>
      </c>
      <c r="D1601" s="100">
        <f>IF(ISERROR(INDEX('Trust - Frontsheet'!$C$12:$O$211,Index!B1594,Index!A1594)),0,INDEX('Trust - Frontsheet'!$C$12:$O$211,Index!B1594,Index!A1594))</f>
        <v>0</v>
      </c>
    </row>
    <row r="1602" spans="1:4" x14ac:dyDescent="0.2">
      <c r="A1602" s="97" t="s">
        <v>4976</v>
      </c>
      <c r="B1602" s="97" t="s">
        <v>4977</v>
      </c>
      <c r="C1602" s="97" t="s">
        <v>28</v>
      </c>
      <c r="D1602" s="100">
        <f>IF(ISERROR(INDEX('Trust - Frontsheet'!$C$12:$O$211,Index!B1595,Index!A1595)),0,INDEX('Trust - Frontsheet'!$C$12:$O$211,Index!B1595,Index!A1595))</f>
        <v>0</v>
      </c>
    </row>
    <row r="1603" spans="1:4" x14ac:dyDescent="0.2">
      <c r="A1603" s="97" t="s">
        <v>4978</v>
      </c>
      <c r="B1603" s="97" t="s">
        <v>4979</v>
      </c>
      <c r="C1603" s="97" t="s">
        <v>28</v>
      </c>
      <c r="D1603" s="100">
        <f>IF(ISERROR(INDEX('Trust - Frontsheet'!$C$12:$O$211,Index!B1596,Index!A1596)),0,INDEX('Trust - Frontsheet'!$C$12:$O$211,Index!B1596,Index!A1596))</f>
        <v>0</v>
      </c>
    </row>
    <row r="1604" spans="1:4" x14ac:dyDescent="0.2">
      <c r="A1604" s="97" t="s">
        <v>4980</v>
      </c>
      <c r="B1604" s="97" t="s">
        <v>4981</v>
      </c>
      <c r="C1604" s="97" t="s">
        <v>28</v>
      </c>
      <c r="D1604" s="100">
        <f>IF(ISERROR(INDEX('Trust - Frontsheet'!$C$12:$O$211,Index!B1597,Index!A1597)),0,INDEX('Trust - Frontsheet'!$C$12:$O$211,Index!B1597,Index!A1597))</f>
        <v>0</v>
      </c>
    </row>
    <row r="1605" spans="1:4" x14ac:dyDescent="0.2">
      <c r="A1605" s="97" t="s">
        <v>4982</v>
      </c>
      <c r="B1605" s="97" t="s">
        <v>4983</v>
      </c>
      <c r="C1605" s="97" t="s">
        <v>28</v>
      </c>
      <c r="D1605" s="100">
        <f>IF(ISERROR(INDEX('Trust - Frontsheet'!$C$12:$O$211,Index!B1598,Index!A1598)),0,INDEX('Trust - Frontsheet'!$C$12:$O$211,Index!B1598,Index!A1598))</f>
        <v>0</v>
      </c>
    </row>
    <row r="1606" spans="1:4" x14ac:dyDescent="0.2">
      <c r="A1606" s="97" t="s">
        <v>4984</v>
      </c>
      <c r="B1606" s="97" t="s">
        <v>4985</v>
      </c>
      <c r="C1606" s="97" t="s">
        <v>28</v>
      </c>
      <c r="D1606" s="100">
        <f>IF(ISERROR(INDEX('Trust - Frontsheet'!$C$12:$O$211,Index!B1599,Index!A1599)),0,INDEX('Trust - Frontsheet'!$C$12:$O$211,Index!B1599,Index!A1599))</f>
        <v>0</v>
      </c>
    </row>
    <row r="1607" spans="1:4" x14ac:dyDescent="0.2">
      <c r="A1607" s="97" t="s">
        <v>4986</v>
      </c>
      <c r="B1607" s="97" t="s">
        <v>4987</v>
      </c>
      <c r="C1607" s="97" t="s">
        <v>28</v>
      </c>
      <c r="D1607" s="100">
        <f>IF(ISERROR(INDEX('Trust - Frontsheet'!$C$12:$O$211,Index!B1600,Index!A1600)),0,INDEX('Trust - Frontsheet'!$C$12:$O$211,Index!B1600,Index!A1600))</f>
        <v>0</v>
      </c>
    </row>
    <row r="1608" spans="1:4" x14ac:dyDescent="0.2">
      <c r="A1608" s="97" t="s">
        <v>4988</v>
      </c>
      <c r="B1608" s="97" t="s">
        <v>4989</v>
      </c>
      <c r="C1608" s="97" t="s">
        <v>28</v>
      </c>
      <c r="D1608" s="100">
        <f>IF(ISERROR(INDEX('Trust - Frontsheet'!$C$12:$O$211,Index!B1601,Index!A1601)),0,INDEX('Trust - Frontsheet'!$C$12:$O$211,Index!B1601,Index!A1601))</f>
        <v>0</v>
      </c>
    </row>
    <row r="1609" spans="1:4" x14ac:dyDescent="0.2">
      <c r="A1609" s="97" t="s">
        <v>4994</v>
      </c>
      <c r="B1609" s="97" t="s">
        <v>4995</v>
      </c>
      <c r="C1609" s="97" t="s">
        <v>28</v>
      </c>
      <c r="D1609" s="100">
        <f>IF(ISERROR(INDEX('Trust - Frontsheet'!$C$12:$O$211,Index!B1602,Index!A1602)),0,INDEX('Trust - Frontsheet'!$C$12:$O$211,Index!B1602,Index!A1602))</f>
        <v>0</v>
      </c>
    </row>
    <row r="1610" spans="1:4" x14ac:dyDescent="0.2">
      <c r="A1610" s="97" t="s">
        <v>6829</v>
      </c>
      <c r="B1610" s="97" t="s">
        <v>6830</v>
      </c>
      <c r="C1610" s="97" t="s">
        <v>28</v>
      </c>
      <c r="D1610" s="100">
        <f>IF(ISERROR(INDEX('Trust - Frontsheet'!$C$12:$O$211,Index!B1603,Index!A1603)),0,INDEX('Trust - Frontsheet'!$C$12:$O$211,Index!B1603,Index!A1603))</f>
        <v>1788</v>
      </c>
    </row>
    <row r="1611" spans="1:4" x14ac:dyDescent="0.2">
      <c r="A1611" s="97" t="s">
        <v>4950</v>
      </c>
      <c r="B1611" s="97" t="s">
        <v>4951</v>
      </c>
      <c r="C1611" s="97" t="s">
        <v>28</v>
      </c>
      <c r="D1611" s="100">
        <f>IF(ISERROR(INDEX('Trust - Frontsheet'!$C$12:$O$211,Index!B1604,Index!A1604)),0,INDEX('Trust - Frontsheet'!$C$12:$O$211,Index!B1604,Index!A1604))</f>
        <v>1116</v>
      </c>
    </row>
    <row r="1612" spans="1:4" x14ac:dyDescent="0.2">
      <c r="A1612" s="97" t="s">
        <v>7293</v>
      </c>
      <c r="B1612" s="97" t="s">
        <v>7294</v>
      </c>
      <c r="C1612" s="97" t="s">
        <v>28</v>
      </c>
      <c r="D1612" s="100">
        <f>IF(ISERROR(INDEX('Trust - Frontsheet'!$C$12:$O$211,Index!B1605,Index!A1605)),0,INDEX('Trust - Frontsheet'!$C$12:$O$211,Index!B1605,Index!A1605))</f>
        <v>888</v>
      </c>
    </row>
    <row r="1613" spans="1:4" x14ac:dyDescent="0.2">
      <c r="A1613" s="97" t="s">
        <v>7315</v>
      </c>
      <c r="B1613" s="97" t="s">
        <v>7316</v>
      </c>
      <c r="C1613" s="97" t="s">
        <v>28</v>
      </c>
      <c r="D1613" s="100">
        <f>IF(ISERROR(INDEX('Trust - Frontsheet'!$C$12:$O$211,Index!B1606,Index!A1606)),0,INDEX('Trust - Frontsheet'!$C$12:$O$211,Index!B1606,Index!A1606))</f>
        <v>0</v>
      </c>
    </row>
    <row r="1614" spans="1:4" x14ac:dyDescent="0.2">
      <c r="A1614" s="97" t="s">
        <v>8670</v>
      </c>
      <c r="B1614" s="97" t="s">
        <v>8671</v>
      </c>
      <c r="C1614" s="97" t="s">
        <v>28</v>
      </c>
      <c r="D1614" s="100">
        <f>IF(ISERROR(INDEX('Trust - Frontsheet'!$C$12:$O$211,Index!B1607,Index!A1607)),0,INDEX('Trust - Frontsheet'!$C$12:$O$211,Index!B1607,Index!A1607))</f>
        <v>612</v>
      </c>
    </row>
    <row r="1615" spans="1:4" x14ac:dyDescent="0.2">
      <c r="A1615" s="97" t="s">
        <v>8692</v>
      </c>
      <c r="B1615" s="97" t="s">
        <v>8693</v>
      </c>
      <c r="C1615" s="97" t="s">
        <v>28</v>
      </c>
      <c r="D1615" s="100">
        <f>IF(ISERROR(INDEX('Trust - Frontsheet'!$C$12:$O$211,Index!B1608,Index!A1608)),0,INDEX('Trust - Frontsheet'!$C$12:$O$211,Index!B1608,Index!A1608))</f>
        <v>1260</v>
      </c>
    </row>
    <row r="1616" spans="1:4" x14ac:dyDescent="0.2">
      <c r="A1616" s="97" t="s">
        <v>8854</v>
      </c>
      <c r="B1616" s="97" t="s">
        <v>8855</v>
      </c>
      <c r="C1616" s="97" t="s">
        <v>28</v>
      </c>
      <c r="D1616" s="100">
        <f>IF(ISERROR(INDEX('Trust - Frontsheet'!$C$12:$O$211,Index!B1609,Index!A1609)),0,INDEX('Trust - Frontsheet'!$C$12:$O$211,Index!B1609,Index!A1609))</f>
        <v>228</v>
      </c>
    </row>
    <row r="1617" spans="1:4" x14ac:dyDescent="0.2">
      <c r="A1617" s="97" t="s">
        <v>6358</v>
      </c>
      <c r="B1617" s="97" t="s">
        <v>6359</v>
      </c>
      <c r="C1617" s="97" t="s">
        <v>28</v>
      </c>
      <c r="D1617" s="100">
        <f>IF(ISERROR(INDEX('Trust - Frontsheet'!$C$12:$O$211,Index!B1610,Index!A1610)),0,INDEX('Trust - Frontsheet'!$C$12:$O$211,Index!B1610,Index!A1610))</f>
        <v>1248</v>
      </c>
    </row>
    <row r="1618" spans="1:4" x14ac:dyDescent="0.2">
      <c r="A1618" s="97" t="s">
        <v>6512</v>
      </c>
      <c r="B1618" s="97" t="s">
        <v>6513</v>
      </c>
      <c r="C1618" s="97" t="s">
        <v>28</v>
      </c>
      <c r="D1618" s="100">
        <f>IF(ISERROR(INDEX('Trust - Frontsheet'!$C$12:$O$211,Index!B1611,Index!A1611)),0,INDEX('Trust - Frontsheet'!$C$12:$O$211,Index!B1611,Index!A1611))</f>
        <v>744</v>
      </c>
    </row>
    <row r="1619" spans="1:4" x14ac:dyDescent="0.2">
      <c r="A1619" s="97" t="s">
        <v>6831</v>
      </c>
      <c r="B1619" s="97" t="s">
        <v>6832</v>
      </c>
      <c r="C1619" s="97" t="s">
        <v>28</v>
      </c>
      <c r="D1619" s="100">
        <f>IF(ISERROR(INDEX('Trust - Frontsheet'!$C$12:$O$211,Index!B1612,Index!A1612)),0,INDEX('Trust - Frontsheet'!$C$12:$O$211,Index!B1612,Index!A1612))</f>
        <v>396</v>
      </c>
    </row>
    <row r="1620" spans="1:4" x14ac:dyDescent="0.2">
      <c r="A1620" s="97" t="s">
        <v>7085</v>
      </c>
      <c r="B1620" s="97" t="s">
        <v>7086</v>
      </c>
      <c r="C1620" s="97" t="s">
        <v>28</v>
      </c>
      <c r="D1620" s="100">
        <f>IF(ISERROR(INDEX('Trust - Frontsheet'!$C$12:$O$211,Index!B1613,Index!A1613)),0,INDEX('Trust - Frontsheet'!$C$12:$O$211,Index!B1613,Index!A1613))</f>
        <v>792</v>
      </c>
    </row>
    <row r="1621" spans="1:4" x14ac:dyDescent="0.2">
      <c r="A1621" s="97" t="s">
        <v>7107</v>
      </c>
      <c r="B1621" s="97" t="s">
        <v>7108</v>
      </c>
      <c r="C1621" s="97" t="s">
        <v>28</v>
      </c>
      <c r="D1621" s="100">
        <f>IF(ISERROR(INDEX('Trust - Frontsheet'!$C$12:$O$211,Index!B1614,Index!A1614)),0,INDEX('Trust - Frontsheet'!$C$12:$O$211,Index!B1614,Index!A1614))</f>
        <v>1032</v>
      </c>
    </row>
    <row r="1622" spans="1:4" x14ac:dyDescent="0.2">
      <c r="A1622" s="97" t="s">
        <v>7129</v>
      </c>
      <c r="B1622" s="97" t="s">
        <v>7130</v>
      </c>
      <c r="C1622" s="97" t="s">
        <v>28</v>
      </c>
      <c r="D1622" s="100">
        <f>IF(ISERROR(INDEX('Trust - Frontsheet'!$C$12:$O$211,Index!B1615,Index!A1615)),0,INDEX('Trust - Frontsheet'!$C$12:$O$211,Index!B1615,Index!A1615))</f>
        <v>1272</v>
      </c>
    </row>
    <row r="1623" spans="1:4" x14ac:dyDescent="0.2">
      <c r="A1623" s="97" t="s">
        <v>10187</v>
      </c>
      <c r="B1623" s="97" t="s">
        <v>10188</v>
      </c>
      <c r="C1623" s="97" t="s">
        <v>28</v>
      </c>
      <c r="D1623" s="100">
        <f>IF(ISERROR(INDEX('Trust - Frontsheet'!$C$12:$O$211,Index!B1616,Index!A1616)),0,INDEX('Trust - Frontsheet'!$C$12:$O$211,Index!B1616,Index!A1616))</f>
        <v>720</v>
      </c>
    </row>
    <row r="1624" spans="1:4" x14ac:dyDescent="0.2">
      <c r="A1624" s="97" t="s">
        <v>10209</v>
      </c>
      <c r="B1624" s="97" t="s">
        <v>10210</v>
      </c>
      <c r="C1624" s="97" t="s">
        <v>28</v>
      </c>
      <c r="D1624" s="100">
        <f>IF(ISERROR(INDEX('Trust - Frontsheet'!$C$12:$O$211,Index!B1617,Index!A1617)),0,INDEX('Trust - Frontsheet'!$C$12:$O$211,Index!B1617,Index!A1617))</f>
        <v>240</v>
      </c>
    </row>
    <row r="1625" spans="1:4" x14ac:dyDescent="0.2">
      <c r="A1625" s="97" t="s">
        <v>3963</v>
      </c>
      <c r="B1625" s="97" t="s">
        <v>3964</v>
      </c>
      <c r="C1625" s="97" t="s">
        <v>28</v>
      </c>
      <c r="D1625" s="100">
        <f>IF(ISERROR(INDEX('Trust - Frontsheet'!$C$12:$O$211,Index!B1618,Index!A1618)),0,INDEX('Trust - Frontsheet'!$C$12:$O$211,Index!B1618,Index!A1618))</f>
        <v>456</v>
      </c>
    </row>
    <row r="1626" spans="1:4" x14ac:dyDescent="0.2">
      <c r="A1626" s="97" t="s">
        <v>6685</v>
      </c>
      <c r="B1626" s="97" t="s">
        <v>6686</v>
      </c>
      <c r="C1626" s="97" t="s">
        <v>28</v>
      </c>
      <c r="D1626" s="100">
        <f>IF(ISERROR(INDEX('Trust - Frontsheet'!$C$12:$O$211,Index!B1619,Index!A1619)),0,INDEX('Trust - Frontsheet'!$C$12:$O$211,Index!B1619,Index!A1619))</f>
        <v>360</v>
      </c>
    </row>
    <row r="1627" spans="1:4" x14ac:dyDescent="0.2">
      <c r="A1627" s="97" t="s">
        <v>2835</v>
      </c>
      <c r="B1627" s="97" t="s">
        <v>2836</v>
      </c>
      <c r="C1627" s="97" t="s">
        <v>28</v>
      </c>
      <c r="D1627" s="100">
        <f>IF(ISERROR(INDEX('Trust - Frontsheet'!$C$12:$O$211,Index!B1620,Index!A1620)),0,INDEX('Trust - Frontsheet'!$C$12:$O$211,Index!B1620,Index!A1620))</f>
        <v>1344</v>
      </c>
    </row>
    <row r="1628" spans="1:4" x14ac:dyDescent="0.2">
      <c r="A1628" s="97" t="s">
        <v>2857</v>
      </c>
      <c r="B1628" s="97" t="s">
        <v>2858</v>
      </c>
      <c r="C1628" s="97" t="s">
        <v>28</v>
      </c>
      <c r="D1628" s="100">
        <f>IF(ISERROR(INDEX('Trust - Frontsheet'!$C$12:$O$211,Index!B1621,Index!A1621)),0,INDEX('Trust - Frontsheet'!$C$12:$O$211,Index!B1621,Index!A1621))</f>
        <v>528</v>
      </c>
    </row>
    <row r="1629" spans="1:4" x14ac:dyDescent="0.2">
      <c r="A1629" s="97" t="s">
        <v>4952</v>
      </c>
      <c r="B1629" s="97" t="s">
        <v>4953</v>
      </c>
      <c r="C1629" s="97" t="s">
        <v>28</v>
      </c>
      <c r="D1629" s="100">
        <f>IF(ISERROR(INDEX('Trust - Frontsheet'!$C$12:$O$211,Index!B1622,Index!A1622)),0,INDEX('Trust - Frontsheet'!$C$12:$O$211,Index!B1622,Index!A1622))</f>
        <v>372</v>
      </c>
    </row>
    <row r="1630" spans="1:4" x14ac:dyDescent="0.2">
      <c r="A1630" s="97" t="s">
        <v>7275</v>
      </c>
      <c r="B1630" s="97" t="s">
        <v>7276</v>
      </c>
      <c r="C1630" s="97" t="s">
        <v>28</v>
      </c>
      <c r="D1630" s="100">
        <f>IF(ISERROR(INDEX('Trust - Frontsheet'!$C$12:$O$211,Index!B1623,Index!A1623)),0,INDEX('Trust - Frontsheet'!$C$12:$O$211,Index!B1623,Index!A1623))</f>
        <v>1824</v>
      </c>
    </row>
    <row r="1631" spans="1:4" x14ac:dyDescent="0.2">
      <c r="A1631" s="97" t="s">
        <v>7277</v>
      </c>
      <c r="B1631" s="97" t="s">
        <v>7278</v>
      </c>
      <c r="C1631" s="97" t="s">
        <v>28</v>
      </c>
      <c r="D1631" s="100">
        <f>IF(ISERROR(INDEX('Trust - Frontsheet'!$C$12:$O$211,Index!B1624,Index!A1624)),0,INDEX('Trust - Frontsheet'!$C$12:$O$211,Index!B1624,Index!A1624))</f>
        <v>1176</v>
      </c>
    </row>
    <row r="1632" spans="1:4" x14ac:dyDescent="0.2">
      <c r="A1632" s="97" t="s">
        <v>7279</v>
      </c>
      <c r="B1632" s="97" t="s">
        <v>7280</v>
      </c>
      <c r="C1632" s="97" t="s">
        <v>28</v>
      </c>
      <c r="D1632" s="100">
        <f>IF(ISERROR(INDEX('Trust - Frontsheet'!$C$12:$O$211,Index!B1625,Index!A1625)),0,INDEX('Trust - Frontsheet'!$C$12:$O$211,Index!B1625,Index!A1625))</f>
        <v>1152</v>
      </c>
    </row>
    <row r="1633" spans="1:4" x14ac:dyDescent="0.2">
      <c r="A1633" s="97" t="s">
        <v>7281</v>
      </c>
      <c r="B1633" s="97" t="s">
        <v>7282</v>
      </c>
      <c r="C1633" s="97" t="s">
        <v>28</v>
      </c>
      <c r="D1633" s="100">
        <f>IF(ISERROR(INDEX('Trust - Frontsheet'!$C$12:$O$211,Index!B1626,Index!A1626)),0,INDEX('Trust - Frontsheet'!$C$12:$O$211,Index!B1626,Index!A1626))</f>
        <v>1500</v>
      </c>
    </row>
    <row r="1634" spans="1:4" x14ac:dyDescent="0.2">
      <c r="A1634" s="97" t="s">
        <v>7283</v>
      </c>
      <c r="B1634" s="97" t="s">
        <v>7284</v>
      </c>
      <c r="C1634" s="97" t="s">
        <v>28</v>
      </c>
      <c r="D1634" s="100">
        <f>IF(ISERROR(INDEX('Trust - Frontsheet'!$C$12:$O$211,Index!B1627,Index!A1627)),0,INDEX('Trust - Frontsheet'!$C$12:$O$211,Index!B1627,Index!A1627))</f>
        <v>1116</v>
      </c>
    </row>
    <row r="1635" spans="1:4" x14ac:dyDescent="0.2">
      <c r="A1635" s="97" t="s">
        <v>7285</v>
      </c>
      <c r="B1635" s="97" t="s">
        <v>7286</v>
      </c>
      <c r="C1635" s="97" t="s">
        <v>28</v>
      </c>
      <c r="D1635" s="100">
        <f>IF(ISERROR(INDEX('Trust - Frontsheet'!$C$12:$O$211,Index!B1628,Index!A1628)),0,INDEX('Trust - Frontsheet'!$C$12:$O$211,Index!B1628,Index!A1628))</f>
        <v>1152</v>
      </c>
    </row>
    <row r="1636" spans="1:4" x14ac:dyDescent="0.2">
      <c r="A1636" s="97" t="s">
        <v>7287</v>
      </c>
      <c r="B1636" s="97" t="s">
        <v>7288</v>
      </c>
      <c r="C1636" s="97" t="s">
        <v>28</v>
      </c>
      <c r="D1636" s="100">
        <f>IF(ISERROR(INDEX('Trust - Frontsheet'!$C$12:$O$211,Index!B1629,Index!A1629)),0,INDEX('Trust - Frontsheet'!$C$12:$O$211,Index!B1629,Index!A1629))</f>
        <v>1440</v>
      </c>
    </row>
    <row r="1637" spans="1:4" x14ac:dyDescent="0.2">
      <c r="A1637" s="97" t="s">
        <v>7289</v>
      </c>
      <c r="B1637" s="97" t="s">
        <v>7290</v>
      </c>
      <c r="C1637" s="97" t="s">
        <v>28</v>
      </c>
      <c r="D1637" s="100">
        <f>IF(ISERROR(INDEX('Trust - Frontsheet'!$C$12:$O$211,Index!B1630,Index!A1630)),0,INDEX('Trust - Frontsheet'!$C$12:$O$211,Index!B1630,Index!A1630))</f>
        <v>1524</v>
      </c>
    </row>
    <row r="1638" spans="1:4" x14ac:dyDescent="0.2">
      <c r="A1638" s="97" t="s">
        <v>7291</v>
      </c>
      <c r="B1638" s="97" t="s">
        <v>7292</v>
      </c>
      <c r="C1638" s="97" t="s">
        <v>28</v>
      </c>
      <c r="D1638" s="100">
        <f>IF(ISERROR(INDEX('Trust - Frontsheet'!$C$12:$O$211,Index!B1631,Index!A1631)),0,INDEX('Trust - Frontsheet'!$C$12:$O$211,Index!B1631,Index!A1631))</f>
        <v>600</v>
      </c>
    </row>
    <row r="1639" spans="1:4" x14ac:dyDescent="0.2">
      <c r="A1639" s="97" t="s">
        <v>7295</v>
      </c>
      <c r="B1639" s="97" t="s">
        <v>7296</v>
      </c>
      <c r="C1639" s="97" t="s">
        <v>28</v>
      </c>
      <c r="D1639" s="100">
        <f>IF(ISERROR(INDEX('Trust - Frontsheet'!$C$12:$O$211,Index!B1632,Index!A1632)),0,INDEX('Trust - Frontsheet'!$C$12:$O$211,Index!B1632,Index!A1632))</f>
        <v>252</v>
      </c>
    </row>
    <row r="1640" spans="1:4" x14ac:dyDescent="0.2">
      <c r="A1640" s="97" t="s">
        <v>7297</v>
      </c>
      <c r="B1640" s="97" t="s">
        <v>7298</v>
      </c>
      <c r="C1640" s="97" t="s">
        <v>28</v>
      </c>
      <c r="D1640" s="100">
        <f>IF(ISERROR(INDEX('Trust - Frontsheet'!$C$12:$O$211,Index!B1633,Index!A1633)),0,INDEX('Trust - Frontsheet'!$C$12:$O$211,Index!B1633,Index!A1633))</f>
        <v>672</v>
      </c>
    </row>
    <row r="1641" spans="1:4" x14ac:dyDescent="0.2">
      <c r="A1641" s="97" t="s">
        <v>7299</v>
      </c>
      <c r="B1641" s="97" t="s">
        <v>7300</v>
      </c>
      <c r="C1641" s="97" t="s">
        <v>28</v>
      </c>
      <c r="D1641" s="100">
        <f>IF(ISERROR(INDEX('Trust - Frontsheet'!$C$12:$O$211,Index!B1634,Index!A1634)),0,INDEX('Trust - Frontsheet'!$C$12:$O$211,Index!B1634,Index!A1634))</f>
        <v>1140</v>
      </c>
    </row>
    <row r="1642" spans="1:4" x14ac:dyDescent="0.2">
      <c r="A1642" s="97" t="s">
        <v>7301</v>
      </c>
      <c r="B1642" s="97" t="s">
        <v>7302</v>
      </c>
      <c r="C1642" s="97" t="s">
        <v>28</v>
      </c>
      <c r="D1642" s="100">
        <f>IF(ISERROR(INDEX('Trust - Frontsheet'!$C$12:$O$211,Index!B1635,Index!A1635)),0,INDEX('Trust - Frontsheet'!$C$12:$O$211,Index!B1635,Index!A1635))</f>
        <v>336</v>
      </c>
    </row>
    <row r="1643" spans="1:4" x14ac:dyDescent="0.2">
      <c r="A1643" s="97" t="s">
        <v>7303</v>
      </c>
      <c r="B1643" s="97" t="s">
        <v>7304</v>
      </c>
      <c r="C1643" s="97" t="s">
        <v>28</v>
      </c>
      <c r="D1643" s="100">
        <f>IF(ISERROR(INDEX('Trust - Frontsheet'!$C$12:$O$211,Index!B1636,Index!A1636)),0,INDEX('Trust - Frontsheet'!$C$12:$O$211,Index!B1636,Index!A1636))</f>
        <v>552</v>
      </c>
    </row>
    <row r="1644" spans="1:4" x14ac:dyDescent="0.2">
      <c r="A1644" s="97" t="s">
        <v>7305</v>
      </c>
      <c r="B1644" s="97" t="s">
        <v>7306</v>
      </c>
      <c r="C1644" s="97" t="s">
        <v>28</v>
      </c>
      <c r="D1644" s="100">
        <f>IF(ISERROR(INDEX('Trust - Frontsheet'!$C$12:$O$211,Index!B1637,Index!A1637)),0,INDEX('Trust - Frontsheet'!$C$12:$O$211,Index!B1637,Index!A1637))</f>
        <v>384</v>
      </c>
    </row>
    <row r="1645" spans="1:4" x14ac:dyDescent="0.2">
      <c r="A1645" s="97" t="s">
        <v>7307</v>
      </c>
      <c r="B1645" s="97" t="s">
        <v>7308</v>
      </c>
      <c r="C1645" s="97" t="s">
        <v>28</v>
      </c>
      <c r="D1645" s="100">
        <f>IF(ISERROR(INDEX('Trust - Frontsheet'!$C$12:$O$211,Index!B1638,Index!A1638)),0,INDEX('Trust - Frontsheet'!$C$12:$O$211,Index!B1638,Index!A1638))</f>
        <v>336</v>
      </c>
    </row>
    <row r="1646" spans="1:4" x14ac:dyDescent="0.2">
      <c r="A1646" s="97" t="s">
        <v>7309</v>
      </c>
      <c r="B1646" s="97" t="s">
        <v>7310</v>
      </c>
      <c r="C1646" s="97" t="s">
        <v>28</v>
      </c>
      <c r="D1646" s="100">
        <f>IF(ISERROR(INDEX('Trust - Frontsheet'!$C$12:$O$211,Index!B1639,Index!A1639)),0,INDEX('Trust - Frontsheet'!$C$12:$O$211,Index!B1639,Index!A1639))</f>
        <v>444</v>
      </c>
    </row>
    <row r="1647" spans="1:4" x14ac:dyDescent="0.2">
      <c r="A1647" s="97" t="s">
        <v>7311</v>
      </c>
      <c r="B1647" s="97" t="s">
        <v>7312</v>
      </c>
      <c r="C1647" s="97" t="s">
        <v>28</v>
      </c>
      <c r="D1647" s="100">
        <f>IF(ISERROR(INDEX('Trust - Frontsheet'!$C$12:$O$211,Index!B1640,Index!A1640)),0,INDEX('Trust - Frontsheet'!$C$12:$O$211,Index!B1640,Index!A1640))</f>
        <v>0</v>
      </c>
    </row>
    <row r="1648" spans="1:4" x14ac:dyDescent="0.2">
      <c r="A1648" s="97" t="s">
        <v>7313</v>
      </c>
      <c r="B1648" s="97" t="s">
        <v>7314</v>
      </c>
      <c r="C1648" s="97" t="s">
        <v>28</v>
      </c>
      <c r="D1648" s="100">
        <f>IF(ISERROR(INDEX('Trust - Frontsheet'!$C$12:$O$211,Index!B1641,Index!A1641)),0,INDEX('Trust - Frontsheet'!$C$12:$O$211,Index!B1641,Index!A1641))</f>
        <v>0</v>
      </c>
    </row>
    <row r="1649" spans="1:4" x14ac:dyDescent="0.2">
      <c r="A1649" s="97" t="s">
        <v>7317</v>
      </c>
      <c r="B1649" s="97" t="s">
        <v>7318</v>
      </c>
      <c r="C1649" s="97" t="s">
        <v>28</v>
      </c>
      <c r="D1649" s="100">
        <f>IF(ISERROR(INDEX('Trust - Frontsheet'!$C$12:$O$211,Index!B1642,Index!A1642)),0,INDEX('Trust - Frontsheet'!$C$12:$O$211,Index!B1642,Index!A1642))</f>
        <v>0</v>
      </c>
    </row>
    <row r="1650" spans="1:4" x14ac:dyDescent="0.2">
      <c r="A1650" s="97" t="s">
        <v>6139</v>
      </c>
      <c r="B1650" s="97" t="s">
        <v>8653</v>
      </c>
      <c r="C1650" s="97" t="s">
        <v>28</v>
      </c>
      <c r="D1650" s="100">
        <f>IF(ISERROR(INDEX('Trust - Frontsheet'!$C$12:$O$211,Index!B1643,Index!A1643)),0,INDEX('Trust - Frontsheet'!$C$12:$O$211,Index!B1643,Index!A1643))</f>
        <v>0</v>
      </c>
    </row>
    <row r="1651" spans="1:4" x14ac:dyDescent="0.2">
      <c r="A1651" s="97" t="s">
        <v>8654</v>
      </c>
      <c r="B1651" s="97" t="s">
        <v>8655</v>
      </c>
      <c r="C1651" s="97" t="s">
        <v>28</v>
      </c>
      <c r="D1651" s="100">
        <f>IF(ISERROR(INDEX('Trust - Frontsheet'!$C$12:$O$211,Index!B1644,Index!A1644)),0,INDEX('Trust - Frontsheet'!$C$12:$O$211,Index!B1644,Index!A1644))</f>
        <v>0</v>
      </c>
    </row>
    <row r="1652" spans="1:4" x14ac:dyDescent="0.2">
      <c r="A1652" s="97" t="s">
        <v>8656</v>
      </c>
      <c r="B1652" s="97" t="s">
        <v>8657</v>
      </c>
      <c r="C1652" s="97" t="s">
        <v>28</v>
      </c>
      <c r="D1652" s="100">
        <f>IF(ISERROR(INDEX('Trust - Frontsheet'!$C$12:$O$211,Index!B1645,Index!A1645)),0,INDEX('Trust - Frontsheet'!$C$12:$O$211,Index!B1645,Index!A1645))</f>
        <v>0</v>
      </c>
    </row>
    <row r="1653" spans="1:4" x14ac:dyDescent="0.2">
      <c r="A1653" s="97" t="s">
        <v>8658</v>
      </c>
      <c r="B1653" s="97" t="s">
        <v>8659</v>
      </c>
      <c r="C1653" s="97" t="s">
        <v>28</v>
      </c>
      <c r="D1653" s="100">
        <f>IF(ISERROR(INDEX('Trust - Frontsheet'!$C$12:$O$211,Index!B1646,Index!A1646)),0,INDEX('Trust - Frontsheet'!$C$12:$O$211,Index!B1646,Index!A1646))</f>
        <v>0</v>
      </c>
    </row>
    <row r="1654" spans="1:4" x14ac:dyDescent="0.2">
      <c r="A1654" s="97" t="s">
        <v>8660</v>
      </c>
      <c r="B1654" s="97" t="s">
        <v>8661</v>
      </c>
      <c r="C1654" s="97" t="s">
        <v>28</v>
      </c>
      <c r="D1654" s="100">
        <f>IF(ISERROR(INDEX('Trust - Frontsheet'!$C$12:$O$211,Index!B1647,Index!A1647)),0,INDEX('Trust - Frontsheet'!$C$12:$O$211,Index!B1647,Index!A1647))</f>
        <v>0</v>
      </c>
    </row>
    <row r="1655" spans="1:4" x14ac:dyDescent="0.2">
      <c r="A1655" s="97" t="s">
        <v>8662</v>
      </c>
      <c r="B1655" s="97" t="s">
        <v>8663</v>
      </c>
      <c r="C1655" s="97" t="s">
        <v>28</v>
      </c>
      <c r="D1655" s="100">
        <f>IF(ISERROR(INDEX('Trust - Frontsheet'!$C$12:$O$211,Index!B1648,Index!A1648)),0,INDEX('Trust - Frontsheet'!$C$12:$O$211,Index!B1648,Index!A1648))</f>
        <v>0</v>
      </c>
    </row>
    <row r="1656" spans="1:4" x14ac:dyDescent="0.2">
      <c r="A1656" s="97" t="s">
        <v>8664</v>
      </c>
      <c r="B1656" s="97" t="s">
        <v>8665</v>
      </c>
      <c r="C1656" s="97" t="s">
        <v>28</v>
      </c>
      <c r="D1656" s="100">
        <f>IF(ISERROR(INDEX('Trust - Frontsheet'!$C$12:$O$211,Index!B1649,Index!A1649)),0,INDEX('Trust - Frontsheet'!$C$12:$O$211,Index!B1649,Index!A1649))</f>
        <v>0</v>
      </c>
    </row>
    <row r="1657" spans="1:4" x14ac:dyDescent="0.2">
      <c r="A1657" s="97" t="s">
        <v>8666</v>
      </c>
      <c r="B1657" s="97" t="s">
        <v>8667</v>
      </c>
      <c r="C1657" s="97" t="s">
        <v>28</v>
      </c>
      <c r="D1657" s="100">
        <f>IF(ISERROR(INDEX('Trust - Frontsheet'!$C$12:$O$211,Index!B1650,Index!A1650)),0,INDEX('Trust - Frontsheet'!$C$12:$O$211,Index!B1650,Index!A1650))</f>
        <v>0</v>
      </c>
    </row>
    <row r="1658" spans="1:4" x14ac:dyDescent="0.2">
      <c r="A1658" s="97" t="s">
        <v>8668</v>
      </c>
      <c r="B1658" s="97" t="s">
        <v>8669</v>
      </c>
      <c r="C1658" s="97" t="s">
        <v>28</v>
      </c>
      <c r="D1658" s="100">
        <f>IF(ISERROR(INDEX('Trust - Frontsheet'!$C$12:$O$211,Index!B1651,Index!A1651)),0,INDEX('Trust - Frontsheet'!$C$12:$O$211,Index!B1651,Index!A1651))</f>
        <v>0</v>
      </c>
    </row>
    <row r="1659" spans="1:4" x14ac:dyDescent="0.2">
      <c r="A1659" s="97" t="s">
        <v>8672</v>
      </c>
      <c r="B1659" s="97" t="s">
        <v>8673</v>
      </c>
      <c r="C1659" s="97" t="s">
        <v>28</v>
      </c>
      <c r="D1659" s="100">
        <f>IF(ISERROR(INDEX('Trust - Frontsheet'!$C$12:$O$211,Index!B1652,Index!A1652)),0,INDEX('Trust - Frontsheet'!$C$12:$O$211,Index!B1652,Index!A1652))</f>
        <v>0</v>
      </c>
    </row>
    <row r="1660" spans="1:4" x14ac:dyDescent="0.2">
      <c r="A1660" s="97" t="s">
        <v>8674</v>
      </c>
      <c r="B1660" s="97" t="s">
        <v>8675</v>
      </c>
      <c r="C1660" s="97" t="s">
        <v>28</v>
      </c>
      <c r="D1660" s="100">
        <f>IF(ISERROR(INDEX('Trust - Frontsheet'!$C$12:$O$211,Index!B1653,Index!A1653)),0,INDEX('Trust - Frontsheet'!$C$12:$O$211,Index!B1653,Index!A1653))</f>
        <v>0</v>
      </c>
    </row>
    <row r="1661" spans="1:4" x14ac:dyDescent="0.2">
      <c r="A1661" s="97" t="s">
        <v>8676</v>
      </c>
      <c r="B1661" s="97" t="s">
        <v>8677</v>
      </c>
      <c r="C1661" s="97" t="s">
        <v>28</v>
      </c>
      <c r="D1661" s="100">
        <f>IF(ISERROR(INDEX('Trust - Frontsheet'!$C$12:$O$211,Index!B1654,Index!A1654)),0,INDEX('Trust - Frontsheet'!$C$12:$O$211,Index!B1654,Index!A1654))</f>
        <v>0</v>
      </c>
    </row>
    <row r="1662" spans="1:4" x14ac:dyDescent="0.2">
      <c r="A1662" s="97" t="s">
        <v>8678</v>
      </c>
      <c r="B1662" s="97" t="s">
        <v>8679</v>
      </c>
      <c r="C1662" s="97" t="s">
        <v>28</v>
      </c>
      <c r="D1662" s="100">
        <f>IF(ISERROR(INDEX('Trust - Frontsheet'!$C$12:$O$211,Index!B1655,Index!A1655)),0,INDEX('Trust - Frontsheet'!$C$12:$O$211,Index!B1655,Index!A1655))</f>
        <v>0</v>
      </c>
    </row>
    <row r="1663" spans="1:4" x14ac:dyDescent="0.2">
      <c r="A1663" s="97" t="s">
        <v>8680</v>
      </c>
      <c r="B1663" s="97" t="s">
        <v>8681</v>
      </c>
      <c r="C1663" s="97" t="s">
        <v>28</v>
      </c>
      <c r="D1663" s="100">
        <f>IF(ISERROR(INDEX('Trust - Frontsheet'!$C$12:$O$211,Index!B1656,Index!A1656)),0,INDEX('Trust - Frontsheet'!$C$12:$O$211,Index!B1656,Index!A1656))</f>
        <v>0</v>
      </c>
    </row>
    <row r="1664" spans="1:4" x14ac:dyDescent="0.2">
      <c r="A1664" s="97" t="s">
        <v>8682</v>
      </c>
      <c r="B1664" s="97" t="s">
        <v>8683</v>
      </c>
      <c r="C1664" s="97" t="s">
        <v>28</v>
      </c>
      <c r="D1664" s="100">
        <f>IF(ISERROR(INDEX('Trust - Frontsheet'!$C$12:$O$211,Index!B1657,Index!A1657)),0,INDEX('Trust - Frontsheet'!$C$12:$O$211,Index!B1657,Index!A1657))</f>
        <v>0</v>
      </c>
    </row>
    <row r="1665" spans="1:4" x14ac:dyDescent="0.2">
      <c r="A1665" s="97" t="s">
        <v>8684</v>
      </c>
      <c r="B1665" s="97" t="s">
        <v>8685</v>
      </c>
      <c r="C1665" s="97" t="s">
        <v>28</v>
      </c>
      <c r="D1665" s="100">
        <f>IF(ISERROR(INDEX('Trust - Frontsheet'!$C$12:$O$211,Index!B1658,Index!A1658)),0,INDEX('Trust - Frontsheet'!$C$12:$O$211,Index!B1658,Index!A1658))</f>
        <v>0</v>
      </c>
    </row>
    <row r="1666" spans="1:4" x14ac:dyDescent="0.2">
      <c r="A1666" s="97" t="s">
        <v>8686</v>
      </c>
      <c r="B1666" s="97" t="s">
        <v>8687</v>
      </c>
      <c r="C1666" s="97" t="s">
        <v>28</v>
      </c>
      <c r="D1666" s="100">
        <f>IF(ISERROR(INDEX('Trust - Frontsheet'!$C$12:$O$211,Index!B1659,Index!A1659)),0,INDEX('Trust - Frontsheet'!$C$12:$O$211,Index!B1659,Index!A1659))</f>
        <v>0</v>
      </c>
    </row>
    <row r="1667" spans="1:4" x14ac:dyDescent="0.2">
      <c r="A1667" s="97" t="s">
        <v>8688</v>
      </c>
      <c r="B1667" s="97" t="s">
        <v>8689</v>
      </c>
      <c r="C1667" s="97" t="s">
        <v>28</v>
      </c>
      <c r="D1667" s="100">
        <f>IF(ISERROR(INDEX('Trust - Frontsheet'!$C$12:$O$211,Index!B1660,Index!A1660)),0,INDEX('Trust - Frontsheet'!$C$12:$O$211,Index!B1660,Index!A1660))</f>
        <v>0</v>
      </c>
    </row>
    <row r="1668" spans="1:4" x14ac:dyDescent="0.2">
      <c r="A1668" s="97" t="s">
        <v>8690</v>
      </c>
      <c r="B1668" s="97" t="s">
        <v>8691</v>
      </c>
      <c r="C1668" s="97" t="s">
        <v>28</v>
      </c>
      <c r="D1668" s="100">
        <f>IF(ISERROR(INDEX('Trust - Frontsheet'!$C$12:$O$211,Index!B1661,Index!A1661)),0,INDEX('Trust - Frontsheet'!$C$12:$O$211,Index!B1661,Index!A1661))</f>
        <v>0</v>
      </c>
    </row>
    <row r="1669" spans="1:4" x14ac:dyDescent="0.2">
      <c r="A1669" s="97" t="s">
        <v>8834</v>
      </c>
      <c r="B1669" s="97" t="s">
        <v>8835</v>
      </c>
      <c r="C1669" s="97" t="s">
        <v>28</v>
      </c>
      <c r="D1669" s="100">
        <f>IF(ISERROR(INDEX('Trust - Frontsheet'!$C$12:$O$211,Index!B1662,Index!A1662)),0,INDEX('Trust - Frontsheet'!$C$12:$O$211,Index!B1662,Index!A1662))</f>
        <v>0</v>
      </c>
    </row>
    <row r="1670" spans="1:4" x14ac:dyDescent="0.2">
      <c r="A1670" s="97" t="s">
        <v>8836</v>
      </c>
      <c r="B1670" s="97" t="s">
        <v>8837</v>
      </c>
      <c r="C1670" s="97" t="s">
        <v>28</v>
      </c>
      <c r="D1670" s="100">
        <f>IF(ISERROR(INDEX('Trust - Frontsheet'!$C$12:$O$211,Index!B1663,Index!A1663)),0,INDEX('Trust - Frontsheet'!$C$12:$O$211,Index!B1663,Index!A1663))</f>
        <v>0</v>
      </c>
    </row>
    <row r="1671" spans="1:4" x14ac:dyDescent="0.2">
      <c r="A1671" s="97" t="s">
        <v>8838</v>
      </c>
      <c r="B1671" s="97" t="s">
        <v>8839</v>
      </c>
      <c r="C1671" s="97" t="s">
        <v>28</v>
      </c>
      <c r="D1671" s="100">
        <f>IF(ISERROR(INDEX('Trust - Frontsheet'!$C$12:$O$211,Index!B1664,Index!A1664)),0,INDEX('Trust - Frontsheet'!$C$12:$O$211,Index!B1664,Index!A1664))</f>
        <v>0</v>
      </c>
    </row>
    <row r="1672" spans="1:4" x14ac:dyDescent="0.2">
      <c r="A1672" s="97" t="s">
        <v>8840</v>
      </c>
      <c r="B1672" s="97" t="s">
        <v>8841</v>
      </c>
      <c r="C1672" s="97" t="s">
        <v>28</v>
      </c>
      <c r="D1672" s="100">
        <f>IF(ISERROR(INDEX('Trust - Frontsheet'!$C$12:$O$211,Index!B1665,Index!A1665)),0,INDEX('Trust - Frontsheet'!$C$12:$O$211,Index!B1665,Index!A1665))</f>
        <v>0</v>
      </c>
    </row>
    <row r="1673" spans="1:4" x14ac:dyDescent="0.2">
      <c r="A1673" s="97" t="s">
        <v>8842</v>
      </c>
      <c r="B1673" s="97" t="s">
        <v>8843</v>
      </c>
      <c r="C1673" s="97" t="s">
        <v>28</v>
      </c>
      <c r="D1673" s="100">
        <f>IF(ISERROR(INDEX('Trust - Frontsheet'!$C$12:$O$211,Index!B1666,Index!A1666)),0,INDEX('Trust - Frontsheet'!$C$12:$O$211,Index!B1666,Index!A1666))</f>
        <v>0</v>
      </c>
    </row>
    <row r="1674" spans="1:4" x14ac:dyDescent="0.2">
      <c r="A1674" s="97" t="s">
        <v>8844</v>
      </c>
      <c r="B1674" s="97" t="s">
        <v>8845</v>
      </c>
      <c r="C1674" s="97" t="s">
        <v>28</v>
      </c>
      <c r="D1674" s="100">
        <f>IF(ISERROR(INDEX('Trust - Frontsheet'!$C$12:$O$211,Index!B1667,Index!A1667)),0,INDEX('Trust - Frontsheet'!$C$12:$O$211,Index!B1667,Index!A1667))</f>
        <v>0</v>
      </c>
    </row>
    <row r="1675" spans="1:4" x14ac:dyDescent="0.2">
      <c r="A1675" s="97" t="s">
        <v>8846</v>
      </c>
      <c r="B1675" s="97" t="s">
        <v>8847</v>
      </c>
      <c r="C1675" s="97" t="s">
        <v>28</v>
      </c>
      <c r="D1675" s="100">
        <f>IF(ISERROR(INDEX('Trust - Frontsheet'!$C$12:$O$211,Index!B1668,Index!A1668)),0,INDEX('Trust - Frontsheet'!$C$12:$O$211,Index!B1668,Index!A1668))</f>
        <v>0</v>
      </c>
    </row>
    <row r="1676" spans="1:4" x14ac:dyDescent="0.2">
      <c r="A1676" s="97" t="s">
        <v>8848</v>
      </c>
      <c r="B1676" s="97" t="s">
        <v>8849</v>
      </c>
      <c r="C1676" s="97" t="s">
        <v>28</v>
      </c>
      <c r="D1676" s="100">
        <f>IF(ISERROR(INDEX('Trust - Frontsheet'!$C$12:$O$211,Index!B1669,Index!A1669)),0,INDEX('Trust - Frontsheet'!$C$12:$O$211,Index!B1669,Index!A1669))</f>
        <v>0</v>
      </c>
    </row>
    <row r="1677" spans="1:4" x14ac:dyDescent="0.2">
      <c r="A1677" s="97" t="s">
        <v>8850</v>
      </c>
      <c r="B1677" s="97" t="s">
        <v>8851</v>
      </c>
      <c r="C1677" s="97" t="s">
        <v>28</v>
      </c>
      <c r="D1677" s="100">
        <f>IF(ISERROR(INDEX('Trust - Frontsheet'!$C$12:$O$211,Index!B1670,Index!A1670)),0,INDEX('Trust - Frontsheet'!$C$12:$O$211,Index!B1670,Index!A1670))</f>
        <v>0</v>
      </c>
    </row>
    <row r="1678" spans="1:4" x14ac:dyDescent="0.2">
      <c r="A1678" s="97" t="s">
        <v>8852</v>
      </c>
      <c r="B1678" s="97" t="s">
        <v>8853</v>
      </c>
      <c r="C1678" s="97" t="s">
        <v>28</v>
      </c>
      <c r="D1678" s="100">
        <f>IF(ISERROR(INDEX('Trust - Frontsheet'!$C$12:$O$211,Index!B1671,Index!A1671)),0,INDEX('Trust - Frontsheet'!$C$12:$O$211,Index!B1671,Index!A1671))</f>
        <v>0</v>
      </c>
    </row>
    <row r="1679" spans="1:4" x14ac:dyDescent="0.2">
      <c r="A1679" s="97" t="s">
        <v>8856</v>
      </c>
      <c r="B1679" s="97" t="s">
        <v>8857</v>
      </c>
      <c r="C1679" s="97" t="s">
        <v>28</v>
      </c>
      <c r="D1679" s="100">
        <f>IF(ISERROR(INDEX('Trust - Frontsheet'!$C$12:$O$211,Index!B1672,Index!A1672)),0,INDEX('Trust - Frontsheet'!$C$12:$O$211,Index!B1672,Index!A1672))</f>
        <v>0</v>
      </c>
    </row>
    <row r="1680" spans="1:4" x14ac:dyDescent="0.2">
      <c r="A1680" s="97" t="s">
        <v>8858</v>
      </c>
      <c r="B1680" s="97" t="s">
        <v>8859</v>
      </c>
      <c r="C1680" s="97" t="s">
        <v>28</v>
      </c>
      <c r="D1680" s="100">
        <f>IF(ISERROR(INDEX('Trust - Frontsheet'!$C$12:$O$211,Index!B1673,Index!A1673)),0,INDEX('Trust - Frontsheet'!$C$12:$O$211,Index!B1673,Index!A1673))</f>
        <v>0</v>
      </c>
    </row>
    <row r="1681" spans="1:10" x14ac:dyDescent="0.2">
      <c r="A1681" s="97" t="s">
        <v>8860</v>
      </c>
      <c r="B1681" s="97" t="s">
        <v>8861</v>
      </c>
      <c r="C1681" s="97" t="s">
        <v>28</v>
      </c>
      <c r="D1681" s="100">
        <f>IF(ISERROR(INDEX('Trust - Frontsheet'!$C$12:$O$211,Index!B1674,Index!A1674)),0,INDEX('Trust - Frontsheet'!$C$12:$O$211,Index!B1674,Index!A1674))</f>
        <v>0</v>
      </c>
    </row>
    <row r="1682" spans="1:10" x14ac:dyDescent="0.2">
      <c r="A1682" s="97" t="s">
        <v>8862</v>
      </c>
      <c r="B1682" s="97" t="s">
        <v>8863</v>
      </c>
      <c r="C1682" s="97" t="s">
        <v>28</v>
      </c>
      <c r="D1682" s="100">
        <f>IF(ISERROR(INDEX('Trust - Frontsheet'!$C$12:$O$211,Index!B1675,Index!A1675)),0,INDEX('Trust - Frontsheet'!$C$12:$O$211,Index!B1675,Index!A1675))</f>
        <v>0</v>
      </c>
    </row>
    <row r="1683" spans="1:10" x14ac:dyDescent="0.2">
      <c r="A1683" s="97" t="s">
        <v>8864</v>
      </c>
      <c r="B1683" s="97" t="s">
        <v>8865</v>
      </c>
      <c r="C1683" s="97" t="s">
        <v>28</v>
      </c>
      <c r="D1683" s="100">
        <f>IF(ISERROR(INDEX('Trust - Frontsheet'!$C$12:$O$211,Index!B1676,Index!A1676)),0,INDEX('Trust - Frontsheet'!$C$12:$O$211,Index!B1676,Index!A1676))</f>
        <v>0</v>
      </c>
    </row>
    <row r="1684" spans="1:10" x14ac:dyDescent="0.2">
      <c r="A1684" s="97" t="s">
        <v>8866</v>
      </c>
      <c r="B1684" s="97" t="s">
        <v>8867</v>
      </c>
      <c r="C1684" s="97" t="s">
        <v>28</v>
      </c>
      <c r="D1684" s="100">
        <f>IF(ISERROR(INDEX('Trust - Frontsheet'!$C$12:$O$211,Index!B1677,Index!A1677)),0,INDEX('Trust - Frontsheet'!$C$12:$O$211,Index!B1677,Index!A1677))</f>
        <v>0</v>
      </c>
    </row>
    <row r="1685" spans="1:10" x14ac:dyDescent="0.2">
      <c r="A1685" s="97" t="s">
        <v>8868</v>
      </c>
      <c r="B1685" s="97" t="s">
        <v>8869</v>
      </c>
      <c r="C1685" s="97" t="s">
        <v>28</v>
      </c>
      <c r="D1685" s="100">
        <f>IF(ISERROR(INDEX('Trust - Frontsheet'!$C$12:$O$211,Index!B1678,Index!A1678)),0,INDEX('Trust - Frontsheet'!$C$12:$O$211,Index!B1678,Index!A1678))</f>
        <v>0</v>
      </c>
    </row>
    <row r="1686" spans="1:10" x14ac:dyDescent="0.2">
      <c r="A1686" s="97" t="s">
        <v>8870</v>
      </c>
      <c r="B1686" s="97" t="s">
        <v>6353</v>
      </c>
      <c r="C1686" s="97" t="s">
        <v>28</v>
      </c>
      <c r="D1686" s="100">
        <f>IF(ISERROR(INDEX('Trust - Frontsheet'!$C$12:$O$211,Index!B1679,Index!A1679)),0,INDEX('Trust - Frontsheet'!$C$12:$O$211,Index!B1679,Index!A1679))</f>
        <v>0</v>
      </c>
    </row>
    <row r="1687" spans="1:10" x14ac:dyDescent="0.2">
      <c r="A1687" s="97" t="s">
        <v>6354</v>
      </c>
      <c r="B1687" s="97" t="s">
        <v>6355</v>
      </c>
      <c r="C1687" s="97" t="s">
        <v>28</v>
      </c>
      <c r="D1687" s="100">
        <f>IF(ISERROR(INDEX('Trust - Frontsheet'!$C$12:$O$211,Index!B1680,Index!A1680)),0,INDEX('Trust - Frontsheet'!$C$12:$O$211,Index!B1680,Index!A1680))</f>
        <v>0</v>
      </c>
    </row>
    <row r="1688" spans="1:10" x14ac:dyDescent="0.2">
      <c r="A1688" s="97" t="s">
        <v>6356</v>
      </c>
      <c r="B1688" s="97" t="s">
        <v>6357</v>
      </c>
      <c r="C1688" s="97" t="s">
        <v>28</v>
      </c>
      <c r="D1688" s="100">
        <f>IF(ISERROR(INDEX('Trust - Frontsheet'!$C$12:$O$211,Index!B1681,Index!A1681)),0,INDEX('Trust - Frontsheet'!$C$12:$O$211,Index!B1681,Index!A1681))</f>
        <v>0</v>
      </c>
    </row>
    <row r="1689" spans="1:10" x14ac:dyDescent="0.2">
      <c r="A1689" s="97" t="s">
        <v>6360</v>
      </c>
      <c r="B1689" s="97" t="s">
        <v>6361</v>
      </c>
      <c r="C1689" s="97" t="s">
        <v>28</v>
      </c>
      <c r="D1689" s="100">
        <f>IF(ISERROR(INDEX('Trust - Frontsheet'!$C$12:$O$211,Index!B1682,Index!A1682)),0,INDEX('Trust - Frontsheet'!$C$12:$O$211,Index!B1682,Index!A1682))</f>
        <v>0</v>
      </c>
    </row>
    <row r="1690" spans="1:10" x14ac:dyDescent="0.2">
      <c r="A1690" s="97" t="s">
        <v>6362</v>
      </c>
      <c r="B1690" s="97" t="s">
        <v>6363</v>
      </c>
      <c r="C1690" s="97" t="s">
        <v>28</v>
      </c>
      <c r="D1690" s="100">
        <f>IF(ISERROR(INDEX('Trust - Frontsheet'!$C$12:$O$211,Index!B1683,Index!A1683)),0,INDEX('Trust - Frontsheet'!$C$12:$O$211,Index!B1683,Index!A1683))</f>
        <v>0</v>
      </c>
    </row>
    <row r="1691" spans="1:10" x14ac:dyDescent="0.2">
      <c r="A1691" s="97" t="s">
        <v>6364</v>
      </c>
      <c r="B1691" s="97" t="s">
        <v>6365</v>
      </c>
      <c r="C1691" s="97" t="s">
        <v>28</v>
      </c>
      <c r="D1691" s="100">
        <f>IF(ISERROR(INDEX('Trust - Frontsheet'!$C$12:$O$211,Index!B1684,Index!A1684)),0,INDEX('Trust - Frontsheet'!$C$12:$O$211,Index!B1684,Index!A1684))</f>
        <v>0</v>
      </c>
      <c r="J1691" s="101"/>
    </row>
    <row r="1692" spans="1:10" x14ac:dyDescent="0.2">
      <c r="A1692" s="97" t="s">
        <v>6366</v>
      </c>
      <c r="B1692" s="97" t="s">
        <v>6367</v>
      </c>
      <c r="C1692" s="97" t="s">
        <v>28</v>
      </c>
      <c r="D1692" s="100">
        <f>IF(ISERROR(INDEX('Trust - Frontsheet'!$C$12:$O$211,Index!B1685,Index!A1685)),0,INDEX('Trust - Frontsheet'!$C$12:$O$211,Index!B1685,Index!A1685))</f>
        <v>0</v>
      </c>
    </row>
    <row r="1693" spans="1:10" x14ac:dyDescent="0.2">
      <c r="A1693" s="97" t="s">
        <v>6368</v>
      </c>
      <c r="B1693" s="97" t="s">
        <v>6369</v>
      </c>
      <c r="C1693" s="97" t="s">
        <v>28</v>
      </c>
      <c r="D1693" s="100">
        <f>IF(ISERROR(INDEX('Trust - Frontsheet'!$C$12:$O$211,Index!B1686,Index!A1686)),0,INDEX('Trust - Frontsheet'!$C$12:$O$211,Index!B1686,Index!A1686))</f>
        <v>0</v>
      </c>
    </row>
    <row r="1694" spans="1:10" x14ac:dyDescent="0.2">
      <c r="A1694" s="97" t="s">
        <v>6370</v>
      </c>
      <c r="B1694" s="97" t="s">
        <v>6371</v>
      </c>
      <c r="C1694" s="97" t="s">
        <v>28</v>
      </c>
      <c r="D1694" s="100">
        <f>IF(ISERROR(INDEX('Trust - Frontsheet'!$C$12:$O$211,Index!B1687,Index!A1687)),0,INDEX('Trust - Frontsheet'!$C$12:$O$211,Index!B1687,Index!A1687))</f>
        <v>0</v>
      </c>
    </row>
    <row r="1695" spans="1:10" x14ac:dyDescent="0.2">
      <c r="A1695" s="97" t="s">
        <v>6372</v>
      </c>
      <c r="B1695" s="97" t="s">
        <v>6373</v>
      </c>
      <c r="C1695" s="97" t="s">
        <v>28</v>
      </c>
      <c r="D1695" s="100">
        <f>IF(ISERROR(INDEX('Trust - Frontsheet'!$C$12:$O$211,Index!B1688,Index!A1688)),0,INDEX('Trust - Frontsheet'!$C$12:$O$211,Index!B1688,Index!A1688))</f>
        <v>0</v>
      </c>
    </row>
    <row r="1696" spans="1:10" x14ac:dyDescent="0.2">
      <c r="A1696" s="97" t="s">
        <v>6374</v>
      </c>
      <c r="B1696" s="97" t="s">
        <v>6375</v>
      </c>
      <c r="C1696" s="97" t="s">
        <v>28</v>
      </c>
      <c r="D1696" s="100">
        <f>IF(ISERROR(INDEX('Trust - Frontsheet'!$C$12:$O$211,Index!B1689,Index!A1689)),0,INDEX('Trust - Frontsheet'!$C$12:$O$211,Index!B1689,Index!A1689))</f>
        <v>0</v>
      </c>
    </row>
    <row r="1697" spans="1:4" x14ac:dyDescent="0.2">
      <c r="A1697" s="97" t="s">
        <v>6376</v>
      </c>
      <c r="B1697" s="97" t="s">
        <v>6377</v>
      </c>
      <c r="C1697" s="97" t="s">
        <v>28</v>
      </c>
      <c r="D1697" s="100">
        <f>IF(ISERROR(INDEX('Trust - Frontsheet'!$C$12:$O$211,Index!B1690,Index!A1690)),0,INDEX('Trust - Frontsheet'!$C$12:$O$211,Index!B1690,Index!A1690))</f>
        <v>0</v>
      </c>
    </row>
    <row r="1698" spans="1:4" x14ac:dyDescent="0.2">
      <c r="A1698" s="97" t="s">
        <v>6378</v>
      </c>
      <c r="B1698" s="97" t="s">
        <v>6379</v>
      </c>
      <c r="C1698" s="97" t="s">
        <v>28</v>
      </c>
      <c r="D1698" s="100">
        <f>IF(ISERROR(INDEX('Trust - Frontsheet'!$C$12:$O$211,Index!B1691,Index!A1691)),0,INDEX('Trust - Frontsheet'!$C$12:$O$211,Index!B1691,Index!A1691))</f>
        <v>0</v>
      </c>
    </row>
    <row r="1699" spans="1:4" x14ac:dyDescent="0.2">
      <c r="A1699" s="97" t="s">
        <v>6514</v>
      </c>
      <c r="B1699" s="97" t="s">
        <v>6515</v>
      </c>
      <c r="C1699" s="97" t="s">
        <v>28</v>
      </c>
      <c r="D1699" s="100">
        <f>IF(ISERROR(INDEX('Trust - Frontsheet'!$C$12:$O$211,Index!B1692,Index!A1692)),0,INDEX('Trust - Frontsheet'!$C$12:$O$211,Index!B1692,Index!A1692))</f>
        <v>0</v>
      </c>
    </row>
    <row r="1700" spans="1:4" x14ac:dyDescent="0.2">
      <c r="A1700" s="97" t="s">
        <v>6516</v>
      </c>
      <c r="B1700" s="97" t="s">
        <v>6517</v>
      </c>
      <c r="C1700" s="97" t="s">
        <v>28</v>
      </c>
      <c r="D1700" s="100">
        <f>IF(ISERROR(INDEX('Trust - Frontsheet'!$C$12:$O$211,Index!B1693,Index!A1693)),0,INDEX('Trust - Frontsheet'!$C$12:$O$211,Index!B1693,Index!A1693))</f>
        <v>0</v>
      </c>
    </row>
    <row r="1701" spans="1:4" x14ac:dyDescent="0.2">
      <c r="A1701" s="97" t="s">
        <v>6518</v>
      </c>
      <c r="B1701" s="97" t="s">
        <v>6519</v>
      </c>
      <c r="C1701" s="97" t="s">
        <v>28</v>
      </c>
      <c r="D1701" s="100">
        <f>IF(ISERROR(INDEX('Trust - Frontsheet'!$C$12:$O$211,Index!B1694,Index!A1694)),0,INDEX('Trust - Frontsheet'!$C$12:$O$211,Index!B1694,Index!A1694))</f>
        <v>0</v>
      </c>
    </row>
    <row r="1702" spans="1:4" x14ac:dyDescent="0.2">
      <c r="A1702" s="97" t="s">
        <v>6520</v>
      </c>
      <c r="B1702" s="97" t="s">
        <v>6521</v>
      </c>
      <c r="C1702" s="97" t="s">
        <v>28</v>
      </c>
      <c r="D1702" s="100">
        <f>IF(ISERROR(INDEX('Trust - Frontsheet'!$C$12:$O$211,Index!B1695,Index!A1695)),0,INDEX('Trust - Frontsheet'!$C$12:$O$211,Index!B1695,Index!A1695))</f>
        <v>0</v>
      </c>
    </row>
    <row r="1703" spans="1:4" x14ac:dyDescent="0.2">
      <c r="A1703" s="97" t="s">
        <v>6522</v>
      </c>
      <c r="B1703" s="97" t="s">
        <v>6523</v>
      </c>
      <c r="C1703" s="97" t="s">
        <v>28</v>
      </c>
      <c r="D1703" s="100">
        <f>IF(ISERROR(INDEX('Trust - Frontsheet'!$C$12:$O$211,Index!B1696,Index!A1696)),0,INDEX('Trust - Frontsheet'!$C$12:$O$211,Index!B1696,Index!A1696))</f>
        <v>0</v>
      </c>
    </row>
    <row r="1704" spans="1:4" x14ac:dyDescent="0.2">
      <c r="A1704" s="97" t="s">
        <v>6524</v>
      </c>
      <c r="B1704" s="97" t="s">
        <v>6525</v>
      </c>
      <c r="C1704" s="97" t="s">
        <v>28</v>
      </c>
      <c r="D1704" s="100">
        <f>IF(ISERROR(INDEX('Trust - Frontsheet'!$C$12:$O$211,Index!B1697,Index!A1697)),0,INDEX('Trust - Frontsheet'!$C$12:$O$211,Index!B1697,Index!A1697))</f>
        <v>0</v>
      </c>
    </row>
    <row r="1705" spans="1:4" x14ac:dyDescent="0.2">
      <c r="A1705" s="97" t="s">
        <v>6526</v>
      </c>
      <c r="B1705" s="97" t="s">
        <v>6527</v>
      </c>
      <c r="C1705" s="97" t="s">
        <v>28</v>
      </c>
      <c r="D1705" s="100">
        <f>IF(ISERROR(INDEX('Trust - Frontsheet'!$C$12:$O$211,Index!B1698,Index!A1698)),0,INDEX('Trust - Frontsheet'!$C$12:$O$211,Index!B1698,Index!A1698))</f>
        <v>0</v>
      </c>
    </row>
    <row r="1706" spans="1:4" x14ac:dyDescent="0.2">
      <c r="A1706" s="97" t="s">
        <v>6528</v>
      </c>
      <c r="B1706" s="97" t="s">
        <v>6529</v>
      </c>
      <c r="C1706" s="97" t="s">
        <v>28</v>
      </c>
      <c r="D1706" s="100">
        <f>IF(ISERROR(INDEX('Trust - Frontsheet'!$C$12:$O$211,Index!B1699,Index!A1699)),0,INDEX('Trust - Frontsheet'!$C$12:$O$211,Index!B1699,Index!A1699))</f>
        <v>0</v>
      </c>
    </row>
    <row r="1707" spans="1:4" x14ac:dyDescent="0.2">
      <c r="A1707" s="97" t="s">
        <v>6530</v>
      </c>
      <c r="B1707" s="97" t="s">
        <v>6531</v>
      </c>
      <c r="C1707" s="97" t="s">
        <v>28</v>
      </c>
      <c r="D1707" s="100">
        <f>IF(ISERROR(INDEX('Trust - Frontsheet'!$C$12:$O$211,Index!B1700,Index!A1700)),0,INDEX('Trust - Frontsheet'!$C$12:$O$211,Index!B1700,Index!A1700))</f>
        <v>0</v>
      </c>
    </row>
    <row r="1708" spans="1:4" x14ac:dyDescent="0.2">
      <c r="A1708" s="97" t="s">
        <v>6532</v>
      </c>
      <c r="B1708" s="97" t="s">
        <v>6533</v>
      </c>
      <c r="C1708" s="97" t="s">
        <v>28</v>
      </c>
      <c r="D1708" s="100">
        <f>IF(ISERROR(INDEX('Trust - Frontsheet'!$C$12:$O$211,Index!B1701,Index!A1701)),0,INDEX('Trust - Frontsheet'!$C$12:$O$211,Index!B1701,Index!A1701))</f>
        <v>0</v>
      </c>
    </row>
    <row r="1709" spans="1:4" x14ac:dyDescent="0.2">
      <c r="A1709" s="97" t="s">
        <v>6833</v>
      </c>
      <c r="B1709" s="97" t="s">
        <v>6834</v>
      </c>
      <c r="C1709" s="97" t="s">
        <v>28</v>
      </c>
      <c r="D1709" s="100">
        <f>IF(ISERROR(INDEX('Trust - Frontsheet'!$C$12:$O$211,Index!B1702,Index!A1702)),0,INDEX('Trust - Frontsheet'!$C$12:$O$211,Index!B1702,Index!A1702))</f>
        <v>0</v>
      </c>
    </row>
    <row r="1710" spans="1:4" x14ac:dyDescent="0.2">
      <c r="A1710" s="97" t="s">
        <v>6835</v>
      </c>
      <c r="B1710" s="97" t="s">
        <v>6836</v>
      </c>
      <c r="C1710" s="97" t="s">
        <v>28</v>
      </c>
      <c r="D1710" s="100">
        <f>IF(ISERROR(INDEX('Trust - Frontsheet'!$C$12:$O$211,Index!B1703,Index!A1703)),0,INDEX('Trust - Frontsheet'!$C$12:$O$211,Index!B1703,Index!A1703))</f>
        <v>0</v>
      </c>
    </row>
    <row r="1711" spans="1:4" x14ac:dyDescent="0.2">
      <c r="A1711" s="97" t="s">
        <v>6837</v>
      </c>
      <c r="B1711" s="97" t="s">
        <v>6838</v>
      </c>
      <c r="C1711" s="97" t="s">
        <v>28</v>
      </c>
      <c r="D1711" s="100">
        <f>IF(ISERROR(INDEX('Trust - Frontsheet'!$C$12:$O$211,Index!B1704,Index!A1704)),0,INDEX('Trust - Frontsheet'!$C$12:$O$211,Index!B1704,Index!A1704))</f>
        <v>0</v>
      </c>
    </row>
    <row r="1712" spans="1:4" x14ac:dyDescent="0.2">
      <c r="A1712" s="97" t="s">
        <v>4917</v>
      </c>
      <c r="B1712" s="97" t="s">
        <v>4918</v>
      </c>
      <c r="C1712" s="97" t="s">
        <v>28</v>
      </c>
      <c r="D1712" s="100">
        <f>IF(ISERROR(INDEX('Trust - Frontsheet'!$C$12:$O$211,Index!B1705,Index!A1705)),0,INDEX('Trust - Frontsheet'!$C$12:$O$211,Index!B1705,Index!A1705))</f>
        <v>0</v>
      </c>
    </row>
    <row r="1713" spans="1:4" x14ac:dyDescent="0.2">
      <c r="A1713" s="97" t="s">
        <v>4919</v>
      </c>
      <c r="B1713" s="97" t="s">
        <v>4920</v>
      </c>
      <c r="C1713" s="97" t="s">
        <v>28</v>
      </c>
      <c r="D1713" s="100">
        <f>IF(ISERROR(INDEX('Trust - Frontsheet'!$C$12:$O$211,Index!B1706,Index!A1706)),0,INDEX('Trust - Frontsheet'!$C$12:$O$211,Index!B1706,Index!A1706))</f>
        <v>0</v>
      </c>
    </row>
    <row r="1714" spans="1:4" x14ac:dyDescent="0.2">
      <c r="A1714" s="97" t="s">
        <v>4921</v>
      </c>
      <c r="B1714" s="97" t="s">
        <v>4922</v>
      </c>
      <c r="C1714" s="97" t="s">
        <v>28</v>
      </c>
      <c r="D1714" s="100">
        <f>IF(ISERROR(INDEX('Trust - Frontsheet'!$C$12:$O$211,Index!B1707,Index!A1707)),0,INDEX('Trust - Frontsheet'!$C$12:$O$211,Index!B1707,Index!A1707))</f>
        <v>0</v>
      </c>
    </row>
    <row r="1715" spans="1:4" x14ac:dyDescent="0.2">
      <c r="A1715" s="97" t="s">
        <v>4923</v>
      </c>
      <c r="B1715" s="97" t="s">
        <v>4924</v>
      </c>
      <c r="C1715" s="97" t="s">
        <v>28</v>
      </c>
      <c r="D1715" s="100">
        <f>IF(ISERROR(INDEX('Trust - Frontsheet'!$C$12:$O$211,Index!B1708,Index!A1708)),0,INDEX('Trust - Frontsheet'!$C$12:$O$211,Index!B1708,Index!A1708))</f>
        <v>0</v>
      </c>
    </row>
    <row r="1716" spans="1:4" x14ac:dyDescent="0.2">
      <c r="A1716" s="97" t="s">
        <v>4925</v>
      </c>
      <c r="B1716" s="97" t="s">
        <v>4926</v>
      </c>
      <c r="C1716" s="97" t="s">
        <v>28</v>
      </c>
      <c r="D1716" s="100">
        <f>IF(ISERROR(INDEX('Trust - Frontsheet'!$C$12:$O$211,Index!B1709,Index!A1709)),0,INDEX('Trust - Frontsheet'!$C$12:$O$211,Index!B1709,Index!A1709))</f>
        <v>0</v>
      </c>
    </row>
    <row r="1717" spans="1:4" x14ac:dyDescent="0.2">
      <c r="A1717" s="97" t="s">
        <v>4927</v>
      </c>
      <c r="B1717" s="97" t="s">
        <v>4928</v>
      </c>
      <c r="C1717" s="97" t="s">
        <v>28</v>
      </c>
      <c r="D1717" s="100">
        <f>IF(ISERROR(INDEX('Trust - Frontsheet'!$C$12:$O$211,Index!B1710,Index!A1710)),0,INDEX('Trust - Frontsheet'!$C$12:$O$211,Index!B1710,Index!A1710))</f>
        <v>0</v>
      </c>
    </row>
    <row r="1718" spans="1:4" x14ac:dyDescent="0.2">
      <c r="A1718" s="97" t="s">
        <v>4929</v>
      </c>
      <c r="B1718" s="97" t="s">
        <v>4930</v>
      </c>
      <c r="C1718" s="97" t="s">
        <v>28</v>
      </c>
      <c r="D1718" s="100">
        <f>IF(ISERROR(INDEX('Trust - Frontsheet'!$C$12:$O$211,Index!B1711,Index!A1711)),0,INDEX('Trust - Frontsheet'!$C$12:$O$211,Index!B1711,Index!A1711))</f>
        <v>0</v>
      </c>
    </row>
    <row r="1719" spans="1:4" x14ac:dyDescent="0.2">
      <c r="A1719" s="97" t="s">
        <v>7087</v>
      </c>
      <c r="B1719" s="97" t="s">
        <v>7088</v>
      </c>
      <c r="C1719" s="97" t="s">
        <v>28</v>
      </c>
      <c r="D1719" s="100">
        <f>IF(ISERROR(INDEX('Trust - Frontsheet'!$C$12:$O$211,Index!B1712,Index!A1712)),0,INDEX('Trust - Frontsheet'!$C$12:$O$211,Index!B1712,Index!A1712))</f>
        <v>0</v>
      </c>
    </row>
    <row r="1720" spans="1:4" x14ac:dyDescent="0.2">
      <c r="A1720" s="97" t="s">
        <v>7089</v>
      </c>
      <c r="B1720" s="97" t="s">
        <v>7090</v>
      </c>
      <c r="C1720" s="97" t="s">
        <v>28</v>
      </c>
      <c r="D1720" s="100">
        <f>IF(ISERROR(INDEX('Trust - Frontsheet'!$C$12:$O$211,Index!B1713,Index!A1713)),0,INDEX('Trust - Frontsheet'!$C$12:$O$211,Index!B1713,Index!A1713))</f>
        <v>0</v>
      </c>
    </row>
    <row r="1721" spans="1:4" x14ac:dyDescent="0.2">
      <c r="A1721" s="97" t="s">
        <v>7091</v>
      </c>
      <c r="B1721" s="97" t="s">
        <v>7092</v>
      </c>
      <c r="C1721" s="97" t="s">
        <v>28</v>
      </c>
      <c r="D1721" s="100">
        <f>IF(ISERROR(INDEX('Trust - Frontsheet'!$C$12:$O$211,Index!B1714,Index!A1714)),0,INDEX('Trust - Frontsheet'!$C$12:$O$211,Index!B1714,Index!A1714))</f>
        <v>0</v>
      </c>
    </row>
    <row r="1722" spans="1:4" x14ac:dyDescent="0.2">
      <c r="A1722" s="97" t="s">
        <v>7093</v>
      </c>
      <c r="B1722" s="97" t="s">
        <v>7094</v>
      </c>
      <c r="C1722" s="97" t="s">
        <v>28</v>
      </c>
      <c r="D1722" s="100">
        <f>IF(ISERROR(INDEX('Trust - Frontsheet'!$C$12:$O$211,Index!B1715,Index!A1715)),0,INDEX('Trust - Frontsheet'!$C$12:$O$211,Index!B1715,Index!A1715))</f>
        <v>0</v>
      </c>
    </row>
    <row r="1723" spans="1:4" x14ac:dyDescent="0.2">
      <c r="A1723" s="97" t="s">
        <v>7095</v>
      </c>
      <c r="B1723" s="97" t="s">
        <v>7096</v>
      </c>
      <c r="C1723" s="97" t="s">
        <v>28</v>
      </c>
      <c r="D1723" s="100">
        <f>IF(ISERROR(INDEX('Trust - Frontsheet'!$C$12:$O$211,Index!B1716,Index!A1716)),0,INDEX('Trust - Frontsheet'!$C$12:$O$211,Index!B1716,Index!A1716))</f>
        <v>0</v>
      </c>
    </row>
    <row r="1724" spans="1:4" x14ac:dyDescent="0.2">
      <c r="A1724" s="97" t="s">
        <v>7097</v>
      </c>
      <c r="B1724" s="97" t="s">
        <v>7098</v>
      </c>
      <c r="C1724" s="97" t="s">
        <v>28</v>
      </c>
      <c r="D1724" s="100">
        <f>IF(ISERROR(INDEX('Trust - Frontsheet'!$C$12:$O$211,Index!B1717,Index!A1717)),0,INDEX('Trust - Frontsheet'!$C$12:$O$211,Index!B1717,Index!A1717))</f>
        <v>0</v>
      </c>
    </row>
    <row r="1725" spans="1:4" x14ac:dyDescent="0.2">
      <c r="A1725" s="97" t="s">
        <v>7099</v>
      </c>
      <c r="B1725" s="97" t="s">
        <v>7100</v>
      </c>
      <c r="C1725" s="97" t="s">
        <v>28</v>
      </c>
      <c r="D1725" s="100">
        <f>IF(ISERROR(INDEX('Trust - Frontsheet'!$C$12:$O$211,Index!B1718,Index!A1718)),0,INDEX('Trust - Frontsheet'!$C$12:$O$211,Index!B1718,Index!A1718))</f>
        <v>0</v>
      </c>
    </row>
    <row r="1726" spans="1:4" x14ac:dyDescent="0.2">
      <c r="A1726" s="97" t="s">
        <v>7101</v>
      </c>
      <c r="B1726" s="97" t="s">
        <v>7102</v>
      </c>
      <c r="C1726" s="97" t="s">
        <v>28</v>
      </c>
      <c r="D1726" s="100">
        <f>IF(ISERROR(INDEX('Trust - Frontsheet'!$C$12:$O$211,Index!B1719,Index!A1719)),0,INDEX('Trust - Frontsheet'!$C$12:$O$211,Index!B1719,Index!A1719))</f>
        <v>0</v>
      </c>
    </row>
    <row r="1727" spans="1:4" x14ac:dyDescent="0.2">
      <c r="A1727" s="97" t="s">
        <v>7103</v>
      </c>
      <c r="B1727" s="97" t="s">
        <v>7104</v>
      </c>
      <c r="C1727" s="97" t="s">
        <v>28</v>
      </c>
      <c r="D1727" s="100">
        <f>IF(ISERROR(INDEX('Trust - Frontsheet'!$C$12:$O$211,Index!B1720,Index!A1720)),0,INDEX('Trust - Frontsheet'!$C$12:$O$211,Index!B1720,Index!A1720))</f>
        <v>0</v>
      </c>
    </row>
    <row r="1728" spans="1:4" x14ac:dyDescent="0.2">
      <c r="A1728" s="97" t="s">
        <v>7105</v>
      </c>
      <c r="B1728" s="97" t="s">
        <v>7106</v>
      </c>
      <c r="C1728" s="97" t="s">
        <v>28</v>
      </c>
      <c r="D1728" s="100">
        <f>IF(ISERROR(INDEX('Trust - Frontsheet'!$C$12:$O$211,Index!B1721,Index!A1721)),0,INDEX('Trust - Frontsheet'!$C$12:$O$211,Index!B1721,Index!A1721))</f>
        <v>0</v>
      </c>
    </row>
    <row r="1729" spans="1:4" x14ac:dyDescent="0.2">
      <c r="A1729" s="97" t="s">
        <v>7109</v>
      </c>
      <c r="B1729" s="97" t="s">
        <v>7110</v>
      </c>
      <c r="C1729" s="97" t="s">
        <v>28</v>
      </c>
      <c r="D1729" s="100">
        <f>IF(ISERROR(INDEX('Trust - Frontsheet'!$C$12:$O$211,Index!B1722,Index!A1722)),0,INDEX('Trust - Frontsheet'!$C$12:$O$211,Index!B1722,Index!A1722))</f>
        <v>0</v>
      </c>
    </row>
    <row r="1730" spans="1:4" x14ac:dyDescent="0.2">
      <c r="A1730" s="97" t="s">
        <v>7111</v>
      </c>
      <c r="B1730" s="97" t="s">
        <v>7112</v>
      </c>
      <c r="C1730" s="97" t="s">
        <v>28</v>
      </c>
      <c r="D1730" s="100">
        <f>IF(ISERROR(INDEX('Trust - Frontsheet'!$C$12:$O$211,Index!B1723,Index!A1723)),0,INDEX('Trust - Frontsheet'!$C$12:$O$211,Index!B1723,Index!A1723))</f>
        <v>0</v>
      </c>
    </row>
    <row r="1731" spans="1:4" x14ac:dyDescent="0.2">
      <c r="A1731" s="97" t="s">
        <v>7113</v>
      </c>
      <c r="B1731" s="97" t="s">
        <v>7114</v>
      </c>
      <c r="C1731" s="97" t="s">
        <v>28</v>
      </c>
      <c r="D1731" s="100">
        <f>IF(ISERROR(INDEX('Trust - Frontsheet'!$C$12:$O$211,Index!B1724,Index!A1724)),0,INDEX('Trust - Frontsheet'!$C$12:$O$211,Index!B1724,Index!A1724))</f>
        <v>0</v>
      </c>
    </row>
    <row r="1732" spans="1:4" x14ac:dyDescent="0.2">
      <c r="A1732" s="97" t="s">
        <v>7115</v>
      </c>
      <c r="B1732" s="97" t="s">
        <v>7116</v>
      </c>
      <c r="C1732" s="97" t="s">
        <v>28</v>
      </c>
      <c r="D1732" s="100">
        <f>IF(ISERROR(INDEX('Trust - Frontsheet'!$C$12:$O$211,Index!B1725,Index!A1725)),0,INDEX('Trust - Frontsheet'!$C$12:$O$211,Index!B1725,Index!A1725))</f>
        <v>0</v>
      </c>
    </row>
    <row r="1733" spans="1:4" x14ac:dyDescent="0.2">
      <c r="A1733" s="97" t="s">
        <v>7117</v>
      </c>
      <c r="B1733" s="97" t="s">
        <v>7118</v>
      </c>
      <c r="C1733" s="97" t="s">
        <v>28</v>
      </c>
      <c r="D1733" s="100">
        <f>IF(ISERROR(INDEX('Trust - Frontsheet'!$C$12:$O$211,Index!B1726,Index!A1726)),0,INDEX('Trust - Frontsheet'!$C$12:$O$211,Index!B1726,Index!A1726))</f>
        <v>0</v>
      </c>
    </row>
    <row r="1734" spans="1:4" x14ac:dyDescent="0.2">
      <c r="A1734" s="97" t="s">
        <v>7119</v>
      </c>
      <c r="B1734" s="97" t="s">
        <v>7120</v>
      </c>
      <c r="C1734" s="97" t="s">
        <v>28</v>
      </c>
      <c r="D1734" s="100">
        <f>IF(ISERROR(INDEX('Trust - Frontsheet'!$C$12:$O$211,Index!B1727,Index!A1727)),0,INDEX('Trust - Frontsheet'!$C$12:$O$211,Index!B1727,Index!A1727))</f>
        <v>0</v>
      </c>
    </row>
    <row r="1735" spans="1:4" x14ac:dyDescent="0.2">
      <c r="A1735" s="97" t="s">
        <v>7121</v>
      </c>
      <c r="B1735" s="97" t="s">
        <v>7122</v>
      </c>
      <c r="C1735" s="97" t="s">
        <v>28</v>
      </c>
      <c r="D1735" s="100">
        <f>IF(ISERROR(INDEX('Trust - Frontsheet'!$C$12:$O$211,Index!B1728,Index!A1728)),0,INDEX('Trust - Frontsheet'!$C$12:$O$211,Index!B1728,Index!A1728))</f>
        <v>0</v>
      </c>
    </row>
    <row r="1736" spans="1:4" x14ac:dyDescent="0.2">
      <c r="A1736" s="97" t="s">
        <v>7123</v>
      </c>
      <c r="B1736" s="97" t="s">
        <v>7124</v>
      </c>
      <c r="C1736" s="97" t="s">
        <v>28</v>
      </c>
      <c r="D1736" s="100">
        <f>IF(ISERROR(INDEX('Trust - Frontsheet'!$C$12:$O$211,Index!B1729,Index!A1729)),0,INDEX('Trust - Frontsheet'!$C$12:$O$211,Index!B1729,Index!A1729))</f>
        <v>0</v>
      </c>
    </row>
    <row r="1737" spans="1:4" x14ac:dyDescent="0.2">
      <c r="A1737" s="97" t="s">
        <v>7125</v>
      </c>
      <c r="B1737" s="97" t="s">
        <v>7126</v>
      </c>
      <c r="C1737" s="97" t="s">
        <v>28</v>
      </c>
      <c r="D1737" s="100">
        <f>IF(ISERROR(INDEX('Trust - Frontsheet'!$C$12:$O$211,Index!B1730,Index!A1730)),0,INDEX('Trust - Frontsheet'!$C$12:$O$211,Index!B1730,Index!A1730))</f>
        <v>0</v>
      </c>
    </row>
    <row r="1738" spans="1:4" x14ac:dyDescent="0.2">
      <c r="A1738" s="97" t="s">
        <v>7127</v>
      </c>
      <c r="B1738" s="97" t="s">
        <v>7128</v>
      </c>
      <c r="C1738" s="97" t="s">
        <v>28</v>
      </c>
      <c r="D1738" s="100">
        <f>IF(ISERROR(INDEX('Trust - Frontsheet'!$C$12:$O$211,Index!B1731,Index!A1731)),0,INDEX('Trust - Frontsheet'!$C$12:$O$211,Index!B1731,Index!A1731))</f>
        <v>0</v>
      </c>
    </row>
    <row r="1739" spans="1:4" x14ac:dyDescent="0.2">
      <c r="A1739" s="97" t="s">
        <v>7131</v>
      </c>
      <c r="B1739" s="97" t="s">
        <v>7132</v>
      </c>
      <c r="C1739" s="97" t="s">
        <v>28</v>
      </c>
      <c r="D1739" s="100">
        <f>IF(ISERROR(INDEX('Trust - Frontsheet'!$C$12:$O$211,Index!B1732,Index!A1732)),0,INDEX('Trust - Frontsheet'!$C$12:$O$211,Index!B1732,Index!A1732))</f>
        <v>0</v>
      </c>
    </row>
    <row r="1740" spans="1:4" x14ac:dyDescent="0.2">
      <c r="A1740" s="97" t="s">
        <v>7133</v>
      </c>
      <c r="B1740" s="97" t="s">
        <v>7134</v>
      </c>
      <c r="C1740" s="97" t="s">
        <v>28</v>
      </c>
      <c r="D1740" s="100">
        <f>IF(ISERROR(INDEX('Trust - Frontsheet'!$C$12:$O$211,Index!B1733,Index!A1733)),0,INDEX('Trust - Frontsheet'!$C$12:$O$211,Index!B1733,Index!A1733))</f>
        <v>0</v>
      </c>
    </row>
    <row r="1741" spans="1:4" x14ac:dyDescent="0.2">
      <c r="A1741" s="97" t="s">
        <v>7135</v>
      </c>
      <c r="B1741" s="97" t="s">
        <v>7136</v>
      </c>
      <c r="C1741" s="97" t="s">
        <v>28</v>
      </c>
      <c r="D1741" s="100">
        <f>IF(ISERROR(INDEX('Trust - Frontsheet'!$C$12:$O$211,Index!B1734,Index!A1734)),0,INDEX('Trust - Frontsheet'!$C$12:$O$211,Index!B1734,Index!A1734))</f>
        <v>0</v>
      </c>
    </row>
    <row r="1742" spans="1:4" x14ac:dyDescent="0.2">
      <c r="A1742" s="97" t="s">
        <v>7137</v>
      </c>
      <c r="B1742" s="97" t="s">
        <v>7138</v>
      </c>
      <c r="C1742" s="97" t="s">
        <v>28</v>
      </c>
      <c r="D1742" s="100">
        <f>IF(ISERROR(INDEX('Trust - Frontsheet'!$C$12:$O$211,Index!B1735,Index!A1735)),0,INDEX('Trust - Frontsheet'!$C$12:$O$211,Index!B1735,Index!A1735))</f>
        <v>0</v>
      </c>
    </row>
    <row r="1743" spans="1:4" x14ac:dyDescent="0.2">
      <c r="A1743" s="97" t="s">
        <v>7139</v>
      </c>
      <c r="B1743" s="97" t="s">
        <v>7140</v>
      </c>
      <c r="C1743" s="97" t="s">
        <v>28</v>
      </c>
      <c r="D1743" s="100">
        <f>IF(ISERROR(INDEX('Trust - Frontsheet'!$C$12:$O$211,Index!B1736,Index!A1736)),0,INDEX('Trust - Frontsheet'!$C$12:$O$211,Index!B1736,Index!A1736))</f>
        <v>0</v>
      </c>
    </row>
    <row r="1744" spans="1:4" x14ac:dyDescent="0.2">
      <c r="A1744" s="97" t="s">
        <v>10177</v>
      </c>
      <c r="B1744" s="97" t="s">
        <v>10178</v>
      </c>
      <c r="C1744" s="97" t="s">
        <v>28</v>
      </c>
      <c r="D1744" s="100">
        <f>IF(ISERROR(INDEX('Trust - Frontsheet'!$C$12:$O$211,Index!B1737,Index!A1737)),0,INDEX('Trust - Frontsheet'!$C$12:$O$211,Index!B1737,Index!A1737))</f>
        <v>0</v>
      </c>
    </row>
    <row r="1745" spans="1:4" x14ac:dyDescent="0.2">
      <c r="A1745" s="97" t="s">
        <v>10179</v>
      </c>
      <c r="B1745" s="97" t="s">
        <v>10180</v>
      </c>
      <c r="C1745" s="97" t="s">
        <v>28</v>
      </c>
      <c r="D1745" s="100">
        <f>IF(ISERROR(INDEX('Trust - Frontsheet'!$C$12:$O$211,Index!B1738,Index!A1738)),0,INDEX('Trust - Frontsheet'!$C$12:$O$211,Index!B1738,Index!A1738))</f>
        <v>0</v>
      </c>
    </row>
    <row r="1746" spans="1:4" x14ac:dyDescent="0.2">
      <c r="A1746" s="97" t="s">
        <v>10181</v>
      </c>
      <c r="B1746" s="97" t="s">
        <v>10182</v>
      </c>
      <c r="C1746" s="97" t="s">
        <v>28</v>
      </c>
      <c r="D1746" s="100">
        <f>IF(ISERROR(INDEX('Trust - Frontsheet'!$C$12:$O$211,Index!B1739,Index!A1739)),0,INDEX('Trust - Frontsheet'!$C$12:$O$211,Index!B1739,Index!A1739))</f>
        <v>0</v>
      </c>
    </row>
    <row r="1747" spans="1:4" x14ac:dyDescent="0.2">
      <c r="A1747" s="97" t="s">
        <v>10183</v>
      </c>
      <c r="B1747" s="97" t="s">
        <v>10184</v>
      </c>
      <c r="C1747" s="97" t="s">
        <v>28</v>
      </c>
      <c r="D1747" s="100">
        <f>IF(ISERROR(INDEX('Trust - Frontsheet'!$C$12:$O$211,Index!B1740,Index!A1740)),0,INDEX('Trust - Frontsheet'!$C$12:$O$211,Index!B1740,Index!A1740))</f>
        <v>0</v>
      </c>
    </row>
    <row r="1748" spans="1:4" x14ac:dyDescent="0.2">
      <c r="A1748" s="97" t="s">
        <v>10185</v>
      </c>
      <c r="B1748" s="97" t="s">
        <v>10186</v>
      </c>
      <c r="C1748" s="97" t="s">
        <v>28</v>
      </c>
      <c r="D1748" s="100">
        <f>IF(ISERROR(INDEX('Trust - Frontsheet'!$C$12:$O$211,Index!B1741,Index!A1741)),0,INDEX('Trust - Frontsheet'!$C$12:$O$211,Index!B1741,Index!A1741))</f>
        <v>0</v>
      </c>
    </row>
    <row r="1749" spans="1:4" x14ac:dyDescent="0.2">
      <c r="A1749" s="97" t="s">
        <v>10189</v>
      </c>
      <c r="B1749" s="97" t="s">
        <v>10190</v>
      </c>
      <c r="C1749" s="97" t="s">
        <v>28</v>
      </c>
      <c r="D1749" s="100">
        <f>IF(ISERROR(INDEX('Trust - Frontsheet'!$C$12:$O$211,Index!B1742,Index!A1742)),0,INDEX('Trust - Frontsheet'!$C$12:$O$211,Index!B1742,Index!A1742))</f>
        <v>0</v>
      </c>
    </row>
    <row r="1750" spans="1:4" x14ac:dyDescent="0.2">
      <c r="A1750" s="97" t="s">
        <v>10191</v>
      </c>
      <c r="B1750" s="97" t="s">
        <v>10192</v>
      </c>
      <c r="C1750" s="97" t="s">
        <v>28</v>
      </c>
      <c r="D1750" s="100">
        <f>IF(ISERROR(INDEX('Trust - Frontsheet'!$C$12:$O$211,Index!B1743,Index!A1743)),0,INDEX('Trust - Frontsheet'!$C$12:$O$211,Index!B1743,Index!A1743))</f>
        <v>0</v>
      </c>
    </row>
    <row r="1751" spans="1:4" x14ac:dyDescent="0.2">
      <c r="A1751" s="97" t="s">
        <v>10193</v>
      </c>
      <c r="B1751" s="97" t="s">
        <v>10194</v>
      </c>
      <c r="C1751" s="97" t="s">
        <v>28</v>
      </c>
      <c r="D1751" s="100">
        <f>IF(ISERROR(INDEX('Trust - Frontsheet'!$C$12:$O$211,Index!B1744,Index!A1744)),0,INDEX('Trust - Frontsheet'!$C$12:$O$211,Index!B1744,Index!A1744))</f>
        <v>0</v>
      </c>
    </row>
    <row r="1752" spans="1:4" x14ac:dyDescent="0.2">
      <c r="A1752" s="97" t="s">
        <v>10195</v>
      </c>
      <c r="B1752" s="97" t="s">
        <v>10196</v>
      </c>
      <c r="C1752" s="97" t="s">
        <v>28</v>
      </c>
      <c r="D1752" s="100">
        <f>IF(ISERROR(INDEX('Trust - Frontsheet'!$C$12:$O$211,Index!B1745,Index!A1745)),0,INDEX('Trust - Frontsheet'!$C$12:$O$211,Index!B1745,Index!A1745))</f>
        <v>0</v>
      </c>
    </row>
    <row r="1753" spans="1:4" x14ac:dyDescent="0.2">
      <c r="A1753" s="97" t="s">
        <v>10197</v>
      </c>
      <c r="B1753" s="97" t="s">
        <v>10198</v>
      </c>
      <c r="C1753" s="97" t="s">
        <v>28</v>
      </c>
      <c r="D1753" s="100">
        <f>IF(ISERROR(INDEX('Trust - Frontsheet'!$C$12:$O$211,Index!B1746,Index!A1746)),0,INDEX('Trust - Frontsheet'!$C$12:$O$211,Index!B1746,Index!A1746))</f>
        <v>0</v>
      </c>
    </row>
    <row r="1754" spans="1:4" x14ac:dyDescent="0.2">
      <c r="A1754" s="97" t="s">
        <v>10199</v>
      </c>
      <c r="B1754" s="97" t="s">
        <v>10200</v>
      </c>
      <c r="C1754" s="97" t="s">
        <v>28</v>
      </c>
      <c r="D1754" s="100">
        <f>IF(ISERROR(INDEX('Trust - Frontsheet'!$C$12:$O$211,Index!B1747,Index!A1747)),0,INDEX('Trust - Frontsheet'!$C$12:$O$211,Index!B1747,Index!A1747))</f>
        <v>0</v>
      </c>
    </row>
    <row r="1755" spans="1:4" x14ac:dyDescent="0.2">
      <c r="A1755" s="97" t="s">
        <v>10201</v>
      </c>
      <c r="B1755" s="97" t="s">
        <v>10202</v>
      </c>
      <c r="C1755" s="97" t="s">
        <v>28</v>
      </c>
      <c r="D1755" s="100">
        <f>IF(ISERROR(INDEX('Trust - Frontsheet'!$C$12:$O$211,Index!B1748,Index!A1748)),0,INDEX('Trust - Frontsheet'!$C$12:$O$211,Index!B1748,Index!A1748))</f>
        <v>0</v>
      </c>
    </row>
    <row r="1756" spans="1:4" x14ac:dyDescent="0.2">
      <c r="A1756" s="97" t="s">
        <v>10203</v>
      </c>
      <c r="B1756" s="97" t="s">
        <v>10204</v>
      </c>
      <c r="C1756" s="97" t="s">
        <v>28</v>
      </c>
      <c r="D1756" s="100">
        <f>IF(ISERROR(INDEX('Trust - Frontsheet'!$C$12:$O$211,Index!B1749,Index!A1749)),0,INDEX('Trust - Frontsheet'!$C$12:$O$211,Index!B1749,Index!A1749))</f>
        <v>0</v>
      </c>
    </row>
    <row r="1757" spans="1:4" x14ac:dyDescent="0.2">
      <c r="A1757" s="97" t="s">
        <v>10205</v>
      </c>
      <c r="B1757" s="97" t="s">
        <v>10206</v>
      </c>
      <c r="C1757" s="97" t="s">
        <v>28</v>
      </c>
      <c r="D1757" s="100">
        <f>IF(ISERROR(INDEX('Trust - Frontsheet'!$C$12:$O$211,Index!B1750,Index!A1750)),0,INDEX('Trust - Frontsheet'!$C$12:$O$211,Index!B1750,Index!A1750))</f>
        <v>0</v>
      </c>
    </row>
    <row r="1758" spans="1:4" x14ac:dyDescent="0.2">
      <c r="A1758" s="97" t="s">
        <v>10207</v>
      </c>
      <c r="B1758" s="97" t="s">
        <v>10208</v>
      </c>
      <c r="C1758" s="97" t="s">
        <v>28</v>
      </c>
      <c r="D1758" s="100">
        <f>IF(ISERROR(INDEX('Trust - Frontsheet'!$C$12:$O$211,Index!B1751,Index!A1751)),0,INDEX('Trust - Frontsheet'!$C$12:$O$211,Index!B1751,Index!A1751))</f>
        <v>0</v>
      </c>
    </row>
    <row r="1759" spans="1:4" x14ac:dyDescent="0.2">
      <c r="A1759" s="97" t="s">
        <v>10211</v>
      </c>
      <c r="B1759" s="97" t="s">
        <v>10212</v>
      </c>
      <c r="C1759" s="97" t="s">
        <v>28</v>
      </c>
      <c r="D1759" s="100">
        <f>IF(ISERROR(INDEX('Trust - Frontsheet'!$C$12:$O$211,Index!B1752,Index!A1752)),0,INDEX('Trust - Frontsheet'!$C$12:$O$211,Index!B1752,Index!A1752))</f>
        <v>0</v>
      </c>
    </row>
    <row r="1760" spans="1:4" x14ac:dyDescent="0.2">
      <c r="A1760" s="97" t="s">
        <v>10213</v>
      </c>
      <c r="B1760" s="97" t="s">
        <v>10214</v>
      </c>
      <c r="C1760" s="97" t="s">
        <v>28</v>
      </c>
      <c r="D1760" s="100">
        <f>IF(ISERROR(INDEX('Trust - Frontsheet'!$C$12:$O$211,Index!B1753,Index!A1753)),0,INDEX('Trust - Frontsheet'!$C$12:$O$211,Index!B1753,Index!A1753))</f>
        <v>0</v>
      </c>
    </row>
    <row r="1761" spans="1:4" x14ac:dyDescent="0.2">
      <c r="A1761" s="97" t="s">
        <v>10215</v>
      </c>
      <c r="B1761" s="97" t="s">
        <v>10216</v>
      </c>
      <c r="C1761" s="97" t="s">
        <v>28</v>
      </c>
      <c r="D1761" s="100">
        <f>IF(ISERROR(INDEX('Trust - Frontsheet'!$C$12:$O$211,Index!B1754,Index!A1754)),0,INDEX('Trust - Frontsheet'!$C$12:$O$211,Index!B1754,Index!A1754))</f>
        <v>0</v>
      </c>
    </row>
    <row r="1762" spans="1:4" x14ac:dyDescent="0.2">
      <c r="A1762" s="97" t="s">
        <v>10217</v>
      </c>
      <c r="B1762" s="97" t="s">
        <v>10218</v>
      </c>
      <c r="C1762" s="97" t="s">
        <v>28</v>
      </c>
      <c r="D1762" s="100">
        <f>IF(ISERROR(INDEX('Trust - Frontsheet'!$C$12:$O$211,Index!B1755,Index!A1755)),0,INDEX('Trust - Frontsheet'!$C$12:$O$211,Index!B1755,Index!A1755))</f>
        <v>0</v>
      </c>
    </row>
    <row r="1763" spans="1:4" x14ac:dyDescent="0.2">
      <c r="A1763" s="97" t="s">
        <v>10219</v>
      </c>
      <c r="B1763" s="97" t="s">
        <v>10220</v>
      </c>
      <c r="C1763" s="97" t="s">
        <v>28</v>
      </c>
      <c r="D1763" s="100">
        <f>IF(ISERROR(INDEX('Trust - Frontsheet'!$C$12:$O$211,Index!B1756,Index!A1756)),0,INDEX('Trust - Frontsheet'!$C$12:$O$211,Index!B1756,Index!A1756))</f>
        <v>0</v>
      </c>
    </row>
    <row r="1764" spans="1:4" x14ac:dyDescent="0.2">
      <c r="A1764" s="97" t="s">
        <v>10221</v>
      </c>
      <c r="B1764" s="97" t="s">
        <v>10222</v>
      </c>
      <c r="C1764" s="97" t="s">
        <v>28</v>
      </c>
      <c r="D1764" s="100">
        <f>IF(ISERROR(INDEX('Trust - Frontsheet'!$C$12:$O$211,Index!B1757,Index!A1757)),0,INDEX('Trust - Frontsheet'!$C$12:$O$211,Index!B1757,Index!A1757))</f>
        <v>0</v>
      </c>
    </row>
    <row r="1765" spans="1:4" x14ac:dyDescent="0.2">
      <c r="A1765" s="97" t="s">
        <v>3955</v>
      </c>
      <c r="B1765" s="97" t="s">
        <v>3956</v>
      </c>
      <c r="C1765" s="97" t="s">
        <v>28</v>
      </c>
      <c r="D1765" s="100">
        <f>IF(ISERROR(INDEX('Trust - Frontsheet'!$C$12:$O$211,Index!B1758,Index!A1758)),0,INDEX('Trust - Frontsheet'!$C$12:$O$211,Index!B1758,Index!A1758))</f>
        <v>0</v>
      </c>
    </row>
    <row r="1766" spans="1:4" x14ac:dyDescent="0.2">
      <c r="A1766" s="97" t="s">
        <v>3957</v>
      </c>
      <c r="B1766" s="97" t="s">
        <v>3958</v>
      </c>
      <c r="C1766" s="97" t="s">
        <v>28</v>
      </c>
      <c r="D1766" s="100">
        <f>IF(ISERROR(INDEX('Trust - Frontsheet'!$C$12:$O$211,Index!B1759,Index!A1759)),0,INDEX('Trust - Frontsheet'!$C$12:$O$211,Index!B1759,Index!A1759))</f>
        <v>0</v>
      </c>
    </row>
    <row r="1767" spans="1:4" x14ac:dyDescent="0.2">
      <c r="A1767" s="97" t="s">
        <v>3959</v>
      </c>
      <c r="B1767" s="97" t="s">
        <v>3960</v>
      </c>
      <c r="C1767" s="97" t="s">
        <v>28</v>
      </c>
      <c r="D1767" s="100">
        <f>IF(ISERROR(INDEX('Trust - Frontsheet'!$C$12:$O$211,Index!B1760,Index!A1760)),0,INDEX('Trust - Frontsheet'!$C$12:$O$211,Index!B1760,Index!A1760))</f>
        <v>0</v>
      </c>
    </row>
    <row r="1768" spans="1:4" x14ac:dyDescent="0.2">
      <c r="A1768" s="97" t="s">
        <v>3961</v>
      </c>
      <c r="B1768" s="97" t="s">
        <v>3962</v>
      </c>
      <c r="C1768" s="97" t="s">
        <v>28</v>
      </c>
      <c r="D1768" s="100">
        <f>IF(ISERROR(INDEX('Trust - Frontsheet'!$C$12:$O$211,Index!B1761,Index!A1761)),0,INDEX('Trust - Frontsheet'!$C$12:$O$211,Index!B1761,Index!A1761))</f>
        <v>0</v>
      </c>
    </row>
    <row r="1769" spans="1:4" x14ac:dyDescent="0.2">
      <c r="A1769" s="97" t="s">
        <v>6665</v>
      </c>
      <c r="B1769" s="97" t="s">
        <v>6666</v>
      </c>
      <c r="C1769" s="97" t="s">
        <v>28</v>
      </c>
      <c r="D1769" s="100">
        <f>IF(ISERROR(INDEX('Trust - Frontsheet'!$C$12:$O$211,Index!B1762,Index!A1762)),0,INDEX('Trust - Frontsheet'!$C$12:$O$211,Index!B1762,Index!A1762))</f>
        <v>0</v>
      </c>
    </row>
    <row r="1770" spans="1:4" x14ac:dyDescent="0.2">
      <c r="A1770" s="97" t="s">
        <v>6667</v>
      </c>
      <c r="B1770" s="97" t="s">
        <v>6668</v>
      </c>
      <c r="C1770" s="97" t="s">
        <v>28</v>
      </c>
      <c r="D1770" s="100">
        <f>IF(ISERROR(INDEX('Trust - Frontsheet'!$C$12:$O$211,Index!B1763,Index!A1763)),0,INDEX('Trust - Frontsheet'!$C$12:$O$211,Index!B1763,Index!A1763))</f>
        <v>0</v>
      </c>
    </row>
    <row r="1771" spans="1:4" x14ac:dyDescent="0.2">
      <c r="A1771" s="97" t="s">
        <v>6669</v>
      </c>
      <c r="B1771" s="97" t="s">
        <v>6670</v>
      </c>
      <c r="C1771" s="97" t="s">
        <v>28</v>
      </c>
      <c r="D1771" s="100">
        <f>IF(ISERROR(INDEX('Trust - Frontsheet'!$C$12:$O$211,Index!B1764,Index!A1764)),0,INDEX('Trust - Frontsheet'!$C$12:$O$211,Index!B1764,Index!A1764))</f>
        <v>0</v>
      </c>
    </row>
    <row r="1772" spans="1:4" x14ac:dyDescent="0.2">
      <c r="A1772" s="97" t="s">
        <v>6671</v>
      </c>
      <c r="B1772" s="97" t="s">
        <v>6672</v>
      </c>
      <c r="C1772" s="97" t="s">
        <v>28</v>
      </c>
      <c r="D1772" s="100">
        <f>IF(ISERROR(INDEX('Trust - Frontsheet'!$C$12:$O$211,Index!B1765,Index!A1765)),0,INDEX('Trust - Frontsheet'!$C$12:$O$211,Index!B1765,Index!A1765))</f>
        <v>0</v>
      </c>
    </row>
    <row r="1773" spans="1:4" x14ac:dyDescent="0.2">
      <c r="A1773" s="97" t="s">
        <v>6673</v>
      </c>
      <c r="B1773" s="97" t="s">
        <v>6674</v>
      </c>
      <c r="C1773" s="97" t="s">
        <v>28</v>
      </c>
      <c r="D1773" s="100">
        <f>IF(ISERROR(INDEX('Trust - Frontsheet'!$C$12:$O$211,Index!B1766,Index!A1766)),0,INDEX('Trust - Frontsheet'!$C$12:$O$211,Index!B1766,Index!A1766))</f>
        <v>0</v>
      </c>
    </row>
    <row r="1774" spans="1:4" x14ac:dyDescent="0.2">
      <c r="A1774" s="97" t="s">
        <v>6675</v>
      </c>
      <c r="B1774" s="97" t="s">
        <v>6676</v>
      </c>
      <c r="C1774" s="97" t="s">
        <v>28</v>
      </c>
      <c r="D1774" s="100">
        <f>IF(ISERROR(INDEX('Trust - Frontsheet'!$C$12:$O$211,Index!B1767,Index!A1767)),0,INDEX('Trust - Frontsheet'!$C$12:$O$211,Index!B1767,Index!A1767))</f>
        <v>0</v>
      </c>
    </row>
    <row r="1775" spans="1:4" x14ac:dyDescent="0.2">
      <c r="A1775" s="97" t="s">
        <v>6677</v>
      </c>
      <c r="B1775" s="97" t="s">
        <v>6678</v>
      </c>
      <c r="C1775" s="97" t="s">
        <v>28</v>
      </c>
      <c r="D1775" s="100">
        <f>IF(ISERROR(INDEX('Trust - Frontsheet'!$C$12:$O$211,Index!B1768,Index!A1768)),0,INDEX('Trust - Frontsheet'!$C$12:$O$211,Index!B1768,Index!A1768))</f>
        <v>0</v>
      </c>
    </row>
    <row r="1776" spans="1:4" x14ac:dyDescent="0.2">
      <c r="A1776" s="97" t="s">
        <v>6679</v>
      </c>
      <c r="B1776" s="97" t="s">
        <v>6680</v>
      </c>
      <c r="C1776" s="97" t="s">
        <v>28</v>
      </c>
      <c r="D1776" s="100">
        <f>IF(ISERROR(INDEX('Trust - Frontsheet'!$C$12:$O$211,Index!B1769,Index!A1769)),0,INDEX('Trust - Frontsheet'!$C$12:$O$211,Index!B1769,Index!A1769))</f>
        <v>0</v>
      </c>
    </row>
    <row r="1777" spans="1:4" x14ac:dyDescent="0.2">
      <c r="A1777" s="97" t="s">
        <v>6681</v>
      </c>
      <c r="B1777" s="97" t="s">
        <v>6682</v>
      </c>
      <c r="C1777" s="97" t="s">
        <v>28</v>
      </c>
      <c r="D1777" s="100">
        <f>IF(ISERROR(INDEX('Trust - Frontsheet'!$C$12:$O$211,Index!B1770,Index!A1770)),0,INDEX('Trust - Frontsheet'!$C$12:$O$211,Index!B1770,Index!A1770))</f>
        <v>0</v>
      </c>
    </row>
    <row r="1778" spans="1:4" x14ac:dyDescent="0.2">
      <c r="A1778" s="97" t="s">
        <v>6683</v>
      </c>
      <c r="B1778" s="97" t="s">
        <v>6684</v>
      </c>
      <c r="C1778" s="97" t="s">
        <v>28</v>
      </c>
      <c r="D1778" s="100">
        <f>IF(ISERROR(INDEX('Trust - Frontsheet'!$C$12:$O$211,Index!B1771,Index!A1771)),0,INDEX('Trust - Frontsheet'!$C$12:$O$211,Index!B1771,Index!A1771))</f>
        <v>0</v>
      </c>
    </row>
    <row r="1779" spans="1:4" x14ac:dyDescent="0.2">
      <c r="A1779" s="97" t="s">
        <v>6687</v>
      </c>
      <c r="B1779" s="97" t="s">
        <v>6688</v>
      </c>
      <c r="C1779" s="97" t="s">
        <v>28</v>
      </c>
      <c r="D1779" s="100">
        <f>IF(ISERROR(INDEX('Trust - Frontsheet'!$C$12:$O$211,Index!B1772,Index!A1772)),0,INDEX('Trust - Frontsheet'!$C$12:$O$211,Index!B1772,Index!A1772))</f>
        <v>0</v>
      </c>
    </row>
    <row r="1780" spans="1:4" x14ac:dyDescent="0.2">
      <c r="A1780" s="97" t="s">
        <v>6689</v>
      </c>
      <c r="B1780" s="97" t="s">
        <v>6690</v>
      </c>
      <c r="C1780" s="97" t="s">
        <v>28</v>
      </c>
      <c r="D1780" s="100">
        <f>IF(ISERROR(INDEX('Trust - Frontsheet'!$C$12:$O$211,Index!B1773,Index!A1773)),0,INDEX('Trust - Frontsheet'!$C$12:$O$211,Index!B1773,Index!A1773))</f>
        <v>0</v>
      </c>
    </row>
    <row r="1781" spans="1:4" x14ac:dyDescent="0.2">
      <c r="A1781" s="97" t="s">
        <v>6691</v>
      </c>
      <c r="B1781" s="97" t="s">
        <v>6692</v>
      </c>
      <c r="C1781" s="97" t="s">
        <v>28</v>
      </c>
      <c r="D1781" s="100">
        <f>IF(ISERROR(INDEX('Trust - Frontsheet'!$C$12:$O$211,Index!B1774,Index!A1774)),0,INDEX('Trust - Frontsheet'!$C$12:$O$211,Index!B1774,Index!A1774))</f>
        <v>0</v>
      </c>
    </row>
    <row r="1782" spans="1:4" x14ac:dyDescent="0.2">
      <c r="A1782" s="97" t="s">
        <v>6693</v>
      </c>
      <c r="B1782" s="97" t="s">
        <v>6694</v>
      </c>
      <c r="C1782" s="97" t="s">
        <v>28</v>
      </c>
      <c r="D1782" s="100">
        <f>IF(ISERROR(INDEX('Trust - Frontsheet'!$C$12:$O$211,Index!B1775,Index!A1775)),0,INDEX('Trust - Frontsheet'!$C$12:$O$211,Index!B1775,Index!A1775))</f>
        <v>0</v>
      </c>
    </row>
    <row r="1783" spans="1:4" x14ac:dyDescent="0.2">
      <c r="A1783" s="97" t="s">
        <v>6695</v>
      </c>
      <c r="B1783" s="97" t="s">
        <v>6696</v>
      </c>
      <c r="C1783" s="97" t="s">
        <v>28</v>
      </c>
      <c r="D1783" s="100">
        <f>IF(ISERROR(INDEX('Trust - Frontsheet'!$C$12:$O$211,Index!B1776,Index!A1776)),0,INDEX('Trust - Frontsheet'!$C$12:$O$211,Index!B1776,Index!A1776))</f>
        <v>0</v>
      </c>
    </row>
    <row r="1784" spans="1:4" x14ac:dyDescent="0.2">
      <c r="A1784" s="97" t="s">
        <v>6697</v>
      </c>
      <c r="B1784" s="97" t="s">
        <v>6698</v>
      </c>
      <c r="C1784" s="97" t="s">
        <v>28</v>
      </c>
      <c r="D1784" s="100">
        <f>IF(ISERROR(INDEX('Trust - Frontsheet'!$C$12:$O$211,Index!B1777,Index!A1777)),0,INDEX('Trust - Frontsheet'!$C$12:$O$211,Index!B1777,Index!A1777))</f>
        <v>0</v>
      </c>
    </row>
    <row r="1785" spans="1:4" x14ac:dyDescent="0.2">
      <c r="A1785" s="97" t="s">
        <v>6699</v>
      </c>
      <c r="B1785" s="97" t="s">
        <v>6700</v>
      </c>
      <c r="C1785" s="97" t="s">
        <v>28</v>
      </c>
      <c r="D1785" s="100">
        <f>IF(ISERROR(INDEX('Trust - Frontsheet'!$C$12:$O$211,Index!B1778,Index!A1778)),0,INDEX('Trust - Frontsheet'!$C$12:$O$211,Index!B1778,Index!A1778))</f>
        <v>0</v>
      </c>
    </row>
    <row r="1786" spans="1:4" x14ac:dyDescent="0.2">
      <c r="A1786" s="97" t="s">
        <v>6701</v>
      </c>
      <c r="B1786" s="97" t="s">
        <v>6702</v>
      </c>
      <c r="C1786" s="97" t="s">
        <v>28</v>
      </c>
      <c r="D1786" s="100">
        <f>IF(ISERROR(INDEX('Trust - Frontsheet'!$C$12:$O$211,Index!B1779,Index!A1779)),0,INDEX('Trust - Frontsheet'!$C$12:$O$211,Index!B1779,Index!A1779))</f>
        <v>0</v>
      </c>
    </row>
    <row r="1787" spans="1:4" x14ac:dyDescent="0.2">
      <c r="A1787" s="97" t="s">
        <v>6703</v>
      </c>
      <c r="B1787" s="97" t="s">
        <v>6704</v>
      </c>
      <c r="C1787" s="97" t="s">
        <v>28</v>
      </c>
      <c r="D1787" s="100">
        <f>IF(ISERROR(INDEX('Trust - Frontsheet'!$C$12:$O$211,Index!B1780,Index!A1780)),0,INDEX('Trust - Frontsheet'!$C$12:$O$211,Index!B1780,Index!A1780))</f>
        <v>0</v>
      </c>
    </row>
    <row r="1788" spans="1:4" x14ac:dyDescent="0.2">
      <c r="A1788" s="97" t="s">
        <v>2833</v>
      </c>
      <c r="B1788" s="97" t="s">
        <v>2834</v>
      </c>
      <c r="C1788" s="97" t="s">
        <v>28</v>
      </c>
      <c r="D1788" s="100">
        <f>IF(ISERROR(INDEX('Trust - Frontsheet'!$C$12:$O$211,Index!B1781,Index!A1781)),0,INDEX('Trust - Frontsheet'!$C$12:$O$211,Index!B1781,Index!A1781))</f>
        <v>0</v>
      </c>
    </row>
    <row r="1789" spans="1:4" x14ac:dyDescent="0.2">
      <c r="A1789" s="97" t="s">
        <v>2837</v>
      </c>
      <c r="B1789" s="97" t="s">
        <v>2838</v>
      </c>
      <c r="C1789" s="97" t="s">
        <v>28</v>
      </c>
      <c r="D1789" s="100">
        <f>IF(ISERROR(INDEX('Trust - Frontsheet'!$C$12:$O$211,Index!B1782,Index!A1782)),0,INDEX('Trust - Frontsheet'!$C$12:$O$211,Index!B1782,Index!A1782))</f>
        <v>0</v>
      </c>
    </row>
    <row r="1790" spans="1:4" x14ac:dyDescent="0.2">
      <c r="A1790" s="97" t="s">
        <v>2839</v>
      </c>
      <c r="B1790" s="97" t="s">
        <v>2840</v>
      </c>
      <c r="C1790" s="97" t="s">
        <v>28</v>
      </c>
      <c r="D1790" s="100">
        <f>IF(ISERROR(INDEX('Trust - Frontsheet'!$C$12:$O$211,Index!B1783,Index!A1783)),0,INDEX('Trust - Frontsheet'!$C$12:$O$211,Index!B1783,Index!A1783))</f>
        <v>0</v>
      </c>
    </row>
    <row r="1791" spans="1:4" x14ac:dyDescent="0.2">
      <c r="A1791" s="97" t="s">
        <v>2841</v>
      </c>
      <c r="B1791" s="97" t="s">
        <v>2842</v>
      </c>
      <c r="C1791" s="97" t="s">
        <v>28</v>
      </c>
      <c r="D1791" s="100">
        <f>IF(ISERROR(INDEX('Trust - Frontsheet'!$C$12:$O$211,Index!B1784,Index!A1784)),0,INDEX('Trust - Frontsheet'!$C$12:$O$211,Index!B1784,Index!A1784))</f>
        <v>0</v>
      </c>
    </row>
    <row r="1792" spans="1:4" x14ac:dyDescent="0.2">
      <c r="A1792" s="97" t="s">
        <v>2843</v>
      </c>
      <c r="B1792" s="97" t="s">
        <v>2844</v>
      </c>
      <c r="C1792" s="97" t="s">
        <v>28</v>
      </c>
      <c r="D1792" s="100">
        <f>IF(ISERROR(INDEX('Trust - Frontsheet'!$C$12:$O$211,Index!B1785,Index!A1785)),0,INDEX('Trust - Frontsheet'!$C$12:$O$211,Index!B1785,Index!A1785))</f>
        <v>0</v>
      </c>
    </row>
    <row r="1793" spans="1:4" x14ac:dyDescent="0.2">
      <c r="A1793" s="97" t="s">
        <v>2845</v>
      </c>
      <c r="B1793" s="97" t="s">
        <v>2846</v>
      </c>
      <c r="C1793" s="97" t="s">
        <v>28</v>
      </c>
      <c r="D1793" s="100">
        <f>IF(ISERROR(INDEX('Trust - Frontsheet'!$C$12:$O$211,Index!B1786,Index!A1786)),0,INDEX('Trust - Frontsheet'!$C$12:$O$211,Index!B1786,Index!A1786))</f>
        <v>0</v>
      </c>
    </row>
    <row r="1794" spans="1:4" x14ac:dyDescent="0.2">
      <c r="A1794" s="97" t="s">
        <v>2847</v>
      </c>
      <c r="B1794" s="97" t="s">
        <v>2848</v>
      </c>
      <c r="C1794" s="97" t="s">
        <v>28</v>
      </c>
      <c r="D1794" s="100">
        <f>IF(ISERROR(INDEX('Trust - Frontsheet'!$C$12:$O$211,Index!B1787,Index!A1787)),0,INDEX('Trust - Frontsheet'!$C$12:$O$211,Index!B1787,Index!A1787))</f>
        <v>0</v>
      </c>
    </row>
    <row r="1795" spans="1:4" x14ac:dyDescent="0.2">
      <c r="A1795" s="97" t="s">
        <v>2849</v>
      </c>
      <c r="B1795" s="97" t="s">
        <v>2850</v>
      </c>
      <c r="C1795" s="97" t="s">
        <v>28</v>
      </c>
      <c r="D1795" s="100">
        <f>IF(ISERROR(INDEX('Trust - Frontsheet'!$C$12:$O$211,Index!B1788,Index!A1788)),0,INDEX('Trust - Frontsheet'!$C$12:$O$211,Index!B1788,Index!A1788))</f>
        <v>0</v>
      </c>
    </row>
    <row r="1796" spans="1:4" x14ac:dyDescent="0.2">
      <c r="A1796" s="97" t="s">
        <v>2851</v>
      </c>
      <c r="B1796" s="97" t="s">
        <v>2852</v>
      </c>
      <c r="C1796" s="97" t="s">
        <v>28</v>
      </c>
      <c r="D1796" s="100">
        <f>IF(ISERROR(INDEX('Trust - Frontsheet'!$C$12:$O$211,Index!B1789,Index!A1789)),0,INDEX('Trust - Frontsheet'!$C$12:$O$211,Index!B1789,Index!A1789))</f>
        <v>0</v>
      </c>
    </row>
    <row r="1797" spans="1:4" x14ac:dyDescent="0.2">
      <c r="A1797" s="97" t="s">
        <v>2853</v>
      </c>
      <c r="B1797" s="97" t="s">
        <v>2854</v>
      </c>
      <c r="C1797" s="97" t="s">
        <v>28</v>
      </c>
      <c r="D1797" s="100">
        <f>IF(ISERROR(INDEX('Trust - Frontsheet'!$C$12:$O$211,Index!B1790,Index!A1790)),0,INDEX('Trust - Frontsheet'!$C$12:$O$211,Index!B1790,Index!A1790))</f>
        <v>0</v>
      </c>
    </row>
    <row r="1798" spans="1:4" x14ac:dyDescent="0.2">
      <c r="A1798" s="97" t="s">
        <v>2855</v>
      </c>
      <c r="B1798" s="97" t="s">
        <v>2856</v>
      </c>
      <c r="C1798" s="97" t="s">
        <v>28</v>
      </c>
      <c r="D1798" s="100">
        <f>IF(ISERROR(INDEX('Trust - Frontsheet'!$C$12:$O$211,Index!B1791,Index!A1791)),0,INDEX('Trust - Frontsheet'!$C$12:$O$211,Index!B1791,Index!A1791))</f>
        <v>0</v>
      </c>
    </row>
    <row r="1799" spans="1:4" x14ac:dyDescent="0.2">
      <c r="A1799" s="97" t="s">
        <v>2859</v>
      </c>
      <c r="B1799" s="97" t="s">
        <v>4931</v>
      </c>
      <c r="C1799" s="97" t="s">
        <v>28</v>
      </c>
      <c r="D1799" s="100">
        <f>IF(ISERROR(INDEX('Trust - Frontsheet'!$C$12:$O$211,Index!B1792,Index!A1792)),0,INDEX('Trust - Frontsheet'!$C$12:$O$211,Index!B1792,Index!A1792))</f>
        <v>0</v>
      </c>
    </row>
    <row r="1800" spans="1:4" x14ac:dyDescent="0.2">
      <c r="A1800" s="97" t="s">
        <v>4932</v>
      </c>
      <c r="B1800" s="97" t="s">
        <v>4933</v>
      </c>
      <c r="C1800" s="97" t="s">
        <v>28</v>
      </c>
      <c r="D1800" s="100">
        <f>IF(ISERROR(INDEX('Trust - Frontsheet'!$C$12:$O$211,Index!B1793,Index!A1793)),0,INDEX('Trust - Frontsheet'!$C$12:$O$211,Index!B1793,Index!A1793))</f>
        <v>0</v>
      </c>
    </row>
    <row r="1801" spans="1:4" x14ac:dyDescent="0.2">
      <c r="A1801" s="97" t="s">
        <v>4934</v>
      </c>
      <c r="B1801" s="97" t="s">
        <v>4935</v>
      </c>
      <c r="C1801" s="97" t="s">
        <v>28</v>
      </c>
      <c r="D1801" s="100">
        <f>IF(ISERROR(INDEX('Trust - Frontsheet'!$C$12:$O$211,Index!B1794,Index!A1794)),0,INDEX('Trust - Frontsheet'!$C$12:$O$211,Index!B1794,Index!A1794))</f>
        <v>0</v>
      </c>
    </row>
    <row r="1802" spans="1:4" x14ac:dyDescent="0.2">
      <c r="A1802" s="97" t="s">
        <v>4936</v>
      </c>
      <c r="B1802" s="97" t="s">
        <v>4937</v>
      </c>
      <c r="C1802" s="97" t="s">
        <v>28</v>
      </c>
      <c r="D1802" s="100">
        <f>IF(ISERROR(INDEX('Trust - Frontsheet'!$C$12:$O$211,Index!B1795,Index!A1795)),0,INDEX('Trust - Frontsheet'!$C$12:$O$211,Index!B1795,Index!A1795))</f>
        <v>0</v>
      </c>
    </row>
    <row r="1803" spans="1:4" x14ac:dyDescent="0.2">
      <c r="A1803" s="97" t="s">
        <v>4938</v>
      </c>
      <c r="B1803" s="97" t="s">
        <v>4939</v>
      </c>
      <c r="C1803" s="97" t="s">
        <v>28</v>
      </c>
      <c r="D1803" s="100">
        <f>IF(ISERROR(INDEX('Trust - Frontsheet'!$C$12:$O$211,Index!B1796,Index!A1796)),0,INDEX('Trust - Frontsheet'!$C$12:$O$211,Index!B1796,Index!A1796))</f>
        <v>0</v>
      </c>
    </row>
    <row r="1804" spans="1:4" x14ac:dyDescent="0.2">
      <c r="A1804" s="97" t="s">
        <v>4940</v>
      </c>
      <c r="B1804" s="97" t="s">
        <v>4941</v>
      </c>
      <c r="C1804" s="97" t="s">
        <v>28</v>
      </c>
      <c r="D1804" s="100">
        <f>IF(ISERROR(INDEX('Trust - Frontsheet'!$C$12:$O$211,Index!B1797,Index!A1797)),0,INDEX('Trust - Frontsheet'!$C$12:$O$211,Index!B1797,Index!A1797))</f>
        <v>0</v>
      </c>
    </row>
    <row r="1805" spans="1:4" x14ac:dyDescent="0.2">
      <c r="A1805" s="97" t="s">
        <v>4942</v>
      </c>
      <c r="B1805" s="97" t="s">
        <v>4943</v>
      </c>
      <c r="C1805" s="97" t="s">
        <v>28</v>
      </c>
      <c r="D1805" s="100">
        <f>IF(ISERROR(INDEX('Trust - Frontsheet'!$C$12:$O$211,Index!B1798,Index!A1798)),0,INDEX('Trust - Frontsheet'!$C$12:$O$211,Index!B1798,Index!A1798))</f>
        <v>0</v>
      </c>
    </row>
    <row r="1806" spans="1:4" x14ac:dyDescent="0.2">
      <c r="A1806" s="97" t="s">
        <v>4944</v>
      </c>
      <c r="B1806" s="97" t="s">
        <v>4945</v>
      </c>
      <c r="C1806" s="97" t="s">
        <v>28</v>
      </c>
      <c r="D1806" s="100">
        <f>IF(ISERROR(INDEX('Trust - Frontsheet'!$C$12:$O$211,Index!B1799,Index!A1799)),0,INDEX('Trust - Frontsheet'!$C$12:$O$211,Index!B1799,Index!A1799))</f>
        <v>0</v>
      </c>
    </row>
    <row r="1807" spans="1:4" x14ac:dyDescent="0.2">
      <c r="A1807" s="97" t="s">
        <v>4946</v>
      </c>
      <c r="B1807" s="97" t="s">
        <v>4947</v>
      </c>
      <c r="C1807" s="97" t="s">
        <v>28</v>
      </c>
      <c r="D1807" s="100">
        <f>IF(ISERROR(INDEX('Trust - Frontsheet'!$C$12:$O$211,Index!B1800,Index!A1800)),0,INDEX('Trust - Frontsheet'!$C$12:$O$211,Index!B1800,Index!A1800))</f>
        <v>0</v>
      </c>
    </row>
    <row r="1808" spans="1:4" x14ac:dyDescent="0.2">
      <c r="A1808" s="97" t="s">
        <v>4948</v>
      </c>
      <c r="B1808" s="97" t="s">
        <v>4949</v>
      </c>
      <c r="C1808" s="97" t="s">
        <v>28</v>
      </c>
      <c r="D1808" s="100">
        <f>IF(ISERROR(INDEX('Trust - Frontsheet'!$C$12:$O$211,Index!B1801,Index!A1801)),0,INDEX('Trust - Frontsheet'!$C$12:$O$211,Index!B1801,Index!A1801))</f>
        <v>0</v>
      </c>
    </row>
    <row r="1809" spans="1:4" x14ac:dyDescent="0.2">
      <c r="A1809" s="97" t="s">
        <v>4954</v>
      </c>
      <c r="B1809" s="97" t="s">
        <v>4955</v>
      </c>
      <c r="C1809" s="97" t="s">
        <v>28</v>
      </c>
      <c r="D1809" s="100">
        <f>IF(ISERROR(INDEX('Trust - Frontsheet'!$C$12:$O$211,Index!B1802,Index!A1802)),0,INDEX('Trust - Frontsheet'!$C$12:$O$211,Index!B1802,Index!A1802))</f>
        <v>0</v>
      </c>
    </row>
    <row r="1810" spans="1:4" x14ac:dyDescent="0.2">
      <c r="A1810" s="97" t="s">
        <v>10105</v>
      </c>
      <c r="B1810" s="97" t="s">
        <v>10106</v>
      </c>
      <c r="C1810" s="97" t="s">
        <v>28</v>
      </c>
      <c r="D1810" s="100">
        <f>IF(ISERROR(INDEX('Trust - Frontsheet'!$C$12:$O$211,Index!B1803,Index!A1803)),0,INDEX('Trust - Frontsheet'!$C$12:$O$211,Index!B1803,Index!A1803))</f>
        <v>1116</v>
      </c>
    </row>
    <row r="1811" spans="1:4" x14ac:dyDescent="0.2">
      <c r="A1811" s="97" t="s">
        <v>6045</v>
      </c>
      <c r="B1811" s="97" t="s">
        <v>6046</v>
      </c>
      <c r="C1811" s="97" t="s">
        <v>28</v>
      </c>
      <c r="D1811" s="100">
        <f>IF(ISERROR(INDEX('Trust - Frontsheet'!$C$12:$O$211,Index!B1804,Index!A1804)),0,INDEX('Trust - Frontsheet'!$C$12:$O$211,Index!B1804,Index!A1804))</f>
        <v>744</v>
      </c>
    </row>
    <row r="1812" spans="1:4" x14ac:dyDescent="0.2">
      <c r="A1812" s="97" t="s">
        <v>8752</v>
      </c>
      <c r="B1812" s="97" t="s">
        <v>8753</v>
      </c>
      <c r="C1812" s="97" t="s">
        <v>28</v>
      </c>
      <c r="D1812" s="100">
        <f>IF(ISERROR(INDEX('Trust - Frontsheet'!$C$12:$O$211,Index!B1805,Index!A1805)),0,INDEX('Trust - Frontsheet'!$C$12:$O$211,Index!B1805,Index!A1805))</f>
        <v>1116</v>
      </c>
    </row>
    <row r="1813" spans="1:4" x14ac:dyDescent="0.2">
      <c r="A1813" s="97" t="s">
        <v>8774</v>
      </c>
      <c r="B1813" s="97" t="s">
        <v>8775</v>
      </c>
      <c r="C1813" s="97" t="s">
        <v>28</v>
      </c>
      <c r="D1813" s="100">
        <f>IF(ISERROR(INDEX('Trust - Frontsheet'!$C$12:$O$211,Index!B1806,Index!A1806)),0,INDEX('Trust - Frontsheet'!$C$12:$O$211,Index!B1806,Index!A1806))</f>
        <v>744</v>
      </c>
    </row>
    <row r="1814" spans="1:4" x14ac:dyDescent="0.2">
      <c r="A1814" s="97" t="s">
        <v>4901</v>
      </c>
      <c r="B1814" s="97" t="s">
        <v>4902</v>
      </c>
      <c r="C1814" s="97" t="s">
        <v>28</v>
      </c>
      <c r="D1814" s="100">
        <f>IF(ISERROR(INDEX('Trust - Frontsheet'!$C$12:$O$211,Index!B1807,Index!A1807)),0,INDEX('Trust - Frontsheet'!$C$12:$O$211,Index!B1807,Index!A1807))</f>
        <v>744</v>
      </c>
    </row>
    <row r="1815" spans="1:4" x14ac:dyDescent="0.2">
      <c r="A1815" s="97" t="s">
        <v>10139</v>
      </c>
      <c r="B1815" s="97" t="s">
        <v>10140</v>
      </c>
      <c r="C1815" s="97" t="s">
        <v>28</v>
      </c>
      <c r="D1815" s="100">
        <f>IF(ISERROR(INDEX('Trust - Frontsheet'!$C$12:$O$211,Index!B1808,Index!A1808)),0,INDEX('Trust - Frontsheet'!$C$12:$O$211,Index!B1808,Index!A1808))</f>
        <v>1116</v>
      </c>
    </row>
    <row r="1816" spans="1:4" x14ac:dyDescent="0.2">
      <c r="A1816" s="97" t="s">
        <v>10161</v>
      </c>
      <c r="B1816" s="97" t="s">
        <v>10162</v>
      </c>
      <c r="C1816" s="97" t="s">
        <v>28</v>
      </c>
      <c r="D1816" s="100">
        <f>IF(ISERROR(INDEX('Trust - Frontsheet'!$C$12:$O$211,Index!B1809,Index!A1809)),0,INDEX('Trust - Frontsheet'!$C$12:$O$211,Index!B1809,Index!A1809))</f>
        <v>2976</v>
      </c>
    </row>
    <row r="1817" spans="1:4" x14ac:dyDescent="0.2">
      <c r="A1817" s="97" t="s">
        <v>7431</v>
      </c>
      <c r="B1817" s="97" t="s">
        <v>7432</v>
      </c>
      <c r="C1817" s="97" t="s">
        <v>28</v>
      </c>
      <c r="D1817" s="100">
        <f>IF(ISERROR(INDEX('Trust - Frontsheet'!$C$12:$O$211,Index!B1810,Index!A1810)),0,INDEX('Trust - Frontsheet'!$C$12:$O$211,Index!B1810,Index!A1810))</f>
        <v>1116</v>
      </c>
    </row>
    <row r="1818" spans="1:4" x14ac:dyDescent="0.2">
      <c r="A1818" s="97" t="s">
        <v>7453</v>
      </c>
      <c r="B1818" s="97" t="s">
        <v>7454</v>
      </c>
      <c r="C1818" s="97" t="s">
        <v>28</v>
      </c>
      <c r="D1818" s="100">
        <f>IF(ISERROR(INDEX('Trust - Frontsheet'!$C$12:$O$211,Index!B1811,Index!A1811)),0,INDEX('Trust - Frontsheet'!$C$12:$O$211,Index!B1811,Index!A1811))</f>
        <v>1116</v>
      </c>
    </row>
    <row r="1819" spans="1:4" x14ac:dyDescent="0.2">
      <c r="A1819" s="97" t="s">
        <v>10107</v>
      </c>
      <c r="B1819" s="97" t="s">
        <v>10108</v>
      </c>
      <c r="C1819" s="97" t="s">
        <v>28</v>
      </c>
      <c r="D1819" s="100">
        <f>IF(ISERROR(INDEX('Trust - Frontsheet'!$C$12:$O$211,Index!B1812,Index!A1812)),0,INDEX('Trust - Frontsheet'!$C$12:$O$211,Index!B1812,Index!A1812))</f>
        <v>744</v>
      </c>
    </row>
    <row r="1820" spans="1:4" x14ac:dyDescent="0.2">
      <c r="A1820" s="97" t="s">
        <v>10129</v>
      </c>
      <c r="B1820" s="97" t="s">
        <v>10130</v>
      </c>
      <c r="C1820" s="97" t="s">
        <v>28</v>
      </c>
      <c r="D1820" s="100">
        <f>IF(ISERROR(INDEX('Trust - Frontsheet'!$C$12:$O$211,Index!B1813,Index!A1813)),0,INDEX('Trust - Frontsheet'!$C$12:$O$211,Index!B1813,Index!A1813))</f>
        <v>1116</v>
      </c>
    </row>
    <row r="1821" spans="1:4" x14ac:dyDescent="0.2">
      <c r="A1821" s="97" t="s">
        <v>6577</v>
      </c>
      <c r="B1821" s="97" t="s">
        <v>6578</v>
      </c>
      <c r="C1821" s="97" t="s">
        <v>28</v>
      </c>
      <c r="D1821" s="100">
        <f>IF(ISERROR(INDEX('Trust - Frontsheet'!$C$12:$O$211,Index!B1814,Index!A1814)),0,INDEX('Trust - Frontsheet'!$C$12:$O$211,Index!B1814,Index!A1814))</f>
        <v>1116</v>
      </c>
    </row>
    <row r="1822" spans="1:4" x14ac:dyDescent="0.2">
      <c r="A1822" s="97" t="s">
        <v>6599</v>
      </c>
      <c r="B1822" s="97" t="s">
        <v>6600</v>
      </c>
      <c r="C1822" s="97" t="s">
        <v>28</v>
      </c>
      <c r="D1822" s="100">
        <f>IF(ISERROR(INDEX('Trust - Frontsheet'!$C$12:$O$211,Index!B1815,Index!A1815)),0,INDEX('Trust - Frontsheet'!$C$12:$O$211,Index!B1815,Index!A1815))</f>
        <v>1116</v>
      </c>
    </row>
    <row r="1823" spans="1:4" x14ac:dyDescent="0.2">
      <c r="A1823" s="97" t="s">
        <v>4735</v>
      </c>
      <c r="B1823" s="97" t="s">
        <v>4736</v>
      </c>
      <c r="C1823" s="97" t="s">
        <v>28</v>
      </c>
      <c r="D1823" s="100">
        <f>IF(ISERROR(INDEX('Trust - Frontsheet'!$C$12:$O$211,Index!B1816,Index!A1816)),0,INDEX('Trust - Frontsheet'!$C$12:$O$211,Index!B1816,Index!A1816))</f>
        <v>1116</v>
      </c>
    </row>
    <row r="1824" spans="1:4" x14ac:dyDescent="0.2">
      <c r="A1824" s="97" t="s">
        <v>4757</v>
      </c>
      <c r="B1824" s="97" t="s">
        <v>4758</v>
      </c>
      <c r="C1824" s="97" t="s">
        <v>28</v>
      </c>
      <c r="D1824" s="100">
        <f>IF(ISERROR(INDEX('Trust - Frontsheet'!$C$12:$O$211,Index!B1817,Index!A1817)),0,INDEX('Trust - Frontsheet'!$C$12:$O$211,Index!B1817,Index!A1817))</f>
        <v>1116</v>
      </c>
    </row>
    <row r="1825" spans="1:4" x14ac:dyDescent="0.2">
      <c r="A1825" s="97" t="s">
        <v>4779</v>
      </c>
      <c r="B1825" s="97" t="s">
        <v>4780</v>
      </c>
      <c r="C1825" s="97" t="s">
        <v>28</v>
      </c>
      <c r="D1825" s="100">
        <f>IF(ISERROR(INDEX('Trust - Frontsheet'!$C$12:$O$211,Index!B1818,Index!A1818)),0,INDEX('Trust - Frontsheet'!$C$12:$O$211,Index!B1818,Index!A1818))</f>
        <v>744</v>
      </c>
    </row>
    <row r="1826" spans="1:4" x14ac:dyDescent="0.2">
      <c r="A1826" s="97" t="s">
        <v>5012</v>
      </c>
      <c r="B1826" s="97" t="s">
        <v>5013</v>
      </c>
      <c r="C1826" s="97" t="s">
        <v>28</v>
      </c>
      <c r="D1826" s="100">
        <f>IF(ISERROR(INDEX('Trust - Frontsheet'!$C$12:$O$211,Index!B1819,Index!A1819)),0,INDEX('Trust - Frontsheet'!$C$12:$O$211,Index!B1819,Index!A1819))</f>
        <v>2976</v>
      </c>
    </row>
    <row r="1827" spans="1:4" x14ac:dyDescent="0.2">
      <c r="A1827" s="97" t="s">
        <v>5745</v>
      </c>
      <c r="B1827" s="97" t="s">
        <v>5746</v>
      </c>
      <c r="C1827" s="97" t="s">
        <v>28</v>
      </c>
      <c r="D1827" s="100">
        <f>IF(ISERROR(INDEX('Trust - Frontsheet'!$C$12:$O$211,Index!B1820,Index!A1820)),0,INDEX('Trust - Frontsheet'!$C$12:$O$211,Index!B1820,Index!A1820))</f>
        <v>2232</v>
      </c>
    </row>
    <row r="1828" spans="1:4" x14ac:dyDescent="0.2">
      <c r="A1828" s="97" t="s">
        <v>3917</v>
      </c>
      <c r="B1828" s="97" t="s">
        <v>3918</v>
      </c>
      <c r="C1828" s="97" t="s">
        <v>28</v>
      </c>
      <c r="D1828" s="100">
        <f>IF(ISERROR(INDEX('Trust - Frontsheet'!$C$12:$O$211,Index!B1821,Index!A1821)),0,INDEX('Trust - Frontsheet'!$C$12:$O$211,Index!B1821,Index!A1821))</f>
        <v>744</v>
      </c>
    </row>
    <row r="1829" spans="1:4" x14ac:dyDescent="0.2">
      <c r="A1829" s="97" t="s">
        <v>6047</v>
      </c>
      <c r="B1829" s="97" t="s">
        <v>6048</v>
      </c>
      <c r="C1829" s="97" t="s">
        <v>28</v>
      </c>
      <c r="D1829" s="100">
        <f>IF(ISERROR(INDEX('Trust - Frontsheet'!$C$12:$O$211,Index!B1822,Index!A1822)),0,INDEX('Trust - Frontsheet'!$C$12:$O$211,Index!B1822,Index!A1822))</f>
        <v>372</v>
      </c>
    </row>
    <row r="1830" spans="1:4" x14ac:dyDescent="0.2">
      <c r="A1830" s="97" t="s">
        <v>6051</v>
      </c>
      <c r="B1830" s="97" t="s">
        <v>6052</v>
      </c>
      <c r="C1830" s="97" t="s">
        <v>28</v>
      </c>
      <c r="D1830" s="100">
        <f>IF(ISERROR(INDEX('Trust - Frontsheet'!$C$12:$O$211,Index!B1823,Index!A1823)),0,INDEX('Trust - Frontsheet'!$C$12:$O$211,Index!B1823,Index!A1823))</f>
        <v>1488</v>
      </c>
    </row>
    <row r="1831" spans="1:4" x14ac:dyDescent="0.2">
      <c r="A1831" s="97" t="s">
        <v>6053</v>
      </c>
      <c r="B1831" s="97" t="s">
        <v>6054</v>
      </c>
      <c r="C1831" s="97" t="s">
        <v>28</v>
      </c>
      <c r="D1831" s="100">
        <f>IF(ISERROR(INDEX('Trust - Frontsheet'!$C$12:$O$211,Index!B1824,Index!A1824)),0,INDEX('Trust - Frontsheet'!$C$12:$O$211,Index!B1824,Index!A1824))</f>
        <v>1488</v>
      </c>
    </row>
    <row r="1832" spans="1:4" x14ac:dyDescent="0.2">
      <c r="A1832" s="97" t="s">
        <v>6055</v>
      </c>
      <c r="B1832" s="97" t="s">
        <v>6056</v>
      </c>
      <c r="C1832" s="97" t="s">
        <v>28</v>
      </c>
      <c r="D1832" s="100">
        <f>IF(ISERROR(INDEX('Trust - Frontsheet'!$C$12:$O$211,Index!B1825,Index!A1825)),0,INDEX('Trust - Frontsheet'!$C$12:$O$211,Index!B1825,Index!A1825))</f>
        <v>1440</v>
      </c>
    </row>
    <row r="1833" spans="1:4" x14ac:dyDescent="0.2">
      <c r="A1833" s="97" t="s">
        <v>6057</v>
      </c>
      <c r="B1833" s="97" t="s">
        <v>6058</v>
      </c>
      <c r="C1833" s="97" t="s">
        <v>28</v>
      </c>
      <c r="D1833" s="100">
        <f>IF(ISERROR(INDEX('Trust - Frontsheet'!$C$12:$O$211,Index!B1826,Index!A1826)),0,INDEX('Trust - Frontsheet'!$C$12:$O$211,Index!B1826,Index!A1826))</f>
        <v>1488</v>
      </c>
    </row>
    <row r="1834" spans="1:4" x14ac:dyDescent="0.2">
      <c r="A1834" s="97" t="s">
        <v>6059</v>
      </c>
      <c r="B1834" s="97" t="s">
        <v>6060</v>
      </c>
      <c r="C1834" s="97" t="s">
        <v>28</v>
      </c>
      <c r="D1834" s="100">
        <f>IF(ISERROR(INDEX('Trust - Frontsheet'!$C$12:$O$211,Index!B1827,Index!A1827)),0,INDEX('Trust - Frontsheet'!$C$12:$O$211,Index!B1827,Index!A1827))</f>
        <v>1860</v>
      </c>
    </row>
    <row r="1835" spans="1:4" x14ac:dyDescent="0.2">
      <c r="A1835" s="97" t="s">
        <v>6061</v>
      </c>
      <c r="B1835" s="97" t="s">
        <v>6062</v>
      </c>
      <c r="C1835" s="97" t="s">
        <v>28</v>
      </c>
      <c r="D1835" s="100">
        <f>IF(ISERROR(INDEX('Trust - Frontsheet'!$C$12:$O$211,Index!B1828,Index!A1828)),0,INDEX('Trust - Frontsheet'!$C$12:$O$211,Index!B1828,Index!A1828))</f>
        <v>1116</v>
      </c>
    </row>
    <row r="1836" spans="1:4" x14ac:dyDescent="0.2">
      <c r="A1836" s="97" t="s">
        <v>8746</v>
      </c>
      <c r="B1836" s="97" t="s">
        <v>8747</v>
      </c>
      <c r="C1836" s="97" t="s">
        <v>28</v>
      </c>
      <c r="D1836" s="100">
        <f>IF(ISERROR(INDEX('Trust - Frontsheet'!$C$12:$O$211,Index!B1829,Index!A1829)),0,INDEX('Trust - Frontsheet'!$C$12:$O$211,Index!B1829,Index!A1829))</f>
        <v>1488</v>
      </c>
    </row>
    <row r="1837" spans="1:4" x14ac:dyDescent="0.2">
      <c r="A1837" s="97" t="s">
        <v>8748</v>
      </c>
      <c r="B1837" s="97" t="s">
        <v>8749</v>
      </c>
      <c r="C1837" s="97" t="s">
        <v>28</v>
      </c>
      <c r="D1837" s="100">
        <f>IF(ISERROR(INDEX('Trust - Frontsheet'!$C$12:$O$211,Index!B1830,Index!A1830)),0,INDEX('Trust - Frontsheet'!$C$12:$O$211,Index!B1830,Index!A1830))</f>
        <v>1488</v>
      </c>
    </row>
    <row r="1838" spans="1:4" x14ac:dyDescent="0.2">
      <c r="A1838" s="97" t="s">
        <v>8750</v>
      </c>
      <c r="B1838" s="97" t="s">
        <v>8751</v>
      </c>
      <c r="C1838" s="97" t="s">
        <v>28</v>
      </c>
      <c r="D1838" s="100">
        <f>IF(ISERROR(INDEX('Trust - Frontsheet'!$C$12:$O$211,Index!B1831,Index!A1831)),0,INDEX('Trust - Frontsheet'!$C$12:$O$211,Index!B1831,Index!A1831))</f>
        <v>744</v>
      </c>
    </row>
    <row r="1839" spans="1:4" x14ac:dyDescent="0.2">
      <c r="A1839" s="97" t="s">
        <v>8754</v>
      </c>
      <c r="B1839" s="97" t="s">
        <v>8755</v>
      </c>
      <c r="C1839" s="97" t="s">
        <v>28</v>
      </c>
      <c r="D1839" s="100">
        <f>IF(ISERROR(INDEX('Trust - Frontsheet'!$C$12:$O$211,Index!B1832,Index!A1832)),0,INDEX('Trust - Frontsheet'!$C$12:$O$211,Index!B1832,Index!A1832))</f>
        <v>744</v>
      </c>
    </row>
    <row r="1840" spans="1:4" x14ac:dyDescent="0.2">
      <c r="A1840" s="97" t="s">
        <v>8756</v>
      </c>
      <c r="B1840" s="97" t="s">
        <v>8757</v>
      </c>
      <c r="C1840" s="97" t="s">
        <v>28</v>
      </c>
      <c r="D1840" s="100">
        <f>IF(ISERROR(INDEX('Trust - Frontsheet'!$C$12:$O$211,Index!B1833,Index!A1833)),0,INDEX('Trust - Frontsheet'!$C$12:$O$211,Index!B1833,Index!A1833))</f>
        <v>3348</v>
      </c>
    </row>
    <row r="1841" spans="1:4" x14ac:dyDescent="0.2">
      <c r="A1841" s="97" t="s">
        <v>8758</v>
      </c>
      <c r="B1841" s="97" t="s">
        <v>8759</v>
      </c>
      <c r="C1841" s="97" t="s">
        <v>28</v>
      </c>
      <c r="D1841" s="100">
        <f>IF(ISERROR(INDEX('Trust - Frontsheet'!$C$12:$O$211,Index!B1834,Index!A1834)),0,INDEX('Trust - Frontsheet'!$C$12:$O$211,Index!B1834,Index!A1834))</f>
        <v>1488</v>
      </c>
    </row>
    <row r="1842" spans="1:4" x14ac:dyDescent="0.2">
      <c r="A1842" s="97" t="s">
        <v>8760</v>
      </c>
      <c r="B1842" s="97" t="s">
        <v>8761</v>
      </c>
      <c r="C1842" s="97" t="s">
        <v>28</v>
      </c>
      <c r="D1842" s="100">
        <f>IF(ISERROR(INDEX('Trust - Frontsheet'!$C$12:$O$211,Index!B1835,Index!A1835)),0,INDEX('Trust - Frontsheet'!$C$12:$O$211,Index!B1835,Index!A1835))</f>
        <v>744</v>
      </c>
    </row>
    <row r="1843" spans="1:4" x14ac:dyDescent="0.2">
      <c r="A1843" s="97" t="s">
        <v>8762</v>
      </c>
      <c r="B1843" s="97" t="s">
        <v>8763</v>
      </c>
      <c r="C1843" s="97" t="s">
        <v>28</v>
      </c>
      <c r="D1843" s="100">
        <f>IF(ISERROR(INDEX('Trust - Frontsheet'!$C$12:$O$211,Index!B1836,Index!A1836)),0,INDEX('Trust - Frontsheet'!$C$12:$O$211,Index!B1836,Index!A1836))</f>
        <v>2232</v>
      </c>
    </row>
    <row r="1844" spans="1:4" x14ac:dyDescent="0.2">
      <c r="A1844" s="97" t="s">
        <v>8764</v>
      </c>
      <c r="B1844" s="97" t="s">
        <v>8765</v>
      </c>
      <c r="C1844" s="97" t="s">
        <v>28</v>
      </c>
      <c r="D1844" s="100">
        <f>IF(ISERROR(INDEX('Trust - Frontsheet'!$C$12:$O$211,Index!B1837,Index!A1837)),0,INDEX('Trust - Frontsheet'!$C$12:$O$211,Index!B1837,Index!A1837))</f>
        <v>744</v>
      </c>
    </row>
    <row r="1845" spans="1:4" x14ac:dyDescent="0.2">
      <c r="A1845" s="97" t="s">
        <v>8766</v>
      </c>
      <c r="B1845" s="97" t="s">
        <v>8767</v>
      </c>
      <c r="C1845" s="97" t="s">
        <v>28</v>
      </c>
      <c r="D1845" s="100">
        <f>IF(ISERROR(INDEX('Trust - Frontsheet'!$C$12:$O$211,Index!B1838,Index!A1838)),0,INDEX('Trust - Frontsheet'!$C$12:$O$211,Index!B1838,Index!A1838))</f>
        <v>2232</v>
      </c>
    </row>
    <row r="1846" spans="1:4" x14ac:dyDescent="0.2">
      <c r="A1846" s="97" t="s">
        <v>8768</v>
      </c>
      <c r="B1846" s="97" t="s">
        <v>8769</v>
      </c>
      <c r="C1846" s="97" t="s">
        <v>28</v>
      </c>
      <c r="D1846" s="100">
        <f>IF(ISERROR(INDEX('Trust - Frontsheet'!$C$12:$O$211,Index!B1839,Index!A1839)),0,INDEX('Trust - Frontsheet'!$C$12:$O$211,Index!B1839,Index!A1839))</f>
        <v>360</v>
      </c>
    </row>
    <row r="1847" spans="1:4" x14ac:dyDescent="0.2">
      <c r="A1847" s="97" t="s">
        <v>8770</v>
      </c>
      <c r="B1847" s="97" t="s">
        <v>8771</v>
      </c>
      <c r="C1847" s="97" t="s">
        <v>28</v>
      </c>
      <c r="D1847" s="100">
        <f>IF(ISERROR(INDEX('Trust - Frontsheet'!$C$12:$O$211,Index!B1840,Index!A1840)),0,INDEX('Trust - Frontsheet'!$C$12:$O$211,Index!B1840,Index!A1840))</f>
        <v>0</v>
      </c>
    </row>
    <row r="1848" spans="1:4" x14ac:dyDescent="0.2">
      <c r="A1848" s="97" t="s">
        <v>8772</v>
      </c>
      <c r="B1848" s="97" t="s">
        <v>8773</v>
      </c>
      <c r="C1848" s="97" t="s">
        <v>28</v>
      </c>
      <c r="D1848" s="100">
        <f>IF(ISERROR(INDEX('Trust - Frontsheet'!$C$12:$O$211,Index!B1841,Index!A1841)),0,INDEX('Trust - Frontsheet'!$C$12:$O$211,Index!B1841,Index!A1841))</f>
        <v>0</v>
      </c>
    </row>
    <row r="1849" spans="1:4" x14ac:dyDescent="0.2">
      <c r="A1849" s="97" t="s">
        <v>8776</v>
      </c>
      <c r="B1849" s="97" t="s">
        <v>8777</v>
      </c>
      <c r="C1849" s="97" t="s">
        <v>28</v>
      </c>
      <c r="D1849" s="100">
        <f>IF(ISERROR(INDEX('Trust - Frontsheet'!$C$12:$O$211,Index!B1842,Index!A1842)),0,INDEX('Trust - Frontsheet'!$C$12:$O$211,Index!B1842,Index!A1842))</f>
        <v>0</v>
      </c>
    </row>
    <row r="1850" spans="1:4" x14ac:dyDescent="0.2">
      <c r="A1850" s="97" t="s">
        <v>8778</v>
      </c>
      <c r="B1850" s="97" t="s">
        <v>8779</v>
      </c>
      <c r="C1850" s="97" t="s">
        <v>28</v>
      </c>
      <c r="D1850" s="100">
        <f>IF(ISERROR(INDEX('Trust - Frontsheet'!$C$12:$O$211,Index!B1843,Index!A1843)),0,INDEX('Trust - Frontsheet'!$C$12:$O$211,Index!B1843,Index!A1843))</f>
        <v>0</v>
      </c>
    </row>
    <row r="1851" spans="1:4" x14ac:dyDescent="0.2">
      <c r="A1851" s="97" t="s">
        <v>6420</v>
      </c>
      <c r="B1851" s="97" t="s">
        <v>6421</v>
      </c>
      <c r="C1851" s="97" t="s">
        <v>28</v>
      </c>
      <c r="D1851" s="100">
        <f>IF(ISERROR(INDEX('Trust - Frontsheet'!$C$12:$O$211,Index!B1844,Index!A1844)),0,INDEX('Trust - Frontsheet'!$C$12:$O$211,Index!B1844,Index!A1844))</f>
        <v>0</v>
      </c>
    </row>
    <row r="1852" spans="1:4" x14ac:dyDescent="0.2">
      <c r="A1852" s="97" t="s">
        <v>6422</v>
      </c>
      <c r="B1852" s="97" t="s">
        <v>6423</v>
      </c>
      <c r="C1852" s="97" t="s">
        <v>28</v>
      </c>
      <c r="D1852" s="100">
        <f>IF(ISERROR(INDEX('Trust - Frontsheet'!$C$12:$O$211,Index!B1845,Index!A1845)),0,INDEX('Trust - Frontsheet'!$C$12:$O$211,Index!B1845,Index!A1845))</f>
        <v>0</v>
      </c>
    </row>
    <row r="1853" spans="1:4" x14ac:dyDescent="0.2">
      <c r="A1853" s="97" t="s">
        <v>6424</v>
      </c>
      <c r="B1853" s="97" t="s">
        <v>6425</v>
      </c>
      <c r="C1853" s="97" t="s">
        <v>28</v>
      </c>
      <c r="D1853" s="100">
        <f>IF(ISERROR(INDEX('Trust - Frontsheet'!$C$12:$O$211,Index!B1846,Index!A1846)),0,INDEX('Trust - Frontsheet'!$C$12:$O$211,Index!B1846,Index!A1846))</f>
        <v>0</v>
      </c>
    </row>
    <row r="1854" spans="1:4" x14ac:dyDescent="0.2">
      <c r="A1854" s="97" t="s">
        <v>6426</v>
      </c>
      <c r="B1854" s="97" t="s">
        <v>6427</v>
      </c>
      <c r="C1854" s="97" t="s">
        <v>28</v>
      </c>
      <c r="D1854" s="100">
        <f>IF(ISERROR(INDEX('Trust - Frontsheet'!$C$12:$O$211,Index!B1847,Index!A1847)),0,INDEX('Trust - Frontsheet'!$C$12:$O$211,Index!B1847,Index!A1847))</f>
        <v>0</v>
      </c>
    </row>
    <row r="1855" spans="1:4" x14ac:dyDescent="0.2">
      <c r="A1855" s="97" t="s">
        <v>6428</v>
      </c>
      <c r="B1855" s="97" t="s">
        <v>6429</v>
      </c>
      <c r="C1855" s="97" t="s">
        <v>28</v>
      </c>
      <c r="D1855" s="100">
        <f>IF(ISERROR(INDEX('Trust - Frontsheet'!$C$12:$O$211,Index!B1848,Index!A1848)),0,INDEX('Trust - Frontsheet'!$C$12:$O$211,Index!B1848,Index!A1848))</f>
        <v>0</v>
      </c>
    </row>
    <row r="1856" spans="1:4" x14ac:dyDescent="0.2">
      <c r="A1856" s="97" t="s">
        <v>6430</v>
      </c>
      <c r="B1856" s="97" t="s">
        <v>6431</v>
      </c>
      <c r="C1856" s="97" t="s">
        <v>28</v>
      </c>
      <c r="D1856" s="100">
        <f>IF(ISERROR(INDEX('Trust - Frontsheet'!$C$12:$O$211,Index!B1849,Index!A1849)),0,INDEX('Trust - Frontsheet'!$C$12:$O$211,Index!B1849,Index!A1849))</f>
        <v>0</v>
      </c>
    </row>
    <row r="1857" spans="1:4" x14ac:dyDescent="0.2">
      <c r="A1857" s="97" t="s">
        <v>6432</v>
      </c>
      <c r="B1857" s="97" t="s">
        <v>6433</v>
      </c>
      <c r="C1857" s="97" t="s">
        <v>28</v>
      </c>
      <c r="D1857" s="100">
        <f>IF(ISERROR(INDEX('Trust - Frontsheet'!$C$12:$O$211,Index!B1850,Index!A1850)),0,INDEX('Trust - Frontsheet'!$C$12:$O$211,Index!B1850,Index!A1850))</f>
        <v>0</v>
      </c>
    </row>
    <row r="1858" spans="1:4" x14ac:dyDescent="0.2">
      <c r="A1858" s="97" t="s">
        <v>6434</v>
      </c>
      <c r="B1858" s="97" t="s">
        <v>6435</v>
      </c>
      <c r="C1858" s="97" t="s">
        <v>28</v>
      </c>
      <c r="D1858" s="100">
        <f>IF(ISERROR(INDEX('Trust - Frontsheet'!$C$12:$O$211,Index!B1851,Index!A1851)),0,INDEX('Trust - Frontsheet'!$C$12:$O$211,Index!B1851,Index!A1851))</f>
        <v>0</v>
      </c>
    </row>
    <row r="1859" spans="1:4" x14ac:dyDescent="0.2">
      <c r="A1859" s="97" t="s">
        <v>4903</v>
      </c>
      <c r="B1859" s="97" t="s">
        <v>4904</v>
      </c>
      <c r="C1859" s="97" t="s">
        <v>28</v>
      </c>
      <c r="D1859" s="100">
        <f>IF(ISERROR(INDEX('Trust - Frontsheet'!$C$12:$O$211,Index!B1852,Index!A1852)),0,INDEX('Trust - Frontsheet'!$C$12:$O$211,Index!B1852,Index!A1852))</f>
        <v>0</v>
      </c>
    </row>
    <row r="1860" spans="1:4" x14ac:dyDescent="0.2">
      <c r="A1860" s="97" t="s">
        <v>4905</v>
      </c>
      <c r="B1860" s="97" t="s">
        <v>4906</v>
      </c>
      <c r="C1860" s="97" t="s">
        <v>28</v>
      </c>
      <c r="D1860" s="100">
        <f>IF(ISERROR(INDEX('Trust - Frontsheet'!$C$12:$O$211,Index!B1853,Index!A1853)),0,INDEX('Trust - Frontsheet'!$C$12:$O$211,Index!B1853,Index!A1853))</f>
        <v>0</v>
      </c>
    </row>
    <row r="1861" spans="1:4" x14ac:dyDescent="0.2">
      <c r="A1861" s="97" t="s">
        <v>4907</v>
      </c>
      <c r="B1861" s="97" t="s">
        <v>4908</v>
      </c>
      <c r="C1861" s="97" t="s">
        <v>28</v>
      </c>
      <c r="D1861" s="100">
        <f>IF(ISERROR(INDEX('Trust - Frontsheet'!$C$12:$O$211,Index!B1854,Index!A1854)),0,INDEX('Trust - Frontsheet'!$C$12:$O$211,Index!B1854,Index!A1854))</f>
        <v>0</v>
      </c>
    </row>
    <row r="1862" spans="1:4" x14ac:dyDescent="0.2">
      <c r="A1862" s="97" t="s">
        <v>4909</v>
      </c>
      <c r="B1862" s="97" t="s">
        <v>4910</v>
      </c>
      <c r="C1862" s="97" t="s">
        <v>28</v>
      </c>
      <c r="D1862" s="100">
        <f>IF(ISERROR(INDEX('Trust - Frontsheet'!$C$12:$O$211,Index!B1855,Index!A1855)),0,INDEX('Trust - Frontsheet'!$C$12:$O$211,Index!B1855,Index!A1855))</f>
        <v>0</v>
      </c>
    </row>
    <row r="1863" spans="1:4" x14ac:dyDescent="0.2">
      <c r="A1863" s="97" t="s">
        <v>4911</v>
      </c>
      <c r="B1863" s="97" t="s">
        <v>4912</v>
      </c>
      <c r="C1863" s="97" t="s">
        <v>28</v>
      </c>
      <c r="D1863" s="100">
        <f>IF(ISERROR(INDEX('Trust - Frontsheet'!$C$12:$O$211,Index!B1856,Index!A1856)),0,INDEX('Trust - Frontsheet'!$C$12:$O$211,Index!B1856,Index!A1856))</f>
        <v>0</v>
      </c>
    </row>
    <row r="1864" spans="1:4" x14ac:dyDescent="0.2">
      <c r="A1864" s="97" t="s">
        <v>4913</v>
      </c>
      <c r="B1864" s="97" t="s">
        <v>4914</v>
      </c>
      <c r="C1864" s="97" t="s">
        <v>28</v>
      </c>
      <c r="D1864" s="100">
        <f>IF(ISERROR(INDEX('Trust - Frontsheet'!$C$12:$O$211,Index!B1857,Index!A1857)),0,INDEX('Trust - Frontsheet'!$C$12:$O$211,Index!B1857,Index!A1857))</f>
        <v>0</v>
      </c>
    </row>
    <row r="1865" spans="1:4" x14ac:dyDescent="0.2">
      <c r="A1865" s="97" t="s">
        <v>4915</v>
      </c>
      <c r="B1865" s="97" t="s">
        <v>4916</v>
      </c>
      <c r="C1865" s="97" t="s">
        <v>28</v>
      </c>
      <c r="D1865" s="100">
        <f>IF(ISERROR(INDEX('Trust - Frontsheet'!$C$12:$O$211,Index!B1858,Index!A1858)),0,INDEX('Trust - Frontsheet'!$C$12:$O$211,Index!B1858,Index!A1858))</f>
        <v>0</v>
      </c>
    </row>
    <row r="1866" spans="1:4" x14ac:dyDescent="0.2">
      <c r="A1866" s="97" t="s">
        <v>10133</v>
      </c>
      <c r="B1866" s="97" t="s">
        <v>10134</v>
      </c>
      <c r="C1866" s="97" t="s">
        <v>28</v>
      </c>
      <c r="D1866" s="100">
        <f>IF(ISERROR(INDEX('Trust - Frontsheet'!$C$12:$O$211,Index!B1859,Index!A1859)),0,INDEX('Trust - Frontsheet'!$C$12:$O$211,Index!B1859,Index!A1859))</f>
        <v>0</v>
      </c>
    </row>
    <row r="1867" spans="1:4" x14ac:dyDescent="0.2">
      <c r="A1867" s="97" t="s">
        <v>10135</v>
      </c>
      <c r="B1867" s="97" t="s">
        <v>10136</v>
      </c>
      <c r="C1867" s="97" t="s">
        <v>28</v>
      </c>
      <c r="D1867" s="100">
        <f>IF(ISERROR(INDEX('Trust - Frontsheet'!$C$12:$O$211,Index!B1860,Index!A1860)),0,INDEX('Trust - Frontsheet'!$C$12:$O$211,Index!B1860,Index!A1860))</f>
        <v>0</v>
      </c>
    </row>
    <row r="1868" spans="1:4" x14ac:dyDescent="0.2">
      <c r="A1868" s="97" t="s">
        <v>10137</v>
      </c>
      <c r="B1868" s="97" t="s">
        <v>10138</v>
      </c>
      <c r="C1868" s="97" t="s">
        <v>28</v>
      </c>
      <c r="D1868" s="100">
        <f>IF(ISERROR(INDEX('Trust - Frontsheet'!$C$12:$O$211,Index!B1861,Index!A1861)),0,INDEX('Trust - Frontsheet'!$C$12:$O$211,Index!B1861,Index!A1861))</f>
        <v>0</v>
      </c>
    </row>
    <row r="1869" spans="1:4" x14ac:dyDescent="0.2">
      <c r="A1869" s="97" t="s">
        <v>10141</v>
      </c>
      <c r="B1869" s="97" t="s">
        <v>10142</v>
      </c>
      <c r="C1869" s="97" t="s">
        <v>28</v>
      </c>
      <c r="D1869" s="100">
        <f>IF(ISERROR(INDEX('Trust - Frontsheet'!$C$12:$O$211,Index!B1862,Index!A1862)),0,INDEX('Trust - Frontsheet'!$C$12:$O$211,Index!B1862,Index!A1862))</f>
        <v>0</v>
      </c>
    </row>
    <row r="1870" spans="1:4" x14ac:dyDescent="0.2">
      <c r="A1870" s="97" t="s">
        <v>10143</v>
      </c>
      <c r="B1870" s="97" t="s">
        <v>10144</v>
      </c>
      <c r="C1870" s="97" t="s">
        <v>28</v>
      </c>
      <c r="D1870" s="100">
        <f>IF(ISERROR(INDEX('Trust - Frontsheet'!$C$12:$O$211,Index!B1863,Index!A1863)),0,INDEX('Trust - Frontsheet'!$C$12:$O$211,Index!B1863,Index!A1863))</f>
        <v>0</v>
      </c>
    </row>
    <row r="1871" spans="1:4" x14ac:dyDescent="0.2">
      <c r="A1871" s="97" t="s">
        <v>10145</v>
      </c>
      <c r="B1871" s="97" t="s">
        <v>10146</v>
      </c>
      <c r="C1871" s="97" t="s">
        <v>28</v>
      </c>
      <c r="D1871" s="100">
        <f>IF(ISERROR(INDEX('Trust - Frontsheet'!$C$12:$O$211,Index!B1864,Index!A1864)),0,INDEX('Trust - Frontsheet'!$C$12:$O$211,Index!B1864,Index!A1864))</f>
        <v>0</v>
      </c>
    </row>
    <row r="1872" spans="1:4" x14ac:dyDescent="0.2">
      <c r="A1872" s="97" t="s">
        <v>10147</v>
      </c>
      <c r="B1872" s="97" t="s">
        <v>10148</v>
      </c>
      <c r="C1872" s="97" t="s">
        <v>28</v>
      </c>
      <c r="D1872" s="100">
        <f>IF(ISERROR(INDEX('Trust - Frontsheet'!$C$12:$O$211,Index!B1865,Index!A1865)),0,INDEX('Trust - Frontsheet'!$C$12:$O$211,Index!B1865,Index!A1865))</f>
        <v>0</v>
      </c>
    </row>
    <row r="1873" spans="1:4" x14ac:dyDescent="0.2">
      <c r="A1873" s="97" t="s">
        <v>10149</v>
      </c>
      <c r="B1873" s="97" t="s">
        <v>10150</v>
      </c>
      <c r="C1873" s="97" t="s">
        <v>28</v>
      </c>
      <c r="D1873" s="100">
        <f>IF(ISERROR(INDEX('Trust - Frontsheet'!$C$12:$O$211,Index!B1866,Index!A1866)),0,INDEX('Trust - Frontsheet'!$C$12:$O$211,Index!B1866,Index!A1866))</f>
        <v>0</v>
      </c>
    </row>
    <row r="1874" spans="1:4" x14ac:dyDescent="0.2">
      <c r="A1874" s="97" t="s">
        <v>10151</v>
      </c>
      <c r="B1874" s="97" t="s">
        <v>10152</v>
      </c>
      <c r="C1874" s="97" t="s">
        <v>28</v>
      </c>
      <c r="D1874" s="100">
        <f>IF(ISERROR(INDEX('Trust - Frontsheet'!$C$12:$O$211,Index!B1867,Index!A1867)),0,INDEX('Trust - Frontsheet'!$C$12:$O$211,Index!B1867,Index!A1867))</f>
        <v>0</v>
      </c>
    </row>
    <row r="1875" spans="1:4" x14ac:dyDescent="0.2">
      <c r="A1875" s="97" t="s">
        <v>10153</v>
      </c>
      <c r="B1875" s="97" t="s">
        <v>10154</v>
      </c>
      <c r="C1875" s="97" t="s">
        <v>28</v>
      </c>
      <c r="D1875" s="100">
        <f>IF(ISERROR(INDEX('Trust - Frontsheet'!$C$12:$O$211,Index!B1868,Index!A1868)),0,INDEX('Trust - Frontsheet'!$C$12:$O$211,Index!B1868,Index!A1868))</f>
        <v>0</v>
      </c>
    </row>
    <row r="1876" spans="1:4" x14ac:dyDescent="0.2">
      <c r="A1876" s="97" t="s">
        <v>10155</v>
      </c>
      <c r="B1876" s="97" t="s">
        <v>10156</v>
      </c>
      <c r="C1876" s="97" t="s">
        <v>28</v>
      </c>
      <c r="D1876" s="100">
        <f>IF(ISERROR(INDEX('Trust - Frontsheet'!$C$12:$O$211,Index!B1869,Index!A1869)),0,INDEX('Trust - Frontsheet'!$C$12:$O$211,Index!B1869,Index!A1869))</f>
        <v>0</v>
      </c>
    </row>
    <row r="1877" spans="1:4" x14ac:dyDescent="0.2">
      <c r="A1877" s="97" t="s">
        <v>10157</v>
      </c>
      <c r="B1877" s="97" t="s">
        <v>10158</v>
      </c>
      <c r="C1877" s="97" t="s">
        <v>28</v>
      </c>
      <c r="D1877" s="100">
        <f>IF(ISERROR(INDEX('Trust - Frontsheet'!$C$12:$O$211,Index!B1870,Index!A1870)),0,INDEX('Trust - Frontsheet'!$C$12:$O$211,Index!B1870,Index!A1870))</f>
        <v>0</v>
      </c>
    </row>
    <row r="1878" spans="1:4" x14ac:dyDescent="0.2">
      <c r="A1878" s="97" t="s">
        <v>10159</v>
      </c>
      <c r="B1878" s="97" t="s">
        <v>10160</v>
      </c>
      <c r="C1878" s="97" t="s">
        <v>28</v>
      </c>
      <c r="D1878" s="100">
        <f>IF(ISERROR(INDEX('Trust - Frontsheet'!$C$12:$O$211,Index!B1871,Index!A1871)),0,INDEX('Trust - Frontsheet'!$C$12:$O$211,Index!B1871,Index!A1871))</f>
        <v>0</v>
      </c>
    </row>
    <row r="1879" spans="1:4" x14ac:dyDescent="0.2">
      <c r="A1879" s="97" t="s">
        <v>10163</v>
      </c>
      <c r="B1879" s="97" t="s">
        <v>10164</v>
      </c>
      <c r="C1879" s="97" t="s">
        <v>28</v>
      </c>
      <c r="D1879" s="100">
        <f>IF(ISERROR(INDEX('Trust - Frontsheet'!$C$12:$O$211,Index!B1872,Index!A1872)),0,INDEX('Trust - Frontsheet'!$C$12:$O$211,Index!B1872,Index!A1872))</f>
        <v>0</v>
      </c>
    </row>
    <row r="1880" spans="1:4" x14ac:dyDescent="0.2">
      <c r="A1880" s="97" t="s">
        <v>10165</v>
      </c>
      <c r="B1880" s="97" t="s">
        <v>10166</v>
      </c>
      <c r="C1880" s="97" t="s">
        <v>28</v>
      </c>
      <c r="D1880" s="100">
        <f>IF(ISERROR(INDEX('Trust - Frontsheet'!$C$12:$O$211,Index!B1873,Index!A1873)),0,INDEX('Trust - Frontsheet'!$C$12:$O$211,Index!B1873,Index!A1873))</f>
        <v>0</v>
      </c>
    </row>
    <row r="1881" spans="1:4" x14ac:dyDescent="0.2">
      <c r="A1881" s="97" t="s">
        <v>10167</v>
      </c>
      <c r="B1881" s="97" t="s">
        <v>10168</v>
      </c>
      <c r="C1881" s="97" t="s">
        <v>28</v>
      </c>
      <c r="D1881" s="100">
        <f>IF(ISERROR(INDEX('Trust - Frontsheet'!$C$12:$O$211,Index!B1874,Index!A1874)),0,INDEX('Trust - Frontsheet'!$C$12:$O$211,Index!B1874,Index!A1874))</f>
        <v>0</v>
      </c>
    </row>
    <row r="1882" spans="1:4" x14ac:dyDescent="0.2">
      <c r="A1882" s="97" t="s">
        <v>10169</v>
      </c>
      <c r="B1882" s="97" t="s">
        <v>10170</v>
      </c>
      <c r="C1882" s="97" t="s">
        <v>28</v>
      </c>
      <c r="D1882" s="100">
        <f>IF(ISERROR(INDEX('Trust - Frontsheet'!$C$12:$O$211,Index!B1875,Index!A1875)),0,INDEX('Trust - Frontsheet'!$C$12:$O$211,Index!B1875,Index!A1875))</f>
        <v>0</v>
      </c>
    </row>
    <row r="1883" spans="1:4" x14ac:dyDescent="0.2">
      <c r="A1883" s="97" t="s">
        <v>10171</v>
      </c>
      <c r="B1883" s="97" t="s">
        <v>10172</v>
      </c>
      <c r="C1883" s="97" t="s">
        <v>28</v>
      </c>
      <c r="D1883" s="100">
        <f>IF(ISERROR(INDEX('Trust - Frontsheet'!$C$12:$O$211,Index!B1876,Index!A1876)),0,INDEX('Trust - Frontsheet'!$C$12:$O$211,Index!B1876,Index!A1876))</f>
        <v>0</v>
      </c>
    </row>
    <row r="1884" spans="1:4" x14ac:dyDescent="0.2">
      <c r="A1884" s="97" t="s">
        <v>10173</v>
      </c>
      <c r="B1884" s="97" t="s">
        <v>10174</v>
      </c>
      <c r="C1884" s="97" t="s">
        <v>28</v>
      </c>
      <c r="D1884" s="100">
        <f>IF(ISERROR(INDEX('Trust - Frontsheet'!$C$12:$O$211,Index!B1877,Index!A1877)),0,INDEX('Trust - Frontsheet'!$C$12:$O$211,Index!B1877,Index!A1877))</f>
        <v>0</v>
      </c>
    </row>
    <row r="1885" spans="1:4" x14ac:dyDescent="0.2">
      <c r="A1885" s="97" t="s">
        <v>10175</v>
      </c>
      <c r="B1885" s="97" t="s">
        <v>10176</v>
      </c>
      <c r="C1885" s="97" t="s">
        <v>28</v>
      </c>
      <c r="D1885" s="100">
        <f>IF(ISERROR(INDEX('Trust - Frontsheet'!$C$12:$O$211,Index!B1878,Index!A1878)),0,INDEX('Trust - Frontsheet'!$C$12:$O$211,Index!B1878,Index!A1878))</f>
        <v>0</v>
      </c>
    </row>
    <row r="1886" spans="1:4" x14ac:dyDescent="0.2">
      <c r="A1886" s="97" t="s">
        <v>7425</v>
      </c>
      <c r="B1886" s="97" t="s">
        <v>7426</v>
      </c>
      <c r="C1886" s="97" t="s">
        <v>28</v>
      </c>
      <c r="D1886" s="100">
        <f>IF(ISERROR(INDEX('Trust - Frontsheet'!$C$12:$O$211,Index!B1879,Index!A1879)),0,INDEX('Trust - Frontsheet'!$C$12:$O$211,Index!B1879,Index!A1879))</f>
        <v>0</v>
      </c>
    </row>
    <row r="1887" spans="1:4" x14ac:dyDescent="0.2">
      <c r="A1887" s="97" t="s">
        <v>7427</v>
      </c>
      <c r="B1887" s="97" t="s">
        <v>7428</v>
      </c>
      <c r="C1887" s="97" t="s">
        <v>28</v>
      </c>
      <c r="D1887" s="100">
        <f>IF(ISERROR(INDEX('Trust - Frontsheet'!$C$12:$O$211,Index!B1880,Index!A1880)),0,INDEX('Trust - Frontsheet'!$C$12:$O$211,Index!B1880,Index!A1880))</f>
        <v>0</v>
      </c>
    </row>
    <row r="1888" spans="1:4" x14ac:dyDescent="0.2">
      <c r="A1888" s="97" t="s">
        <v>7429</v>
      </c>
      <c r="B1888" s="97" t="s">
        <v>7430</v>
      </c>
      <c r="C1888" s="97" t="s">
        <v>28</v>
      </c>
      <c r="D1888" s="100">
        <f>IF(ISERROR(INDEX('Trust - Frontsheet'!$C$12:$O$211,Index!B1881,Index!A1881)),0,INDEX('Trust - Frontsheet'!$C$12:$O$211,Index!B1881,Index!A1881))</f>
        <v>0</v>
      </c>
    </row>
    <row r="1889" spans="1:4" x14ac:dyDescent="0.2">
      <c r="A1889" s="97" t="s">
        <v>7433</v>
      </c>
      <c r="B1889" s="97" t="s">
        <v>7434</v>
      </c>
      <c r="C1889" s="97" t="s">
        <v>28</v>
      </c>
      <c r="D1889" s="100">
        <f>IF(ISERROR(INDEX('Trust - Frontsheet'!$C$12:$O$211,Index!B1882,Index!A1882)),0,INDEX('Trust - Frontsheet'!$C$12:$O$211,Index!B1882,Index!A1882))</f>
        <v>0</v>
      </c>
    </row>
    <row r="1890" spans="1:4" x14ac:dyDescent="0.2">
      <c r="A1890" s="97" t="s">
        <v>7435</v>
      </c>
      <c r="B1890" s="97" t="s">
        <v>7436</v>
      </c>
      <c r="C1890" s="97" t="s">
        <v>28</v>
      </c>
      <c r="D1890" s="100">
        <f>IF(ISERROR(INDEX('Trust - Frontsheet'!$C$12:$O$211,Index!B1883,Index!A1883)),0,INDEX('Trust - Frontsheet'!$C$12:$O$211,Index!B1883,Index!A1883))</f>
        <v>0</v>
      </c>
    </row>
    <row r="1891" spans="1:4" x14ac:dyDescent="0.2">
      <c r="A1891" s="97" t="s">
        <v>7437</v>
      </c>
      <c r="B1891" s="97" t="s">
        <v>7438</v>
      </c>
      <c r="C1891" s="97" t="s">
        <v>28</v>
      </c>
      <c r="D1891" s="100">
        <f>IF(ISERROR(INDEX('Trust - Frontsheet'!$C$12:$O$211,Index!B1884,Index!A1884)),0,INDEX('Trust - Frontsheet'!$C$12:$O$211,Index!B1884,Index!A1884))</f>
        <v>0</v>
      </c>
    </row>
    <row r="1892" spans="1:4" x14ac:dyDescent="0.2">
      <c r="A1892" s="97" t="s">
        <v>7439</v>
      </c>
      <c r="B1892" s="97" t="s">
        <v>7440</v>
      </c>
      <c r="C1892" s="97" t="s">
        <v>28</v>
      </c>
      <c r="D1892" s="100">
        <f>IF(ISERROR(INDEX('Trust - Frontsheet'!$C$12:$O$211,Index!B1885,Index!A1885)),0,INDEX('Trust - Frontsheet'!$C$12:$O$211,Index!B1885,Index!A1885))</f>
        <v>0</v>
      </c>
    </row>
    <row r="1893" spans="1:4" x14ac:dyDescent="0.2">
      <c r="A1893" s="97" t="s">
        <v>7441</v>
      </c>
      <c r="B1893" s="97" t="s">
        <v>7442</v>
      </c>
      <c r="C1893" s="97" t="s">
        <v>28</v>
      </c>
      <c r="D1893" s="100">
        <f>IF(ISERROR(INDEX('Trust - Frontsheet'!$C$12:$O$211,Index!B1886,Index!A1886)),0,INDEX('Trust - Frontsheet'!$C$12:$O$211,Index!B1886,Index!A1886))</f>
        <v>0</v>
      </c>
    </row>
    <row r="1894" spans="1:4" x14ac:dyDescent="0.2">
      <c r="A1894" s="97" t="s">
        <v>7443</v>
      </c>
      <c r="B1894" s="97" t="s">
        <v>7444</v>
      </c>
      <c r="C1894" s="97" t="s">
        <v>28</v>
      </c>
      <c r="D1894" s="100">
        <f>IF(ISERROR(INDEX('Trust - Frontsheet'!$C$12:$O$211,Index!B1887,Index!A1887)),0,INDEX('Trust - Frontsheet'!$C$12:$O$211,Index!B1887,Index!A1887))</f>
        <v>0</v>
      </c>
    </row>
    <row r="1895" spans="1:4" x14ac:dyDescent="0.2">
      <c r="A1895" s="97" t="s">
        <v>7445</v>
      </c>
      <c r="B1895" s="97" t="s">
        <v>7446</v>
      </c>
      <c r="C1895" s="97" t="s">
        <v>28</v>
      </c>
      <c r="D1895" s="100">
        <f>IF(ISERROR(INDEX('Trust - Frontsheet'!$C$12:$O$211,Index!B1888,Index!A1888)),0,INDEX('Trust - Frontsheet'!$C$12:$O$211,Index!B1888,Index!A1888))</f>
        <v>0</v>
      </c>
    </row>
    <row r="1896" spans="1:4" x14ac:dyDescent="0.2">
      <c r="A1896" s="97" t="s">
        <v>7447</v>
      </c>
      <c r="B1896" s="97" t="s">
        <v>7448</v>
      </c>
      <c r="C1896" s="97" t="s">
        <v>28</v>
      </c>
      <c r="D1896" s="100">
        <f>IF(ISERROR(INDEX('Trust - Frontsheet'!$C$12:$O$211,Index!B1889,Index!A1889)),0,INDEX('Trust - Frontsheet'!$C$12:$O$211,Index!B1889,Index!A1889))</f>
        <v>0</v>
      </c>
    </row>
    <row r="1897" spans="1:4" x14ac:dyDescent="0.2">
      <c r="A1897" s="97" t="s">
        <v>7449</v>
      </c>
      <c r="B1897" s="97" t="s">
        <v>7450</v>
      </c>
      <c r="C1897" s="97" t="s">
        <v>28</v>
      </c>
      <c r="D1897" s="100">
        <f>IF(ISERROR(INDEX('Trust - Frontsheet'!$C$12:$O$211,Index!B1890,Index!A1890)),0,INDEX('Trust - Frontsheet'!$C$12:$O$211,Index!B1890,Index!A1890))</f>
        <v>0</v>
      </c>
    </row>
    <row r="1898" spans="1:4" x14ac:dyDescent="0.2">
      <c r="A1898" s="97" t="s">
        <v>7451</v>
      </c>
      <c r="B1898" s="97" t="s">
        <v>7452</v>
      </c>
      <c r="C1898" s="97" t="s">
        <v>28</v>
      </c>
      <c r="D1898" s="100">
        <f>IF(ISERROR(INDEX('Trust - Frontsheet'!$C$12:$O$211,Index!B1891,Index!A1891)),0,INDEX('Trust - Frontsheet'!$C$12:$O$211,Index!B1891,Index!A1891))</f>
        <v>0</v>
      </c>
    </row>
    <row r="1899" spans="1:4" x14ac:dyDescent="0.2">
      <c r="A1899" s="97" t="s">
        <v>6163</v>
      </c>
      <c r="B1899" s="97" t="s">
        <v>6164</v>
      </c>
      <c r="C1899" s="97" t="s">
        <v>28</v>
      </c>
      <c r="D1899" s="100">
        <f>IF(ISERROR(INDEX('Trust - Frontsheet'!$C$12:$O$211,Index!B1892,Index!A1892)),0,INDEX('Trust - Frontsheet'!$C$12:$O$211,Index!B1892,Index!A1892))</f>
        <v>0</v>
      </c>
    </row>
    <row r="1900" spans="1:4" x14ac:dyDescent="0.2">
      <c r="A1900" s="97" t="s">
        <v>6165</v>
      </c>
      <c r="B1900" s="97" t="s">
        <v>6166</v>
      </c>
      <c r="C1900" s="97" t="s">
        <v>28</v>
      </c>
      <c r="D1900" s="100">
        <f>IF(ISERROR(INDEX('Trust - Frontsheet'!$C$12:$O$211,Index!B1893,Index!A1893)),0,INDEX('Trust - Frontsheet'!$C$12:$O$211,Index!B1893,Index!A1893))</f>
        <v>0</v>
      </c>
    </row>
    <row r="1901" spans="1:4" x14ac:dyDescent="0.2">
      <c r="A1901" s="97" t="s">
        <v>6167</v>
      </c>
      <c r="B1901" s="97" t="s">
        <v>6168</v>
      </c>
      <c r="C1901" s="97" t="s">
        <v>28</v>
      </c>
      <c r="D1901" s="100">
        <f>IF(ISERROR(INDEX('Trust - Frontsheet'!$C$12:$O$211,Index!B1894,Index!A1894)),0,INDEX('Trust - Frontsheet'!$C$12:$O$211,Index!B1894,Index!A1894))</f>
        <v>0</v>
      </c>
    </row>
    <row r="1902" spans="1:4" x14ac:dyDescent="0.2">
      <c r="A1902" s="97" t="s">
        <v>6169</v>
      </c>
      <c r="B1902" s="97" t="s">
        <v>6170</v>
      </c>
      <c r="C1902" s="97" t="s">
        <v>28</v>
      </c>
      <c r="D1902" s="100">
        <f>IF(ISERROR(INDEX('Trust - Frontsheet'!$C$12:$O$211,Index!B1895,Index!A1895)),0,INDEX('Trust - Frontsheet'!$C$12:$O$211,Index!B1895,Index!A1895))</f>
        <v>0</v>
      </c>
    </row>
    <row r="1903" spans="1:4" x14ac:dyDescent="0.2">
      <c r="A1903" s="97" t="s">
        <v>6171</v>
      </c>
      <c r="B1903" s="97" t="s">
        <v>6172</v>
      </c>
      <c r="C1903" s="97" t="s">
        <v>28</v>
      </c>
      <c r="D1903" s="100">
        <f>IF(ISERROR(INDEX('Trust - Frontsheet'!$C$12:$O$211,Index!B1896,Index!A1896)),0,INDEX('Trust - Frontsheet'!$C$12:$O$211,Index!B1896,Index!A1896))</f>
        <v>0</v>
      </c>
    </row>
    <row r="1904" spans="1:4" x14ac:dyDescent="0.2">
      <c r="A1904" s="97" t="s">
        <v>6173</v>
      </c>
      <c r="B1904" s="97" t="s">
        <v>6174</v>
      </c>
      <c r="C1904" s="97" t="s">
        <v>28</v>
      </c>
      <c r="D1904" s="100">
        <f>IF(ISERROR(INDEX('Trust - Frontsheet'!$C$12:$O$211,Index!B1897,Index!A1897)),0,INDEX('Trust - Frontsheet'!$C$12:$O$211,Index!B1897,Index!A1897))</f>
        <v>0</v>
      </c>
    </row>
    <row r="1905" spans="1:4" x14ac:dyDescent="0.2">
      <c r="A1905" s="97" t="s">
        <v>6175</v>
      </c>
      <c r="B1905" s="97" t="s">
        <v>6176</v>
      </c>
      <c r="C1905" s="97" t="s">
        <v>28</v>
      </c>
      <c r="D1905" s="100">
        <f>IF(ISERROR(INDEX('Trust - Frontsheet'!$C$12:$O$211,Index!B1898,Index!A1898)),0,INDEX('Trust - Frontsheet'!$C$12:$O$211,Index!B1898,Index!A1898))</f>
        <v>0</v>
      </c>
    </row>
    <row r="1906" spans="1:4" x14ac:dyDescent="0.2">
      <c r="A1906" s="97" t="s">
        <v>6177</v>
      </c>
      <c r="B1906" s="97" t="s">
        <v>6178</v>
      </c>
      <c r="C1906" s="97" t="s">
        <v>28</v>
      </c>
      <c r="D1906" s="100">
        <f>IF(ISERROR(INDEX('Trust - Frontsheet'!$C$12:$O$211,Index!B1899,Index!A1899)),0,INDEX('Trust - Frontsheet'!$C$12:$O$211,Index!B1899,Index!A1899))</f>
        <v>0</v>
      </c>
    </row>
    <row r="1907" spans="1:4" x14ac:dyDescent="0.2">
      <c r="A1907" s="97" t="s">
        <v>6179</v>
      </c>
      <c r="B1907" s="97" t="s">
        <v>6180</v>
      </c>
      <c r="C1907" s="97" t="s">
        <v>28</v>
      </c>
      <c r="D1907" s="100">
        <f>IF(ISERROR(INDEX('Trust - Frontsheet'!$C$12:$O$211,Index!B1900,Index!A1900)),0,INDEX('Trust - Frontsheet'!$C$12:$O$211,Index!B1900,Index!A1900))</f>
        <v>0</v>
      </c>
    </row>
    <row r="1908" spans="1:4" x14ac:dyDescent="0.2">
      <c r="A1908" s="97" t="s">
        <v>6181</v>
      </c>
      <c r="B1908" s="97" t="s">
        <v>6182</v>
      </c>
      <c r="C1908" s="97" t="s">
        <v>28</v>
      </c>
      <c r="D1908" s="100">
        <f>IF(ISERROR(INDEX('Trust - Frontsheet'!$C$12:$O$211,Index!B1901,Index!A1901)),0,INDEX('Trust - Frontsheet'!$C$12:$O$211,Index!B1901,Index!A1901))</f>
        <v>0</v>
      </c>
    </row>
    <row r="1909" spans="1:4" x14ac:dyDescent="0.2">
      <c r="A1909" s="97" t="s">
        <v>10109</v>
      </c>
      <c r="B1909" s="97" t="s">
        <v>10110</v>
      </c>
      <c r="C1909" s="97" t="s">
        <v>28</v>
      </c>
      <c r="D1909" s="100">
        <f>IF(ISERROR(INDEX('Trust - Frontsheet'!$C$12:$O$211,Index!B1902,Index!A1902)),0,INDEX('Trust - Frontsheet'!$C$12:$O$211,Index!B1902,Index!A1902))</f>
        <v>0</v>
      </c>
    </row>
    <row r="1910" spans="1:4" x14ac:dyDescent="0.2">
      <c r="A1910" s="97" t="s">
        <v>10111</v>
      </c>
      <c r="B1910" s="97" t="s">
        <v>10112</v>
      </c>
      <c r="C1910" s="97" t="s">
        <v>28</v>
      </c>
      <c r="D1910" s="100">
        <f>IF(ISERROR(INDEX('Trust - Frontsheet'!$C$12:$O$211,Index!B1903,Index!A1903)),0,INDEX('Trust - Frontsheet'!$C$12:$O$211,Index!B1903,Index!A1903))</f>
        <v>0</v>
      </c>
    </row>
    <row r="1911" spans="1:4" x14ac:dyDescent="0.2">
      <c r="A1911" s="97" t="s">
        <v>10113</v>
      </c>
      <c r="B1911" s="97" t="s">
        <v>10114</v>
      </c>
      <c r="C1911" s="97" t="s">
        <v>28</v>
      </c>
      <c r="D1911" s="100">
        <f>IF(ISERROR(INDEX('Trust - Frontsheet'!$C$12:$O$211,Index!B1904,Index!A1904)),0,INDEX('Trust - Frontsheet'!$C$12:$O$211,Index!B1904,Index!A1904))</f>
        <v>0</v>
      </c>
    </row>
    <row r="1912" spans="1:4" x14ac:dyDescent="0.2">
      <c r="A1912" s="97" t="s">
        <v>10115</v>
      </c>
      <c r="B1912" s="97" t="s">
        <v>10116</v>
      </c>
      <c r="C1912" s="97" t="s">
        <v>28</v>
      </c>
      <c r="D1912" s="100">
        <f>IF(ISERROR(INDEX('Trust - Frontsheet'!$C$12:$O$211,Index!B1905,Index!A1905)),0,INDEX('Trust - Frontsheet'!$C$12:$O$211,Index!B1905,Index!A1905))</f>
        <v>0</v>
      </c>
    </row>
    <row r="1913" spans="1:4" x14ac:dyDescent="0.2">
      <c r="A1913" s="97" t="s">
        <v>10117</v>
      </c>
      <c r="B1913" s="97" t="s">
        <v>10118</v>
      </c>
      <c r="C1913" s="97" t="s">
        <v>28</v>
      </c>
      <c r="D1913" s="100">
        <f>IF(ISERROR(INDEX('Trust - Frontsheet'!$C$12:$O$211,Index!B1906,Index!A1906)),0,INDEX('Trust - Frontsheet'!$C$12:$O$211,Index!B1906,Index!A1906))</f>
        <v>0</v>
      </c>
    </row>
    <row r="1914" spans="1:4" x14ac:dyDescent="0.2">
      <c r="A1914" s="97" t="s">
        <v>10119</v>
      </c>
      <c r="B1914" s="97" t="s">
        <v>10120</v>
      </c>
      <c r="C1914" s="97" t="s">
        <v>28</v>
      </c>
      <c r="D1914" s="100">
        <f>IF(ISERROR(INDEX('Trust - Frontsheet'!$C$12:$O$211,Index!B1907,Index!A1907)),0,INDEX('Trust - Frontsheet'!$C$12:$O$211,Index!B1907,Index!A1907))</f>
        <v>0</v>
      </c>
    </row>
    <row r="1915" spans="1:4" x14ac:dyDescent="0.2">
      <c r="A1915" s="97" t="s">
        <v>10121</v>
      </c>
      <c r="B1915" s="97" t="s">
        <v>10122</v>
      </c>
      <c r="C1915" s="97" t="s">
        <v>28</v>
      </c>
      <c r="D1915" s="100">
        <f>IF(ISERROR(INDEX('Trust - Frontsheet'!$C$12:$O$211,Index!B1908,Index!A1908)),0,INDEX('Trust - Frontsheet'!$C$12:$O$211,Index!B1908,Index!A1908))</f>
        <v>0</v>
      </c>
    </row>
    <row r="1916" spans="1:4" x14ac:dyDescent="0.2">
      <c r="A1916" s="97" t="s">
        <v>10123</v>
      </c>
      <c r="B1916" s="97" t="s">
        <v>10124</v>
      </c>
      <c r="C1916" s="97" t="s">
        <v>28</v>
      </c>
      <c r="D1916" s="100">
        <f>IF(ISERROR(INDEX('Trust - Frontsheet'!$C$12:$O$211,Index!B1909,Index!A1909)),0,INDEX('Trust - Frontsheet'!$C$12:$O$211,Index!B1909,Index!A1909))</f>
        <v>0</v>
      </c>
    </row>
    <row r="1917" spans="1:4" x14ac:dyDescent="0.2">
      <c r="A1917" s="97" t="s">
        <v>10125</v>
      </c>
      <c r="B1917" s="97" t="s">
        <v>10126</v>
      </c>
      <c r="C1917" s="97" t="s">
        <v>28</v>
      </c>
      <c r="D1917" s="100">
        <f>IF(ISERROR(INDEX('Trust - Frontsheet'!$C$12:$O$211,Index!B1910,Index!A1910)),0,INDEX('Trust - Frontsheet'!$C$12:$O$211,Index!B1910,Index!A1910))</f>
        <v>0</v>
      </c>
    </row>
    <row r="1918" spans="1:4" x14ac:dyDescent="0.2">
      <c r="A1918" s="97" t="s">
        <v>10127</v>
      </c>
      <c r="B1918" s="97" t="s">
        <v>10128</v>
      </c>
      <c r="C1918" s="97" t="s">
        <v>28</v>
      </c>
      <c r="D1918" s="100">
        <f>IF(ISERROR(INDEX('Trust - Frontsheet'!$C$12:$O$211,Index!B1911,Index!A1911)),0,INDEX('Trust - Frontsheet'!$C$12:$O$211,Index!B1911,Index!A1911))</f>
        <v>0</v>
      </c>
    </row>
    <row r="1919" spans="1:4" x14ac:dyDescent="0.2">
      <c r="A1919" s="97" t="s">
        <v>4291</v>
      </c>
      <c r="B1919" s="97" t="s">
        <v>4292</v>
      </c>
      <c r="C1919" s="97" t="s">
        <v>28</v>
      </c>
      <c r="D1919" s="100">
        <f>IF(ISERROR(INDEX('Trust - Frontsheet'!$C$12:$O$211,Index!B1912,Index!A1912)),0,INDEX('Trust - Frontsheet'!$C$12:$O$211,Index!B1912,Index!A1912))</f>
        <v>0</v>
      </c>
    </row>
    <row r="1920" spans="1:4" x14ac:dyDescent="0.2">
      <c r="A1920" s="97" t="s">
        <v>4293</v>
      </c>
      <c r="B1920" s="97" t="s">
        <v>4294</v>
      </c>
      <c r="C1920" s="97" t="s">
        <v>28</v>
      </c>
      <c r="D1920" s="100">
        <f>IF(ISERROR(INDEX('Trust - Frontsheet'!$C$12:$O$211,Index!B1913,Index!A1913)),0,INDEX('Trust - Frontsheet'!$C$12:$O$211,Index!B1913,Index!A1913))</f>
        <v>0</v>
      </c>
    </row>
    <row r="1921" spans="1:4" x14ac:dyDescent="0.2">
      <c r="A1921" s="97" t="s">
        <v>4295</v>
      </c>
      <c r="B1921" s="97" t="s">
        <v>4296</v>
      </c>
      <c r="C1921" s="97" t="s">
        <v>28</v>
      </c>
      <c r="D1921" s="100">
        <f>IF(ISERROR(INDEX('Trust - Frontsheet'!$C$12:$O$211,Index!B1914,Index!A1914)),0,INDEX('Trust - Frontsheet'!$C$12:$O$211,Index!B1914,Index!A1914))</f>
        <v>0</v>
      </c>
    </row>
    <row r="1922" spans="1:4" x14ac:dyDescent="0.2">
      <c r="A1922" s="97" t="s">
        <v>4297</v>
      </c>
      <c r="B1922" s="97" t="s">
        <v>4298</v>
      </c>
      <c r="C1922" s="97" t="s">
        <v>28</v>
      </c>
      <c r="D1922" s="100">
        <f>IF(ISERROR(INDEX('Trust - Frontsheet'!$C$12:$O$211,Index!B1915,Index!A1915)),0,INDEX('Trust - Frontsheet'!$C$12:$O$211,Index!B1915,Index!A1915))</f>
        <v>0</v>
      </c>
    </row>
    <row r="1923" spans="1:4" x14ac:dyDescent="0.2">
      <c r="A1923" s="97" t="s">
        <v>4299</v>
      </c>
      <c r="B1923" s="97" t="s">
        <v>4300</v>
      </c>
      <c r="C1923" s="97" t="s">
        <v>28</v>
      </c>
      <c r="D1923" s="100">
        <f>IF(ISERROR(INDEX('Trust - Frontsheet'!$C$12:$O$211,Index!B1916,Index!A1916)),0,INDEX('Trust - Frontsheet'!$C$12:$O$211,Index!B1916,Index!A1916))</f>
        <v>0</v>
      </c>
    </row>
    <row r="1924" spans="1:4" x14ac:dyDescent="0.2">
      <c r="A1924" s="97" t="s">
        <v>4301</v>
      </c>
      <c r="B1924" s="97" t="s">
        <v>4302</v>
      </c>
      <c r="C1924" s="97" t="s">
        <v>28</v>
      </c>
      <c r="D1924" s="100">
        <f>IF(ISERROR(INDEX('Trust - Frontsheet'!$C$12:$O$211,Index!B1917,Index!A1917)),0,INDEX('Trust - Frontsheet'!$C$12:$O$211,Index!B1917,Index!A1917))</f>
        <v>0</v>
      </c>
    </row>
    <row r="1925" spans="1:4" x14ac:dyDescent="0.2">
      <c r="A1925" s="97" t="s">
        <v>4303</v>
      </c>
      <c r="B1925" s="97" t="s">
        <v>4304</v>
      </c>
      <c r="C1925" s="97" t="s">
        <v>28</v>
      </c>
      <c r="D1925" s="100">
        <f>IF(ISERROR(INDEX('Trust - Frontsheet'!$C$12:$O$211,Index!B1918,Index!A1918)),0,INDEX('Trust - Frontsheet'!$C$12:$O$211,Index!B1918,Index!A1918))</f>
        <v>0</v>
      </c>
    </row>
    <row r="1926" spans="1:4" x14ac:dyDescent="0.2">
      <c r="A1926" s="97" t="s">
        <v>4305</v>
      </c>
      <c r="B1926" s="97" t="s">
        <v>4306</v>
      </c>
      <c r="C1926" s="97" t="s">
        <v>28</v>
      </c>
      <c r="D1926" s="100">
        <f>IF(ISERROR(INDEX('Trust - Frontsheet'!$C$12:$O$211,Index!B1919,Index!A1919)),0,INDEX('Trust - Frontsheet'!$C$12:$O$211,Index!B1919,Index!A1919))</f>
        <v>0</v>
      </c>
    </row>
    <row r="1927" spans="1:4" x14ac:dyDescent="0.2">
      <c r="A1927" s="97" t="s">
        <v>6573</v>
      </c>
      <c r="B1927" s="97" t="s">
        <v>6574</v>
      </c>
      <c r="C1927" s="97" t="s">
        <v>28</v>
      </c>
      <c r="D1927" s="100">
        <f>IF(ISERROR(INDEX('Trust - Frontsheet'!$C$12:$O$211,Index!B1920,Index!A1920)),0,INDEX('Trust - Frontsheet'!$C$12:$O$211,Index!B1920,Index!A1920))</f>
        <v>0</v>
      </c>
    </row>
    <row r="1928" spans="1:4" x14ac:dyDescent="0.2">
      <c r="A1928" s="97" t="s">
        <v>6575</v>
      </c>
      <c r="B1928" s="97" t="s">
        <v>6576</v>
      </c>
      <c r="C1928" s="97" t="s">
        <v>28</v>
      </c>
      <c r="D1928" s="100">
        <f>IF(ISERROR(INDEX('Trust - Frontsheet'!$C$12:$O$211,Index!B1921,Index!A1921)),0,INDEX('Trust - Frontsheet'!$C$12:$O$211,Index!B1921,Index!A1921))</f>
        <v>0</v>
      </c>
    </row>
    <row r="1929" spans="1:4" x14ac:dyDescent="0.2">
      <c r="A1929" s="97" t="s">
        <v>6579</v>
      </c>
      <c r="B1929" s="97" t="s">
        <v>6580</v>
      </c>
      <c r="C1929" s="97" t="s">
        <v>28</v>
      </c>
      <c r="D1929" s="100">
        <f>IF(ISERROR(INDEX('Trust - Frontsheet'!$C$12:$O$211,Index!B1922,Index!A1922)),0,INDEX('Trust - Frontsheet'!$C$12:$O$211,Index!B1922,Index!A1922))</f>
        <v>0</v>
      </c>
    </row>
    <row r="1930" spans="1:4" x14ac:dyDescent="0.2">
      <c r="A1930" s="97" t="s">
        <v>6581</v>
      </c>
      <c r="B1930" s="97" t="s">
        <v>6582</v>
      </c>
      <c r="C1930" s="97" t="s">
        <v>28</v>
      </c>
      <c r="D1930" s="100">
        <f>IF(ISERROR(INDEX('Trust - Frontsheet'!$C$12:$O$211,Index!B1923,Index!A1923)),0,INDEX('Trust - Frontsheet'!$C$12:$O$211,Index!B1923,Index!A1923))</f>
        <v>0</v>
      </c>
    </row>
    <row r="1931" spans="1:4" x14ac:dyDescent="0.2">
      <c r="A1931" s="97" t="s">
        <v>6583</v>
      </c>
      <c r="B1931" s="97" t="s">
        <v>6584</v>
      </c>
      <c r="C1931" s="97" t="s">
        <v>28</v>
      </c>
      <c r="D1931" s="100">
        <f>IF(ISERROR(INDEX('Trust - Frontsheet'!$C$12:$O$211,Index!B1924,Index!A1924)),0,INDEX('Trust - Frontsheet'!$C$12:$O$211,Index!B1924,Index!A1924))</f>
        <v>0</v>
      </c>
    </row>
    <row r="1932" spans="1:4" x14ac:dyDescent="0.2">
      <c r="A1932" s="97" t="s">
        <v>6585</v>
      </c>
      <c r="B1932" s="97" t="s">
        <v>6586</v>
      </c>
      <c r="C1932" s="97" t="s">
        <v>28</v>
      </c>
      <c r="D1932" s="100">
        <f>IF(ISERROR(INDEX('Trust - Frontsheet'!$C$12:$O$211,Index!B1925,Index!A1925)),0,INDEX('Trust - Frontsheet'!$C$12:$O$211,Index!B1925,Index!A1925))</f>
        <v>0</v>
      </c>
    </row>
    <row r="1933" spans="1:4" x14ac:dyDescent="0.2">
      <c r="A1933" s="97" t="s">
        <v>6587</v>
      </c>
      <c r="B1933" s="97" t="s">
        <v>6588</v>
      </c>
      <c r="C1933" s="97" t="s">
        <v>28</v>
      </c>
      <c r="D1933" s="100">
        <f>IF(ISERROR(INDEX('Trust - Frontsheet'!$C$12:$O$211,Index!B1926,Index!A1926)),0,INDEX('Trust - Frontsheet'!$C$12:$O$211,Index!B1926,Index!A1926))</f>
        <v>0</v>
      </c>
    </row>
    <row r="1934" spans="1:4" x14ac:dyDescent="0.2">
      <c r="A1934" s="97" t="s">
        <v>6589</v>
      </c>
      <c r="B1934" s="97" t="s">
        <v>6590</v>
      </c>
      <c r="C1934" s="97" t="s">
        <v>28</v>
      </c>
      <c r="D1934" s="100">
        <f>IF(ISERROR(INDEX('Trust - Frontsheet'!$C$12:$O$211,Index!B1927,Index!A1927)),0,INDEX('Trust - Frontsheet'!$C$12:$O$211,Index!B1927,Index!A1927))</f>
        <v>0</v>
      </c>
    </row>
    <row r="1935" spans="1:4" x14ac:dyDescent="0.2">
      <c r="A1935" s="97" t="s">
        <v>6591</v>
      </c>
      <c r="B1935" s="97" t="s">
        <v>6592</v>
      </c>
      <c r="C1935" s="97" t="s">
        <v>28</v>
      </c>
      <c r="D1935" s="100">
        <f>IF(ISERROR(INDEX('Trust - Frontsheet'!$C$12:$O$211,Index!B1928,Index!A1928)),0,INDEX('Trust - Frontsheet'!$C$12:$O$211,Index!B1928,Index!A1928))</f>
        <v>0</v>
      </c>
    </row>
    <row r="1936" spans="1:4" x14ac:dyDescent="0.2">
      <c r="A1936" s="97" t="s">
        <v>6593</v>
      </c>
      <c r="B1936" s="97" t="s">
        <v>6594</v>
      </c>
      <c r="C1936" s="97" t="s">
        <v>28</v>
      </c>
      <c r="D1936" s="100">
        <f>IF(ISERROR(INDEX('Trust - Frontsheet'!$C$12:$O$211,Index!B1929,Index!A1929)),0,INDEX('Trust - Frontsheet'!$C$12:$O$211,Index!B1929,Index!A1929))</f>
        <v>0</v>
      </c>
    </row>
    <row r="1937" spans="1:4" x14ac:dyDescent="0.2">
      <c r="A1937" s="97" t="s">
        <v>6595</v>
      </c>
      <c r="B1937" s="97" t="s">
        <v>6596</v>
      </c>
      <c r="C1937" s="97" t="s">
        <v>28</v>
      </c>
      <c r="D1937" s="100">
        <f>IF(ISERROR(INDEX('Trust - Frontsheet'!$C$12:$O$211,Index!B1930,Index!A1930)),0,INDEX('Trust - Frontsheet'!$C$12:$O$211,Index!B1930,Index!A1930))</f>
        <v>0</v>
      </c>
    </row>
    <row r="1938" spans="1:4" x14ac:dyDescent="0.2">
      <c r="A1938" s="97" t="s">
        <v>6597</v>
      </c>
      <c r="B1938" s="97" t="s">
        <v>6598</v>
      </c>
      <c r="C1938" s="97" t="s">
        <v>28</v>
      </c>
      <c r="D1938" s="100">
        <f>IF(ISERROR(INDEX('Trust - Frontsheet'!$C$12:$O$211,Index!B1931,Index!A1931)),0,INDEX('Trust - Frontsheet'!$C$12:$O$211,Index!B1931,Index!A1931))</f>
        <v>0</v>
      </c>
    </row>
    <row r="1939" spans="1:4" x14ac:dyDescent="0.2">
      <c r="A1939" s="97" t="s">
        <v>6601</v>
      </c>
      <c r="B1939" s="97" t="s">
        <v>6602</v>
      </c>
      <c r="C1939" s="97" t="s">
        <v>28</v>
      </c>
      <c r="D1939" s="100">
        <f>IF(ISERROR(INDEX('Trust - Frontsheet'!$C$12:$O$211,Index!B1932,Index!A1932)),0,INDEX('Trust - Frontsheet'!$C$12:$O$211,Index!B1932,Index!A1932))</f>
        <v>0</v>
      </c>
    </row>
    <row r="1940" spans="1:4" x14ac:dyDescent="0.2">
      <c r="A1940" s="97" t="s">
        <v>6603</v>
      </c>
      <c r="B1940" s="97" t="s">
        <v>6604</v>
      </c>
      <c r="C1940" s="97" t="s">
        <v>28</v>
      </c>
      <c r="D1940" s="100">
        <f>IF(ISERROR(INDEX('Trust - Frontsheet'!$C$12:$O$211,Index!B1933,Index!A1933)),0,INDEX('Trust - Frontsheet'!$C$12:$O$211,Index!B1933,Index!A1933))</f>
        <v>0</v>
      </c>
    </row>
    <row r="1941" spans="1:4" x14ac:dyDescent="0.2">
      <c r="A1941" s="97" t="s">
        <v>6605</v>
      </c>
      <c r="B1941" s="97" t="s">
        <v>6606</v>
      </c>
      <c r="C1941" s="97" t="s">
        <v>28</v>
      </c>
      <c r="D1941" s="100">
        <f>IF(ISERROR(INDEX('Trust - Frontsheet'!$C$12:$O$211,Index!B1934,Index!A1934)),0,INDEX('Trust - Frontsheet'!$C$12:$O$211,Index!B1934,Index!A1934))</f>
        <v>0</v>
      </c>
    </row>
    <row r="1942" spans="1:4" x14ac:dyDescent="0.2">
      <c r="A1942" s="97" t="s">
        <v>6607</v>
      </c>
      <c r="B1942" s="97" t="s">
        <v>6608</v>
      </c>
      <c r="C1942" s="97" t="s">
        <v>28</v>
      </c>
      <c r="D1942" s="100">
        <f>IF(ISERROR(INDEX('Trust - Frontsheet'!$C$12:$O$211,Index!B1935,Index!A1935)),0,INDEX('Trust - Frontsheet'!$C$12:$O$211,Index!B1935,Index!A1935))</f>
        <v>0</v>
      </c>
    </row>
    <row r="1943" spans="1:4" x14ac:dyDescent="0.2">
      <c r="A1943" s="97" t="s">
        <v>6609</v>
      </c>
      <c r="B1943" s="97" t="s">
        <v>6610</v>
      </c>
      <c r="C1943" s="97" t="s">
        <v>28</v>
      </c>
      <c r="D1943" s="100">
        <f>IF(ISERROR(INDEX('Trust - Frontsheet'!$C$12:$O$211,Index!B1936,Index!A1936)),0,INDEX('Trust - Frontsheet'!$C$12:$O$211,Index!B1936,Index!A1936))</f>
        <v>0</v>
      </c>
    </row>
    <row r="1944" spans="1:4" x14ac:dyDescent="0.2">
      <c r="A1944" s="97" t="s">
        <v>6611</v>
      </c>
      <c r="B1944" s="97" t="s">
        <v>6612</v>
      </c>
      <c r="C1944" s="97" t="s">
        <v>28</v>
      </c>
      <c r="D1944" s="100">
        <f>IF(ISERROR(INDEX('Trust - Frontsheet'!$C$12:$O$211,Index!B1937,Index!A1937)),0,INDEX('Trust - Frontsheet'!$C$12:$O$211,Index!B1937,Index!A1937))</f>
        <v>0</v>
      </c>
    </row>
    <row r="1945" spans="1:4" x14ac:dyDescent="0.2">
      <c r="A1945" s="97" t="s">
        <v>6613</v>
      </c>
      <c r="B1945" s="97" t="s">
        <v>6614</v>
      </c>
      <c r="C1945" s="97" t="s">
        <v>28</v>
      </c>
      <c r="D1945" s="100">
        <f>IF(ISERROR(INDEX('Trust - Frontsheet'!$C$12:$O$211,Index!B1938,Index!A1938)),0,INDEX('Trust - Frontsheet'!$C$12:$O$211,Index!B1938,Index!A1938))</f>
        <v>0</v>
      </c>
    </row>
    <row r="1946" spans="1:4" x14ac:dyDescent="0.2">
      <c r="A1946" s="97" t="s">
        <v>6615</v>
      </c>
      <c r="B1946" s="97" t="s">
        <v>6616</v>
      </c>
      <c r="C1946" s="97" t="s">
        <v>28</v>
      </c>
      <c r="D1946" s="100">
        <f>IF(ISERROR(INDEX('Trust - Frontsheet'!$C$12:$O$211,Index!B1939,Index!A1939)),0,INDEX('Trust - Frontsheet'!$C$12:$O$211,Index!B1939,Index!A1939))</f>
        <v>0</v>
      </c>
    </row>
    <row r="1947" spans="1:4" x14ac:dyDescent="0.2">
      <c r="A1947" s="97" t="s">
        <v>4731</v>
      </c>
      <c r="B1947" s="97" t="s">
        <v>4732</v>
      </c>
      <c r="C1947" s="97" t="s">
        <v>28</v>
      </c>
      <c r="D1947" s="100">
        <f>IF(ISERROR(INDEX('Trust - Frontsheet'!$C$12:$O$211,Index!B1940,Index!A1940)),0,INDEX('Trust - Frontsheet'!$C$12:$O$211,Index!B1940,Index!A1940))</f>
        <v>0</v>
      </c>
    </row>
    <row r="1948" spans="1:4" x14ac:dyDescent="0.2">
      <c r="A1948" s="97" t="s">
        <v>4733</v>
      </c>
      <c r="B1948" s="97" t="s">
        <v>4734</v>
      </c>
      <c r="C1948" s="97" t="s">
        <v>28</v>
      </c>
      <c r="D1948" s="100">
        <f>IF(ISERROR(INDEX('Trust - Frontsheet'!$C$12:$O$211,Index!B1941,Index!A1941)),0,INDEX('Trust - Frontsheet'!$C$12:$O$211,Index!B1941,Index!A1941))</f>
        <v>0</v>
      </c>
    </row>
    <row r="1949" spans="1:4" x14ac:dyDescent="0.2">
      <c r="A1949" s="97" t="s">
        <v>4737</v>
      </c>
      <c r="B1949" s="97" t="s">
        <v>4738</v>
      </c>
      <c r="C1949" s="97" t="s">
        <v>28</v>
      </c>
      <c r="D1949" s="100">
        <f>IF(ISERROR(INDEX('Trust - Frontsheet'!$C$12:$O$211,Index!B1942,Index!A1942)),0,INDEX('Trust - Frontsheet'!$C$12:$O$211,Index!B1942,Index!A1942))</f>
        <v>0</v>
      </c>
    </row>
    <row r="1950" spans="1:4" x14ac:dyDescent="0.2">
      <c r="A1950" s="97" t="s">
        <v>4739</v>
      </c>
      <c r="B1950" s="97" t="s">
        <v>4740</v>
      </c>
      <c r="C1950" s="97" t="s">
        <v>28</v>
      </c>
      <c r="D1950" s="100">
        <f>IF(ISERROR(INDEX('Trust - Frontsheet'!$C$12:$O$211,Index!B1943,Index!A1943)),0,INDEX('Trust - Frontsheet'!$C$12:$O$211,Index!B1943,Index!A1943))</f>
        <v>0</v>
      </c>
    </row>
    <row r="1951" spans="1:4" x14ac:dyDescent="0.2">
      <c r="A1951" s="97" t="s">
        <v>4741</v>
      </c>
      <c r="B1951" s="97" t="s">
        <v>4742</v>
      </c>
      <c r="C1951" s="97" t="s">
        <v>28</v>
      </c>
      <c r="D1951" s="100">
        <f>IF(ISERROR(INDEX('Trust - Frontsheet'!$C$12:$O$211,Index!B1944,Index!A1944)),0,INDEX('Trust - Frontsheet'!$C$12:$O$211,Index!B1944,Index!A1944))</f>
        <v>0</v>
      </c>
    </row>
    <row r="1952" spans="1:4" x14ac:dyDescent="0.2">
      <c r="A1952" s="97" t="s">
        <v>4743</v>
      </c>
      <c r="B1952" s="97" t="s">
        <v>4744</v>
      </c>
      <c r="C1952" s="97" t="s">
        <v>28</v>
      </c>
      <c r="D1952" s="100">
        <f>IF(ISERROR(INDEX('Trust - Frontsheet'!$C$12:$O$211,Index!B1945,Index!A1945)),0,INDEX('Trust - Frontsheet'!$C$12:$O$211,Index!B1945,Index!A1945))</f>
        <v>0</v>
      </c>
    </row>
    <row r="1953" spans="1:4" x14ac:dyDescent="0.2">
      <c r="A1953" s="97" t="s">
        <v>4745</v>
      </c>
      <c r="B1953" s="97" t="s">
        <v>4746</v>
      </c>
      <c r="C1953" s="97" t="s">
        <v>28</v>
      </c>
      <c r="D1953" s="100">
        <f>IF(ISERROR(INDEX('Trust - Frontsheet'!$C$12:$O$211,Index!B1946,Index!A1946)),0,INDEX('Trust - Frontsheet'!$C$12:$O$211,Index!B1946,Index!A1946))</f>
        <v>0</v>
      </c>
    </row>
    <row r="1954" spans="1:4" x14ac:dyDescent="0.2">
      <c r="A1954" s="97" t="s">
        <v>4747</v>
      </c>
      <c r="B1954" s="97" t="s">
        <v>4748</v>
      </c>
      <c r="C1954" s="97" t="s">
        <v>28</v>
      </c>
      <c r="D1954" s="100">
        <f>IF(ISERROR(INDEX('Trust - Frontsheet'!$C$12:$O$211,Index!B1947,Index!A1947)),0,INDEX('Trust - Frontsheet'!$C$12:$O$211,Index!B1947,Index!A1947))</f>
        <v>0</v>
      </c>
    </row>
    <row r="1955" spans="1:4" x14ac:dyDescent="0.2">
      <c r="A1955" s="97" t="s">
        <v>4749</v>
      </c>
      <c r="B1955" s="97" t="s">
        <v>4750</v>
      </c>
      <c r="C1955" s="97" t="s">
        <v>28</v>
      </c>
      <c r="D1955" s="100">
        <f>IF(ISERROR(INDEX('Trust - Frontsheet'!$C$12:$O$211,Index!B1948,Index!A1948)),0,INDEX('Trust - Frontsheet'!$C$12:$O$211,Index!B1948,Index!A1948))</f>
        <v>0</v>
      </c>
    </row>
    <row r="1956" spans="1:4" x14ac:dyDescent="0.2">
      <c r="A1956" s="97" t="s">
        <v>4751</v>
      </c>
      <c r="B1956" s="97" t="s">
        <v>4752</v>
      </c>
      <c r="C1956" s="97" t="s">
        <v>28</v>
      </c>
      <c r="D1956" s="100">
        <f>IF(ISERROR(INDEX('Trust - Frontsheet'!$C$12:$O$211,Index!B1949,Index!A1949)),0,INDEX('Trust - Frontsheet'!$C$12:$O$211,Index!B1949,Index!A1949))</f>
        <v>0</v>
      </c>
    </row>
    <row r="1957" spans="1:4" x14ac:dyDescent="0.2">
      <c r="A1957" s="97" t="s">
        <v>4753</v>
      </c>
      <c r="B1957" s="97" t="s">
        <v>4754</v>
      </c>
      <c r="C1957" s="97" t="s">
        <v>28</v>
      </c>
      <c r="D1957" s="100">
        <f>IF(ISERROR(INDEX('Trust - Frontsheet'!$C$12:$O$211,Index!B1950,Index!A1950)),0,INDEX('Trust - Frontsheet'!$C$12:$O$211,Index!B1950,Index!A1950))</f>
        <v>0</v>
      </c>
    </row>
    <row r="1958" spans="1:4" x14ac:dyDescent="0.2">
      <c r="A1958" s="97" t="s">
        <v>4755</v>
      </c>
      <c r="B1958" s="97" t="s">
        <v>4756</v>
      </c>
      <c r="C1958" s="97" t="s">
        <v>28</v>
      </c>
      <c r="D1958" s="100">
        <f>IF(ISERROR(INDEX('Trust - Frontsheet'!$C$12:$O$211,Index!B1951,Index!A1951)),0,INDEX('Trust - Frontsheet'!$C$12:$O$211,Index!B1951,Index!A1951))</f>
        <v>0</v>
      </c>
    </row>
    <row r="1959" spans="1:4" x14ac:dyDescent="0.2">
      <c r="A1959" s="97" t="s">
        <v>4759</v>
      </c>
      <c r="B1959" s="97" t="s">
        <v>4760</v>
      </c>
      <c r="C1959" s="97" t="s">
        <v>28</v>
      </c>
      <c r="D1959" s="100">
        <f>IF(ISERROR(INDEX('Trust - Frontsheet'!$C$12:$O$211,Index!B1952,Index!A1952)),0,INDEX('Trust - Frontsheet'!$C$12:$O$211,Index!B1952,Index!A1952))</f>
        <v>0</v>
      </c>
    </row>
    <row r="1960" spans="1:4" x14ac:dyDescent="0.2">
      <c r="A1960" s="97" t="s">
        <v>4761</v>
      </c>
      <c r="B1960" s="97" t="s">
        <v>4762</v>
      </c>
      <c r="C1960" s="97" t="s">
        <v>28</v>
      </c>
      <c r="D1960" s="100">
        <f>IF(ISERROR(INDEX('Trust - Frontsheet'!$C$12:$O$211,Index!B1953,Index!A1953)),0,INDEX('Trust - Frontsheet'!$C$12:$O$211,Index!B1953,Index!A1953))</f>
        <v>0</v>
      </c>
    </row>
    <row r="1961" spans="1:4" x14ac:dyDescent="0.2">
      <c r="A1961" s="97" t="s">
        <v>4763</v>
      </c>
      <c r="B1961" s="97" t="s">
        <v>4764</v>
      </c>
      <c r="C1961" s="97" t="s">
        <v>28</v>
      </c>
      <c r="D1961" s="100">
        <f>IF(ISERROR(INDEX('Trust - Frontsheet'!$C$12:$O$211,Index!B1954,Index!A1954)),0,INDEX('Trust - Frontsheet'!$C$12:$O$211,Index!B1954,Index!A1954))</f>
        <v>0</v>
      </c>
    </row>
    <row r="1962" spans="1:4" x14ac:dyDescent="0.2">
      <c r="A1962" s="97" t="s">
        <v>4765</v>
      </c>
      <c r="B1962" s="97" t="s">
        <v>4766</v>
      </c>
      <c r="C1962" s="97" t="s">
        <v>28</v>
      </c>
      <c r="D1962" s="100">
        <f>IF(ISERROR(INDEX('Trust - Frontsheet'!$C$12:$O$211,Index!B1955,Index!A1955)),0,INDEX('Trust - Frontsheet'!$C$12:$O$211,Index!B1955,Index!A1955))</f>
        <v>0</v>
      </c>
    </row>
    <row r="1963" spans="1:4" x14ac:dyDescent="0.2">
      <c r="A1963" s="97" t="s">
        <v>4767</v>
      </c>
      <c r="B1963" s="97" t="s">
        <v>4768</v>
      </c>
      <c r="C1963" s="97" t="s">
        <v>28</v>
      </c>
      <c r="D1963" s="100">
        <f>IF(ISERROR(INDEX('Trust - Frontsheet'!$C$12:$O$211,Index!B1956,Index!A1956)),0,INDEX('Trust - Frontsheet'!$C$12:$O$211,Index!B1956,Index!A1956))</f>
        <v>0</v>
      </c>
    </row>
    <row r="1964" spans="1:4" x14ac:dyDescent="0.2">
      <c r="A1964" s="97" t="s">
        <v>4769</v>
      </c>
      <c r="B1964" s="97" t="s">
        <v>4770</v>
      </c>
      <c r="C1964" s="97" t="s">
        <v>28</v>
      </c>
      <c r="D1964" s="100">
        <f>IF(ISERROR(INDEX('Trust - Frontsheet'!$C$12:$O$211,Index!B1957,Index!A1957)),0,INDEX('Trust - Frontsheet'!$C$12:$O$211,Index!B1957,Index!A1957))</f>
        <v>0</v>
      </c>
    </row>
    <row r="1965" spans="1:4" x14ac:dyDescent="0.2">
      <c r="A1965" s="97" t="s">
        <v>4771</v>
      </c>
      <c r="B1965" s="97" t="s">
        <v>4772</v>
      </c>
      <c r="C1965" s="97" t="s">
        <v>28</v>
      </c>
      <c r="D1965" s="100">
        <f>IF(ISERROR(INDEX('Trust - Frontsheet'!$C$12:$O$211,Index!B1958,Index!A1958)),0,INDEX('Trust - Frontsheet'!$C$12:$O$211,Index!B1958,Index!A1958))</f>
        <v>0</v>
      </c>
    </row>
    <row r="1966" spans="1:4" x14ac:dyDescent="0.2">
      <c r="A1966" s="97" t="s">
        <v>4773</v>
      </c>
      <c r="B1966" s="97" t="s">
        <v>4774</v>
      </c>
      <c r="C1966" s="97" t="s">
        <v>28</v>
      </c>
      <c r="D1966" s="100">
        <f>IF(ISERROR(INDEX('Trust - Frontsheet'!$C$12:$O$211,Index!B1959,Index!A1959)),0,INDEX('Trust - Frontsheet'!$C$12:$O$211,Index!B1959,Index!A1959))</f>
        <v>0</v>
      </c>
    </row>
    <row r="1967" spans="1:4" x14ac:dyDescent="0.2">
      <c r="A1967" s="97" t="s">
        <v>4775</v>
      </c>
      <c r="B1967" s="97" t="s">
        <v>4776</v>
      </c>
      <c r="C1967" s="97" t="s">
        <v>28</v>
      </c>
      <c r="D1967" s="100">
        <f>IF(ISERROR(INDEX('Trust - Frontsheet'!$C$12:$O$211,Index!B1960,Index!A1960)),0,INDEX('Trust - Frontsheet'!$C$12:$O$211,Index!B1960,Index!A1960))</f>
        <v>0</v>
      </c>
    </row>
    <row r="1968" spans="1:4" x14ac:dyDescent="0.2">
      <c r="A1968" s="97" t="s">
        <v>4777</v>
      </c>
      <c r="B1968" s="97" t="s">
        <v>4778</v>
      </c>
      <c r="C1968" s="97" t="s">
        <v>28</v>
      </c>
      <c r="D1968" s="100">
        <f>IF(ISERROR(INDEX('Trust - Frontsheet'!$C$12:$O$211,Index!B1961,Index!A1961)),0,INDEX('Trust - Frontsheet'!$C$12:$O$211,Index!B1961,Index!A1961))</f>
        <v>0</v>
      </c>
    </row>
    <row r="1969" spans="1:4" x14ac:dyDescent="0.2">
      <c r="A1969" s="97" t="s">
        <v>4781</v>
      </c>
      <c r="B1969" s="97" t="s">
        <v>4782</v>
      </c>
      <c r="C1969" s="97" t="s">
        <v>28</v>
      </c>
      <c r="D1969" s="100">
        <f>IF(ISERROR(INDEX('Trust - Frontsheet'!$C$12:$O$211,Index!B1962,Index!A1962)),0,INDEX('Trust - Frontsheet'!$C$12:$O$211,Index!B1962,Index!A1962))</f>
        <v>0</v>
      </c>
    </row>
    <row r="1970" spans="1:4" x14ac:dyDescent="0.2">
      <c r="A1970" s="97" t="s">
        <v>4783</v>
      </c>
      <c r="B1970" s="97" t="s">
        <v>4784</v>
      </c>
      <c r="C1970" s="97" t="s">
        <v>28</v>
      </c>
      <c r="D1970" s="100">
        <f>IF(ISERROR(INDEX('Trust - Frontsheet'!$C$12:$O$211,Index!B1963,Index!A1963)),0,INDEX('Trust - Frontsheet'!$C$12:$O$211,Index!B1963,Index!A1963))</f>
        <v>0</v>
      </c>
    </row>
    <row r="1971" spans="1:4" x14ac:dyDescent="0.2">
      <c r="A1971" s="97" t="s">
        <v>4785</v>
      </c>
      <c r="B1971" s="97" t="s">
        <v>4786</v>
      </c>
      <c r="C1971" s="97" t="s">
        <v>28</v>
      </c>
      <c r="D1971" s="100">
        <f>IF(ISERROR(INDEX('Trust - Frontsheet'!$C$12:$O$211,Index!B1964,Index!A1964)),0,INDEX('Trust - Frontsheet'!$C$12:$O$211,Index!B1964,Index!A1964))</f>
        <v>0</v>
      </c>
    </row>
    <row r="1972" spans="1:4" x14ac:dyDescent="0.2">
      <c r="A1972" s="97" t="s">
        <v>4998</v>
      </c>
      <c r="B1972" s="97" t="s">
        <v>4999</v>
      </c>
      <c r="C1972" s="97" t="s">
        <v>28</v>
      </c>
      <c r="D1972" s="100">
        <f>IF(ISERROR(INDEX('Trust - Frontsheet'!$C$12:$O$211,Index!B1965,Index!A1965)),0,INDEX('Trust - Frontsheet'!$C$12:$O$211,Index!B1965,Index!A1965))</f>
        <v>0</v>
      </c>
    </row>
    <row r="1973" spans="1:4" x14ac:dyDescent="0.2">
      <c r="A1973" s="97" t="s">
        <v>5000</v>
      </c>
      <c r="B1973" s="97" t="s">
        <v>5001</v>
      </c>
      <c r="C1973" s="97" t="s">
        <v>28</v>
      </c>
      <c r="D1973" s="100">
        <f>IF(ISERROR(INDEX('Trust - Frontsheet'!$C$12:$O$211,Index!B1966,Index!A1966)),0,INDEX('Trust - Frontsheet'!$C$12:$O$211,Index!B1966,Index!A1966))</f>
        <v>0</v>
      </c>
    </row>
    <row r="1974" spans="1:4" x14ac:dyDescent="0.2">
      <c r="A1974" s="97" t="s">
        <v>5002</v>
      </c>
      <c r="B1974" s="97" t="s">
        <v>5003</v>
      </c>
      <c r="C1974" s="97" t="s">
        <v>28</v>
      </c>
      <c r="D1974" s="100">
        <f>IF(ISERROR(INDEX('Trust - Frontsheet'!$C$12:$O$211,Index!B1967,Index!A1967)),0,INDEX('Trust - Frontsheet'!$C$12:$O$211,Index!B1967,Index!A1967))</f>
        <v>0</v>
      </c>
    </row>
    <row r="1975" spans="1:4" x14ac:dyDescent="0.2">
      <c r="A1975" s="97" t="s">
        <v>5004</v>
      </c>
      <c r="B1975" s="97" t="s">
        <v>5005</v>
      </c>
      <c r="C1975" s="97" t="s">
        <v>28</v>
      </c>
      <c r="D1975" s="100">
        <f>IF(ISERROR(INDEX('Trust - Frontsheet'!$C$12:$O$211,Index!B1968,Index!A1968)),0,INDEX('Trust - Frontsheet'!$C$12:$O$211,Index!B1968,Index!A1968))</f>
        <v>0</v>
      </c>
    </row>
    <row r="1976" spans="1:4" x14ac:dyDescent="0.2">
      <c r="A1976" s="97" t="s">
        <v>5006</v>
      </c>
      <c r="B1976" s="97" t="s">
        <v>5007</v>
      </c>
      <c r="C1976" s="97" t="s">
        <v>28</v>
      </c>
      <c r="D1976" s="100">
        <f>IF(ISERROR(INDEX('Trust - Frontsheet'!$C$12:$O$211,Index!B1969,Index!A1969)),0,INDEX('Trust - Frontsheet'!$C$12:$O$211,Index!B1969,Index!A1969))</f>
        <v>0</v>
      </c>
    </row>
    <row r="1977" spans="1:4" x14ac:dyDescent="0.2">
      <c r="A1977" s="97" t="s">
        <v>5008</v>
      </c>
      <c r="B1977" s="97" t="s">
        <v>5009</v>
      </c>
      <c r="C1977" s="97" t="s">
        <v>28</v>
      </c>
      <c r="D1977" s="100">
        <f>IF(ISERROR(INDEX('Trust - Frontsheet'!$C$12:$O$211,Index!B1970,Index!A1970)),0,INDEX('Trust - Frontsheet'!$C$12:$O$211,Index!B1970,Index!A1970))</f>
        <v>0</v>
      </c>
    </row>
    <row r="1978" spans="1:4" x14ac:dyDescent="0.2">
      <c r="A1978" s="97" t="s">
        <v>5010</v>
      </c>
      <c r="B1978" s="97" t="s">
        <v>5011</v>
      </c>
      <c r="C1978" s="97" t="s">
        <v>28</v>
      </c>
      <c r="D1978" s="100">
        <f>IF(ISERROR(INDEX('Trust - Frontsheet'!$C$12:$O$211,Index!B1971,Index!A1971)),0,INDEX('Trust - Frontsheet'!$C$12:$O$211,Index!B1971,Index!A1971))</f>
        <v>0</v>
      </c>
    </row>
    <row r="1979" spans="1:4" x14ac:dyDescent="0.2">
      <c r="A1979" s="97" t="s">
        <v>8020</v>
      </c>
      <c r="B1979" s="97" t="s">
        <v>8021</v>
      </c>
      <c r="C1979" s="97" t="s">
        <v>28</v>
      </c>
      <c r="D1979" s="100">
        <f>IF(ISERROR(INDEX('Trust - Frontsheet'!$C$12:$O$211,Index!B1972,Index!A1972)),0,INDEX('Trust - Frontsheet'!$C$12:$O$211,Index!B1972,Index!A1972))</f>
        <v>0</v>
      </c>
    </row>
    <row r="1980" spans="1:4" x14ac:dyDescent="0.2">
      <c r="A1980" s="97" t="s">
        <v>8022</v>
      </c>
      <c r="B1980" s="97" t="s">
        <v>8023</v>
      </c>
      <c r="C1980" s="97" t="s">
        <v>28</v>
      </c>
      <c r="D1980" s="100">
        <f>IF(ISERROR(INDEX('Trust - Frontsheet'!$C$12:$O$211,Index!B1973,Index!A1973)),0,INDEX('Trust - Frontsheet'!$C$12:$O$211,Index!B1973,Index!A1973))</f>
        <v>0</v>
      </c>
    </row>
    <row r="1981" spans="1:4" x14ac:dyDescent="0.2">
      <c r="A1981" s="97" t="s">
        <v>8024</v>
      </c>
      <c r="B1981" s="97" t="s">
        <v>8025</v>
      </c>
      <c r="C1981" s="97" t="s">
        <v>28</v>
      </c>
      <c r="D1981" s="100">
        <f>IF(ISERROR(INDEX('Trust - Frontsheet'!$C$12:$O$211,Index!B1974,Index!A1974)),0,INDEX('Trust - Frontsheet'!$C$12:$O$211,Index!B1974,Index!A1974))</f>
        <v>0</v>
      </c>
    </row>
    <row r="1982" spans="1:4" x14ac:dyDescent="0.2">
      <c r="A1982" s="97" t="s">
        <v>8026</v>
      </c>
      <c r="B1982" s="97" t="s">
        <v>8027</v>
      </c>
      <c r="C1982" s="97" t="s">
        <v>28</v>
      </c>
      <c r="D1982" s="100">
        <f>IF(ISERROR(INDEX('Trust - Frontsheet'!$C$12:$O$211,Index!B1975,Index!A1975)),0,INDEX('Trust - Frontsheet'!$C$12:$O$211,Index!B1975,Index!A1975))</f>
        <v>0</v>
      </c>
    </row>
    <row r="1983" spans="1:4" x14ac:dyDescent="0.2">
      <c r="A1983" s="97" t="s">
        <v>5733</v>
      </c>
      <c r="B1983" s="97" t="s">
        <v>5734</v>
      </c>
      <c r="C1983" s="97" t="s">
        <v>28</v>
      </c>
      <c r="D1983" s="100">
        <f>IF(ISERROR(INDEX('Trust - Frontsheet'!$C$12:$O$211,Index!B1976,Index!A1976)),0,INDEX('Trust - Frontsheet'!$C$12:$O$211,Index!B1976,Index!A1976))</f>
        <v>0</v>
      </c>
    </row>
    <row r="1984" spans="1:4" x14ac:dyDescent="0.2">
      <c r="A1984" s="97" t="s">
        <v>5735</v>
      </c>
      <c r="B1984" s="97" t="s">
        <v>5736</v>
      </c>
      <c r="C1984" s="97" t="s">
        <v>28</v>
      </c>
      <c r="D1984" s="100">
        <f>IF(ISERROR(INDEX('Trust - Frontsheet'!$C$12:$O$211,Index!B1977,Index!A1977)),0,INDEX('Trust - Frontsheet'!$C$12:$O$211,Index!B1977,Index!A1977))</f>
        <v>0</v>
      </c>
    </row>
    <row r="1985" spans="1:4" x14ac:dyDescent="0.2">
      <c r="A1985" s="97" t="s">
        <v>5737</v>
      </c>
      <c r="B1985" s="97" t="s">
        <v>5738</v>
      </c>
      <c r="C1985" s="97" t="s">
        <v>28</v>
      </c>
      <c r="D1985" s="100">
        <f>IF(ISERROR(INDEX('Trust - Frontsheet'!$C$12:$O$211,Index!B1978,Index!A1978)),0,INDEX('Trust - Frontsheet'!$C$12:$O$211,Index!B1978,Index!A1978))</f>
        <v>0</v>
      </c>
    </row>
    <row r="1986" spans="1:4" x14ac:dyDescent="0.2">
      <c r="A1986" s="97" t="s">
        <v>5739</v>
      </c>
      <c r="B1986" s="97" t="s">
        <v>5740</v>
      </c>
      <c r="C1986" s="97" t="s">
        <v>28</v>
      </c>
      <c r="D1986" s="100">
        <f>IF(ISERROR(INDEX('Trust - Frontsheet'!$C$12:$O$211,Index!B1979,Index!A1979)),0,INDEX('Trust - Frontsheet'!$C$12:$O$211,Index!B1979,Index!A1979))</f>
        <v>0</v>
      </c>
    </row>
    <row r="1987" spans="1:4" x14ac:dyDescent="0.2">
      <c r="A1987" s="97" t="s">
        <v>5741</v>
      </c>
      <c r="B1987" s="97" t="s">
        <v>5742</v>
      </c>
      <c r="C1987" s="97" t="s">
        <v>28</v>
      </c>
      <c r="D1987" s="100">
        <f>IF(ISERROR(INDEX('Trust - Frontsheet'!$C$12:$O$211,Index!B1980,Index!A1980)),0,INDEX('Trust - Frontsheet'!$C$12:$O$211,Index!B1980,Index!A1980))</f>
        <v>0</v>
      </c>
    </row>
    <row r="1988" spans="1:4" x14ac:dyDescent="0.2">
      <c r="A1988" s="97" t="s">
        <v>5743</v>
      </c>
      <c r="B1988" s="97" t="s">
        <v>5744</v>
      </c>
      <c r="C1988" s="97" t="s">
        <v>28</v>
      </c>
      <c r="D1988" s="100">
        <f>IF(ISERROR(INDEX('Trust - Frontsheet'!$C$12:$O$211,Index!B1981,Index!A1981)),0,INDEX('Trust - Frontsheet'!$C$12:$O$211,Index!B1981,Index!A1981))</f>
        <v>0</v>
      </c>
    </row>
    <row r="1989" spans="1:4" x14ac:dyDescent="0.2">
      <c r="A1989" s="97" t="s">
        <v>5747</v>
      </c>
      <c r="B1989" s="97" t="s">
        <v>5748</v>
      </c>
      <c r="C1989" s="97" t="s">
        <v>28</v>
      </c>
      <c r="D1989" s="100">
        <f>IF(ISERROR(INDEX('Trust - Frontsheet'!$C$12:$O$211,Index!B1982,Index!A1982)),0,INDEX('Trust - Frontsheet'!$C$12:$O$211,Index!B1982,Index!A1982))</f>
        <v>0</v>
      </c>
    </row>
    <row r="1990" spans="1:4" x14ac:dyDescent="0.2">
      <c r="A1990" s="97" t="s">
        <v>5749</v>
      </c>
      <c r="B1990" s="97" t="s">
        <v>5750</v>
      </c>
      <c r="C1990" s="97" t="s">
        <v>28</v>
      </c>
      <c r="D1990" s="100">
        <f>IF(ISERROR(INDEX('Trust - Frontsheet'!$C$12:$O$211,Index!B1983,Index!A1983)),0,INDEX('Trust - Frontsheet'!$C$12:$O$211,Index!B1983,Index!A1983))</f>
        <v>0</v>
      </c>
    </row>
    <row r="1991" spans="1:4" x14ac:dyDescent="0.2">
      <c r="A1991" s="97" t="s">
        <v>5751</v>
      </c>
      <c r="B1991" s="97" t="s">
        <v>5752</v>
      </c>
      <c r="C1991" s="97" t="s">
        <v>28</v>
      </c>
      <c r="D1991" s="100">
        <f>IF(ISERROR(INDEX('Trust - Frontsheet'!$C$12:$O$211,Index!B1984,Index!A1984)),0,INDEX('Trust - Frontsheet'!$C$12:$O$211,Index!B1984,Index!A1984))</f>
        <v>0</v>
      </c>
    </row>
    <row r="1992" spans="1:4" x14ac:dyDescent="0.2">
      <c r="A1992" s="97" t="s">
        <v>5753</v>
      </c>
      <c r="B1992" s="97" t="s">
        <v>5754</v>
      </c>
      <c r="C1992" s="97" t="s">
        <v>28</v>
      </c>
      <c r="D1992" s="100">
        <f>IF(ISERROR(INDEX('Trust - Frontsheet'!$C$12:$O$211,Index!B1985,Index!A1985)),0,INDEX('Trust - Frontsheet'!$C$12:$O$211,Index!B1985,Index!A1985))</f>
        <v>0</v>
      </c>
    </row>
    <row r="1993" spans="1:4" x14ac:dyDescent="0.2">
      <c r="A1993" s="97" t="s">
        <v>5755</v>
      </c>
      <c r="B1993" s="97" t="s">
        <v>5756</v>
      </c>
      <c r="C1993" s="97" t="s">
        <v>28</v>
      </c>
      <c r="D1993" s="100">
        <f>IF(ISERROR(INDEX('Trust - Frontsheet'!$C$12:$O$211,Index!B1986,Index!A1986)),0,INDEX('Trust - Frontsheet'!$C$12:$O$211,Index!B1986,Index!A1986))</f>
        <v>0</v>
      </c>
    </row>
    <row r="1994" spans="1:4" x14ac:dyDescent="0.2">
      <c r="A1994" s="97" t="s">
        <v>5757</v>
      </c>
      <c r="B1994" s="97" t="s">
        <v>5758</v>
      </c>
      <c r="C1994" s="97" t="s">
        <v>28</v>
      </c>
      <c r="D1994" s="100">
        <f>IF(ISERROR(INDEX('Trust - Frontsheet'!$C$12:$O$211,Index!B1987,Index!A1987)),0,INDEX('Trust - Frontsheet'!$C$12:$O$211,Index!B1987,Index!A1987))</f>
        <v>0</v>
      </c>
    </row>
    <row r="1995" spans="1:4" x14ac:dyDescent="0.2">
      <c r="A1995" s="97" t="s">
        <v>5759</v>
      </c>
      <c r="B1995" s="97" t="s">
        <v>5760</v>
      </c>
      <c r="C1995" s="97" t="s">
        <v>28</v>
      </c>
      <c r="D1995" s="100">
        <f>IF(ISERROR(INDEX('Trust - Frontsheet'!$C$12:$O$211,Index!B1988,Index!A1988)),0,INDEX('Trust - Frontsheet'!$C$12:$O$211,Index!B1988,Index!A1988))</f>
        <v>0</v>
      </c>
    </row>
    <row r="1996" spans="1:4" x14ac:dyDescent="0.2">
      <c r="A1996" s="97" t="s">
        <v>3911</v>
      </c>
      <c r="B1996" s="97" t="s">
        <v>3912</v>
      </c>
      <c r="C1996" s="97" t="s">
        <v>28</v>
      </c>
      <c r="D1996" s="100">
        <f>IF(ISERROR(INDEX('Trust - Frontsheet'!$C$12:$O$211,Index!B1989,Index!A1989)),0,INDEX('Trust - Frontsheet'!$C$12:$O$211,Index!B1989,Index!A1989))</f>
        <v>0</v>
      </c>
    </row>
    <row r="1997" spans="1:4" x14ac:dyDescent="0.2">
      <c r="A1997" s="97" t="s">
        <v>3913</v>
      </c>
      <c r="B1997" s="97" t="s">
        <v>3914</v>
      </c>
      <c r="C1997" s="97" t="s">
        <v>28</v>
      </c>
      <c r="D1997" s="100">
        <f>IF(ISERROR(INDEX('Trust - Frontsheet'!$C$12:$O$211,Index!B1990,Index!A1990)),0,INDEX('Trust - Frontsheet'!$C$12:$O$211,Index!B1990,Index!A1990))</f>
        <v>0</v>
      </c>
    </row>
    <row r="1998" spans="1:4" x14ac:dyDescent="0.2">
      <c r="A1998" s="97" t="s">
        <v>3915</v>
      </c>
      <c r="B1998" s="97" t="s">
        <v>3916</v>
      </c>
      <c r="C1998" s="97" t="s">
        <v>28</v>
      </c>
      <c r="D1998" s="100">
        <f>IF(ISERROR(INDEX('Trust - Frontsheet'!$C$12:$O$211,Index!B1991,Index!A1991)),0,INDEX('Trust - Frontsheet'!$C$12:$O$211,Index!B1991,Index!A1991))</f>
        <v>0</v>
      </c>
    </row>
    <row r="1999" spans="1:4" x14ac:dyDescent="0.2">
      <c r="A1999" s="97" t="s">
        <v>3919</v>
      </c>
      <c r="B1999" s="97" t="s">
        <v>3920</v>
      </c>
      <c r="C1999" s="97" t="s">
        <v>28</v>
      </c>
      <c r="D1999" s="100">
        <f>IF(ISERROR(INDEX('Trust - Frontsheet'!$C$12:$O$211,Index!B1992,Index!A1992)),0,INDEX('Trust - Frontsheet'!$C$12:$O$211,Index!B1992,Index!A1992))</f>
        <v>0</v>
      </c>
    </row>
    <row r="2000" spans="1:4" x14ac:dyDescent="0.2">
      <c r="A2000" s="97" t="s">
        <v>3921</v>
      </c>
      <c r="B2000" s="97" t="s">
        <v>3922</v>
      </c>
      <c r="C2000" s="97" t="s">
        <v>28</v>
      </c>
      <c r="D2000" s="100">
        <f>IF(ISERROR(INDEX('Trust - Frontsheet'!$C$12:$O$211,Index!B1993,Index!A1993)),0,INDEX('Trust - Frontsheet'!$C$12:$O$211,Index!B1993,Index!A1993))</f>
        <v>0</v>
      </c>
    </row>
    <row r="2001" spans="1:4" x14ac:dyDescent="0.2">
      <c r="A2001" s="97" t="s">
        <v>3923</v>
      </c>
      <c r="B2001" s="97" t="s">
        <v>6030</v>
      </c>
      <c r="C2001" s="97" t="s">
        <v>28</v>
      </c>
      <c r="D2001" s="100">
        <f>IF(ISERROR(INDEX('Trust - Frontsheet'!$C$12:$O$211,Index!B1994,Index!A1994)),0,INDEX('Trust - Frontsheet'!$C$12:$O$211,Index!B1994,Index!A1994))</f>
        <v>0</v>
      </c>
    </row>
    <row r="2002" spans="1:4" x14ac:dyDescent="0.2">
      <c r="A2002" s="97" t="s">
        <v>6031</v>
      </c>
      <c r="B2002" s="97" t="s">
        <v>6032</v>
      </c>
      <c r="C2002" s="97" t="s">
        <v>28</v>
      </c>
      <c r="D2002" s="100">
        <f>IF(ISERROR(INDEX('Trust - Frontsheet'!$C$12:$O$211,Index!B1995,Index!A1995)),0,INDEX('Trust - Frontsheet'!$C$12:$O$211,Index!B1995,Index!A1995))</f>
        <v>0</v>
      </c>
    </row>
    <row r="2003" spans="1:4" x14ac:dyDescent="0.2">
      <c r="A2003" s="97" t="s">
        <v>6033</v>
      </c>
      <c r="B2003" s="97" t="s">
        <v>6034</v>
      </c>
      <c r="C2003" s="97" t="s">
        <v>28</v>
      </c>
      <c r="D2003" s="100">
        <f>IF(ISERROR(INDEX('Trust - Frontsheet'!$C$12:$O$211,Index!B1996,Index!A1996)),0,INDEX('Trust - Frontsheet'!$C$12:$O$211,Index!B1996,Index!A1996))</f>
        <v>0</v>
      </c>
    </row>
    <row r="2004" spans="1:4" x14ac:dyDescent="0.2">
      <c r="A2004" s="97" t="s">
        <v>6035</v>
      </c>
      <c r="B2004" s="97" t="s">
        <v>6036</v>
      </c>
      <c r="C2004" s="97" t="s">
        <v>28</v>
      </c>
      <c r="D2004" s="100">
        <f>IF(ISERROR(INDEX('Trust - Frontsheet'!$C$12:$O$211,Index!B1997,Index!A1997)),0,INDEX('Trust - Frontsheet'!$C$12:$O$211,Index!B1997,Index!A1997))</f>
        <v>0</v>
      </c>
    </row>
    <row r="2005" spans="1:4" x14ac:dyDescent="0.2">
      <c r="A2005" s="97" t="s">
        <v>6037</v>
      </c>
      <c r="B2005" s="97" t="s">
        <v>6038</v>
      </c>
      <c r="C2005" s="97" t="s">
        <v>28</v>
      </c>
      <c r="D2005" s="100">
        <f>IF(ISERROR(INDEX('Trust - Frontsheet'!$C$12:$O$211,Index!B1998,Index!A1998)),0,INDEX('Trust - Frontsheet'!$C$12:$O$211,Index!B1998,Index!A1998))</f>
        <v>0</v>
      </c>
    </row>
    <row r="2006" spans="1:4" x14ac:dyDescent="0.2">
      <c r="A2006" s="97" t="s">
        <v>6039</v>
      </c>
      <c r="B2006" s="97" t="s">
        <v>6040</v>
      </c>
      <c r="C2006" s="97" t="s">
        <v>28</v>
      </c>
      <c r="D2006" s="100">
        <f>IF(ISERROR(INDEX('Trust - Frontsheet'!$C$12:$O$211,Index!B1999,Index!A1999)),0,INDEX('Trust - Frontsheet'!$C$12:$O$211,Index!B1999,Index!A1999))</f>
        <v>0</v>
      </c>
    </row>
    <row r="2007" spans="1:4" x14ac:dyDescent="0.2">
      <c r="A2007" s="97" t="s">
        <v>6041</v>
      </c>
      <c r="B2007" s="97" t="s">
        <v>6042</v>
      </c>
      <c r="C2007" s="97" t="s">
        <v>28</v>
      </c>
      <c r="D2007" s="100">
        <f>IF(ISERROR(INDEX('Trust - Frontsheet'!$C$12:$O$211,Index!B2000,Index!A2000)),0,INDEX('Trust - Frontsheet'!$C$12:$O$211,Index!B2000,Index!A2000))</f>
        <v>0</v>
      </c>
    </row>
    <row r="2008" spans="1:4" x14ac:dyDescent="0.2">
      <c r="A2008" s="97" t="s">
        <v>6043</v>
      </c>
      <c r="B2008" s="97" t="s">
        <v>6044</v>
      </c>
      <c r="C2008" s="97" t="s">
        <v>28</v>
      </c>
      <c r="D2008" s="100">
        <f>IF(ISERROR(INDEX('Trust - Frontsheet'!$C$12:$O$211,Index!B2001,Index!A2001)),0,INDEX('Trust - Frontsheet'!$C$12:$O$211,Index!B2001,Index!A2001))</f>
        <v>0</v>
      </c>
    </row>
    <row r="2009" spans="1:4" x14ac:dyDescent="0.2">
      <c r="A2009" s="97" t="s">
        <v>6049</v>
      </c>
      <c r="B2009" s="97" t="s">
        <v>6050</v>
      </c>
      <c r="C2009" s="97" t="s">
        <v>28</v>
      </c>
      <c r="D2009" s="100">
        <f>IF(ISERROR(INDEX('Trust - Frontsheet'!$C$12:$O$211,Index!B2002,Index!A2002)),0,INDEX('Trust - Frontsheet'!$C$12:$O$211,Index!B2002,Index!A2002))</f>
        <v>0</v>
      </c>
    </row>
    <row r="2010" spans="1:4" x14ac:dyDescent="0.2">
      <c r="A2010" s="97" t="s">
        <v>7149</v>
      </c>
      <c r="B2010" s="97" t="s">
        <v>7150</v>
      </c>
      <c r="C2010" s="97" t="s">
        <v>28</v>
      </c>
      <c r="D2010" s="100">
        <f>IF(ISERROR(INDEX('Trust - Frontsheet'!$C$12:$O$211,Index!B2003,Index!A2003)),0,INDEX('Trust - Frontsheet'!$C$12:$O$211,Index!B2003,Index!A2003))</f>
        <v>1116</v>
      </c>
    </row>
    <row r="2011" spans="1:4" x14ac:dyDescent="0.2">
      <c r="A2011" s="97" t="s">
        <v>7978</v>
      </c>
      <c r="B2011" s="97" t="s">
        <v>7979</v>
      </c>
      <c r="C2011" s="97" t="s">
        <v>28</v>
      </c>
      <c r="D2011" s="100">
        <f>IF(ISERROR(INDEX('Trust - Frontsheet'!$C$12:$O$211,Index!B2004,Index!A2004)),0,INDEX('Trust - Frontsheet'!$C$12:$O$211,Index!B2004,Index!A2004))</f>
        <v>744</v>
      </c>
    </row>
    <row r="2012" spans="1:4" x14ac:dyDescent="0.2">
      <c r="A2012" s="97" t="s">
        <v>8002</v>
      </c>
      <c r="B2012" s="97" t="s">
        <v>8003</v>
      </c>
      <c r="C2012" s="97" t="s">
        <v>28</v>
      </c>
      <c r="D2012" s="100">
        <f>IF(ISERROR(INDEX('Trust - Frontsheet'!$C$12:$O$211,Index!B2005,Index!A2005)),0,INDEX('Trust - Frontsheet'!$C$12:$O$211,Index!B2005,Index!A2005))</f>
        <v>1116</v>
      </c>
    </row>
    <row r="2013" spans="1:4" x14ac:dyDescent="0.2">
      <c r="A2013" s="97" t="s">
        <v>3885</v>
      </c>
      <c r="B2013" s="97" t="s">
        <v>3886</v>
      </c>
      <c r="C2013" s="97" t="s">
        <v>28</v>
      </c>
      <c r="D2013" s="100">
        <f>IF(ISERROR(INDEX('Trust - Frontsheet'!$C$12:$O$211,Index!B2006,Index!A2006)),0,INDEX('Trust - Frontsheet'!$C$12:$O$211,Index!B2006,Index!A2006))</f>
        <v>744</v>
      </c>
    </row>
    <row r="2014" spans="1:4" x14ac:dyDescent="0.2">
      <c r="A2014" s="97" t="s">
        <v>3907</v>
      </c>
      <c r="B2014" s="97" t="s">
        <v>3908</v>
      </c>
      <c r="C2014" s="97" t="s">
        <v>28</v>
      </c>
      <c r="D2014" s="100">
        <f>IF(ISERROR(INDEX('Trust - Frontsheet'!$C$12:$O$211,Index!B2007,Index!A2007)),0,INDEX('Trust - Frontsheet'!$C$12:$O$211,Index!B2007,Index!A2007))</f>
        <v>720</v>
      </c>
    </row>
    <row r="2015" spans="1:4" x14ac:dyDescent="0.2">
      <c r="A2015" s="97" t="s">
        <v>9474</v>
      </c>
      <c r="B2015" s="97" t="s">
        <v>9475</v>
      </c>
      <c r="C2015" s="97" t="s">
        <v>28</v>
      </c>
      <c r="D2015" s="100">
        <f>IF(ISERROR(INDEX('Trust - Frontsheet'!$C$12:$O$211,Index!B2008,Index!A2008)),0,INDEX('Trust - Frontsheet'!$C$12:$O$211,Index!B2008,Index!A2008))</f>
        <v>1464</v>
      </c>
    </row>
    <row r="2016" spans="1:4" x14ac:dyDescent="0.2">
      <c r="A2016" s="97" t="s">
        <v>9496</v>
      </c>
      <c r="B2016" s="97" t="s">
        <v>9497</v>
      </c>
      <c r="C2016" s="97" t="s">
        <v>28</v>
      </c>
      <c r="D2016" s="100">
        <f>IF(ISERROR(INDEX('Trust - Frontsheet'!$C$12:$O$211,Index!B2009,Index!A2009)),0,INDEX('Trust - Frontsheet'!$C$12:$O$211,Index!B2009,Index!A2009))</f>
        <v>2700</v>
      </c>
    </row>
    <row r="2017" spans="1:4" x14ac:dyDescent="0.2">
      <c r="A2017" s="97" t="s">
        <v>4855</v>
      </c>
      <c r="B2017" s="97" t="s">
        <v>4856</v>
      </c>
      <c r="C2017" s="97" t="s">
        <v>28</v>
      </c>
      <c r="D2017" s="100">
        <f>IF(ISERROR(INDEX('Trust - Frontsheet'!$C$12:$O$211,Index!B2010,Index!A2010)),0,INDEX('Trust - Frontsheet'!$C$12:$O$211,Index!B2010,Index!A2010))</f>
        <v>1092</v>
      </c>
    </row>
    <row r="2018" spans="1:4" x14ac:dyDescent="0.2">
      <c r="A2018" s="97" t="s">
        <v>7191</v>
      </c>
      <c r="B2018" s="97" t="s">
        <v>7192</v>
      </c>
      <c r="C2018" s="97" t="s">
        <v>28</v>
      </c>
      <c r="D2018" s="100">
        <f>IF(ISERROR(INDEX('Trust - Frontsheet'!$C$12:$O$211,Index!B2011,Index!A2011)),0,INDEX('Trust - Frontsheet'!$C$12:$O$211,Index!B2011,Index!A2011))</f>
        <v>1116</v>
      </c>
    </row>
    <row r="2019" spans="1:4" x14ac:dyDescent="0.2">
      <c r="A2019" s="97" t="s">
        <v>7151</v>
      </c>
      <c r="B2019" s="97" t="s">
        <v>7152</v>
      </c>
      <c r="C2019" s="97" t="s">
        <v>28</v>
      </c>
      <c r="D2019" s="100">
        <f>IF(ISERROR(INDEX('Trust - Frontsheet'!$C$12:$O$211,Index!B2012,Index!A2012)),0,INDEX('Trust - Frontsheet'!$C$12:$O$211,Index!B2012,Index!A2012))</f>
        <v>732</v>
      </c>
    </row>
    <row r="2020" spans="1:4" x14ac:dyDescent="0.2">
      <c r="A2020" s="97" t="s">
        <v>7173</v>
      </c>
      <c r="B2020" s="97" t="s">
        <v>7174</v>
      </c>
      <c r="C2020" s="97" t="s">
        <v>28</v>
      </c>
      <c r="D2020" s="100">
        <f>IF(ISERROR(INDEX('Trust - Frontsheet'!$C$12:$O$211,Index!B2013,Index!A2013)),0,INDEX('Trust - Frontsheet'!$C$12:$O$211,Index!B2013,Index!A2013))</f>
        <v>1104</v>
      </c>
    </row>
    <row r="2021" spans="1:4" x14ac:dyDescent="0.2">
      <c r="A2021" s="97" t="s">
        <v>6297</v>
      </c>
      <c r="B2021" s="97" t="s">
        <v>6298</v>
      </c>
      <c r="C2021" s="97" t="s">
        <v>28</v>
      </c>
      <c r="D2021" s="100">
        <f>IF(ISERROR(INDEX('Trust - Frontsheet'!$C$12:$O$211,Index!B2014,Index!A2014)),0,INDEX('Trust - Frontsheet'!$C$12:$O$211,Index!B2014,Index!A2014))</f>
        <v>1116</v>
      </c>
    </row>
    <row r="2022" spans="1:4" x14ac:dyDescent="0.2">
      <c r="A2022" s="97" t="s">
        <v>4437</v>
      </c>
      <c r="B2022" s="97" t="s">
        <v>4438</v>
      </c>
      <c r="C2022" s="97" t="s">
        <v>28</v>
      </c>
      <c r="D2022" s="100">
        <f>IF(ISERROR(INDEX('Trust - Frontsheet'!$C$12:$O$211,Index!B2015,Index!A2015)),0,INDEX('Trust - Frontsheet'!$C$12:$O$211,Index!B2015,Index!A2015))</f>
        <v>1704</v>
      </c>
    </row>
    <row r="2023" spans="1:4" x14ac:dyDescent="0.2">
      <c r="A2023" s="97" t="s">
        <v>4459</v>
      </c>
      <c r="B2023" s="97" t="s">
        <v>4460</v>
      </c>
      <c r="C2023" s="97" t="s">
        <v>28</v>
      </c>
      <c r="D2023" s="100">
        <f>IF(ISERROR(INDEX('Trust - Frontsheet'!$C$12:$O$211,Index!B2016,Index!A2016)),0,INDEX('Trust - Frontsheet'!$C$12:$O$211,Index!B2016,Index!A2016))</f>
        <v>1128</v>
      </c>
    </row>
    <row r="2024" spans="1:4" x14ac:dyDescent="0.2">
      <c r="A2024" s="97" t="s">
        <v>4481</v>
      </c>
      <c r="B2024" s="97" t="s">
        <v>4482</v>
      </c>
      <c r="C2024" s="97" t="s">
        <v>28</v>
      </c>
      <c r="D2024" s="100">
        <f>IF(ISERROR(INDEX('Trust - Frontsheet'!$C$12:$O$211,Index!B2017,Index!A2017)),0,INDEX('Trust - Frontsheet'!$C$12:$O$211,Index!B2017,Index!A2017))</f>
        <v>1116</v>
      </c>
    </row>
    <row r="2025" spans="1:4" x14ac:dyDescent="0.2">
      <c r="A2025" s="97" t="s">
        <v>6719</v>
      </c>
      <c r="B2025" s="97" t="s">
        <v>6720</v>
      </c>
      <c r="C2025" s="97" t="s">
        <v>28</v>
      </c>
      <c r="D2025" s="100">
        <f>IF(ISERROR(INDEX('Trust - Frontsheet'!$C$12:$O$211,Index!B2018,Index!A2018)),0,INDEX('Trust - Frontsheet'!$C$12:$O$211,Index!B2018,Index!A2018))</f>
        <v>744</v>
      </c>
    </row>
    <row r="2026" spans="1:4" x14ac:dyDescent="0.2">
      <c r="A2026" s="97" t="s">
        <v>6741</v>
      </c>
      <c r="B2026" s="97" t="s">
        <v>6742</v>
      </c>
      <c r="C2026" s="97" t="s">
        <v>28</v>
      </c>
      <c r="D2026" s="100">
        <f>IF(ISERROR(INDEX('Trust - Frontsheet'!$C$12:$O$211,Index!B2019,Index!A2019)),0,INDEX('Trust - Frontsheet'!$C$12:$O$211,Index!B2019,Index!A2019))</f>
        <v>2700</v>
      </c>
    </row>
    <row r="2027" spans="1:4" x14ac:dyDescent="0.2">
      <c r="A2027" s="97" t="s">
        <v>5474</v>
      </c>
      <c r="B2027" s="97" t="s">
        <v>5475</v>
      </c>
      <c r="C2027" s="97" t="s">
        <v>28</v>
      </c>
      <c r="D2027" s="100">
        <f>IF(ISERROR(INDEX('Trust - Frontsheet'!$C$12:$O$211,Index!B2020,Index!A2020)),0,INDEX('Trust - Frontsheet'!$C$12:$O$211,Index!B2020,Index!A2020))</f>
        <v>2376</v>
      </c>
    </row>
    <row r="2028" spans="1:4" x14ac:dyDescent="0.2">
      <c r="A2028" s="97" t="s">
        <v>5496</v>
      </c>
      <c r="B2028" s="97" t="s">
        <v>5497</v>
      </c>
      <c r="C2028" s="97" t="s">
        <v>28</v>
      </c>
      <c r="D2028" s="100">
        <f>IF(ISERROR(INDEX('Trust - Frontsheet'!$C$12:$O$211,Index!B2021,Index!A2021)),0,INDEX('Trust - Frontsheet'!$C$12:$O$211,Index!B2021,Index!A2021))</f>
        <v>780</v>
      </c>
    </row>
    <row r="2029" spans="1:4" x14ac:dyDescent="0.2">
      <c r="A2029" s="97" t="s">
        <v>7980</v>
      </c>
      <c r="B2029" s="97" t="s">
        <v>7981</v>
      </c>
      <c r="C2029" s="97" t="s">
        <v>28</v>
      </c>
      <c r="D2029" s="100">
        <f>IF(ISERROR(INDEX('Trust - Frontsheet'!$C$12:$O$211,Index!B2022,Index!A2022)),0,INDEX('Trust - Frontsheet'!$C$12:$O$211,Index!B2022,Index!A2022))</f>
        <v>360</v>
      </c>
    </row>
    <row r="2030" spans="1:4" x14ac:dyDescent="0.2">
      <c r="A2030" s="97" t="s">
        <v>7984</v>
      </c>
      <c r="B2030" s="97" t="s">
        <v>7985</v>
      </c>
      <c r="C2030" s="97" t="s">
        <v>28</v>
      </c>
      <c r="D2030" s="100">
        <f>IF(ISERROR(INDEX('Trust - Frontsheet'!$C$12:$O$211,Index!B2023,Index!A2023)),0,INDEX('Trust - Frontsheet'!$C$12:$O$211,Index!B2023,Index!A2023))</f>
        <v>1488</v>
      </c>
    </row>
    <row r="2031" spans="1:4" x14ac:dyDescent="0.2">
      <c r="A2031" s="97" t="s">
        <v>7986</v>
      </c>
      <c r="B2031" s="97" t="s">
        <v>7987</v>
      </c>
      <c r="C2031" s="97" t="s">
        <v>28</v>
      </c>
      <c r="D2031" s="100">
        <f>IF(ISERROR(INDEX('Trust - Frontsheet'!$C$12:$O$211,Index!B2024,Index!A2024)),0,INDEX('Trust - Frontsheet'!$C$12:$O$211,Index!B2024,Index!A2024))</f>
        <v>1428</v>
      </c>
    </row>
    <row r="2032" spans="1:4" x14ac:dyDescent="0.2">
      <c r="A2032" s="97" t="s">
        <v>7988</v>
      </c>
      <c r="B2032" s="97" t="s">
        <v>7989</v>
      </c>
      <c r="C2032" s="97" t="s">
        <v>28</v>
      </c>
      <c r="D2032" s="100">
        <f>IF(ISERROR(INDEX('Trust - Frontsheet'!$C$12:$O$211,Index!B2025,Index!A2025)),0,INDEX('Trust - Frontsheet'!$C$12:$O$211,Index!B2025,Index!A2025))</f>
        <v>1404</v>
      </c>
    </row>
    <row r="2033" spans="1:4" x14ac:dyDescent="0.2">
      <c r="A2033" s="97" t="s">
        <v>7990</v>
      </c>
      <c r="B2033" s="97" t="s">
        <v>7991</v>
      </c>
      <c r="C2033" s="97" t="s">
        <v>28</v>
      </c>
      <c r="D2033" s="100">
        <f>IF(ISERROR(INDEX('Trust - Frontsheet'!$C$12:$O$211,Index!B2026,Index!A2026)),0,INDEX('Trust - Frontsheet'!$C$12:$O$211,Index!B2026,Index!A2026))</f>
        <v>1476</v>
      </c>
    </row>
    <row r="2034" spans="1:4" x14ac:dyDescent="0.2">
      <c r="A2034" s="97" t="s">
        <v>7992</v>
      </c>
      <c r="B2034" s="97" t="s">
        <v>7993</v>
      </c>
      <c r="C2034" s="97" t="s">
        <v>28</v>
      </c>
      <c r="D2034" s="100">
        <f>IF(ISERROR(INDEX('Trust - Frontsheet'!$C$12:$O$211,Index!B2027,Index!A2027)),0,INDEX('Trust - Frontsheet'!$C$12:$O$211,Index!B2027,Index!A2027))</f>
        <v>1680</v>
      </c>
    </row>
    <row r="2035" spans="1:4" x14ac:dyDescent="0.2">
      <c r="A2035" s="97" t="s">
        <v>7994</v>
      </c>
      <c r="B2035" s="97" t="s">
        <v>7995</v>
      </c>
      <c r="C2035" s="97" t="s">
        <v>28</v>
      </c>
      <c r="D2035" s="100">
        <f>IF(ISERROR(INDEX('Trust - Frontsheet'!$C$12:$O$211,Index!B2028,Index!A2028)),0,INDEX('Trust - Frontsheet'!$C$12:$O$211,Index!B2028,Index!A2028))</f>
        <v>1152</v>
      </c>
    </row>
    <row r="2036" spans="1:4" x14ac:dyDescent="0.2">
      <c r="A2036" s="97" t="s">
        <v>7996</v>
      </c>
      <c r="B2036" s="97" t="s">
        <v>7997</v>
      </c>
      <c r="C2036" s="97" t="s">
        <v>28</v>
      </c>
      <c r="D2036" s="100">
        <f>IF(ISERROR(INDEX('Trust - Frontsheet'!$C$12:$O$211,Index!B2029,Index!A2029)),0,INDEX('Trust - Frontsheet'!$C$12:$O$211,Index!B2029,Index!A2029))</f>
        <v>1500</v>
      </c>
    </row>
    <row r="2037" spans="1:4" x14ac:dyDescent="0.2">
      <c r="A2037" s="97" t="s">
        <v>7998</v>
      </c>
      <c r="B2037" s="97" t="s">
        <v>7999</v>
      </c>
      <c r="C2037" s="97" t="s">
        <v>28</v>
      </c>
      <c r="D2037" s="100">
        <f>IF(ISERROR(INDEX('Trust - Frontsheet'!$C$12:$O$211,Index!B2030,Index!A2030)),0,INDEX('Trust - Frontsheet'!$C$12:$O$211,Index!B2030,Index!A2030))</f>
        <v>1512</v>
      </c>
    </row>
    <row r="2038" spans="1:4" x14ac:dyDescent="0.2">
      <c r="A2038" s="97" t="s">
        <v>8000</v>
      </c>
      <c r="B2038" s="97" t="s">
        <v>8001</v>
      </c>
      <c r="C2038" s="97" t="s">
        <v>28</v>
      </c>
      <c r="D2038" s="100">
        <f>IF(ISERROR(INDEX('Trust - Frontsheet'!$C$12:$O$211,Index!B2031,Index!A2031)),0,INDEX('Trust - Frontsheet'!$C$12:$O$211,Index!B2031,Index!A2031))</f>
        <v>744</v>
      </c>
    </row>
    <row r="2039" spans="1:4" x14ac:dyDescent="0.2">
      <c r="A2039" s="97" t="s">
        <v>3865</v>
      </c>
      <c r="B2039" s="97" t="s">
        <v>3866</v>
      </c>
      <c r="C2039" s="97" t="s">
        <v>28</v>
      </c>
      <c r="D2039" s="100">
        <f>IF(ISERROR(INDEX('Trust - Frontsheet'!$C$12:$O$211,Index!B2032,Index!A2032)),0,INDEX('Trust - Frontsheet'!$C$12:$O$211,Index!B2032,Index!A2032))</f>
        <v>492</v>
      </c>
    </row>
    <row r="2040" spans="1:4" x14ac:dyDescent="0.2">
      <c r="A2040" s="97" t="s">
        <v>3867</v>
      </c>
      <c r="B2040" s="97" t="s">
        <v>3868</v>
      </c>
      <c r="C2040" s="97" t="s">
        <v>28</v>
      </c>
      <c r="D2040" s="100">
        <f>IF(ISERROR(INDEX('Trust - Frontsheet'!$C$12:$O$211,Index!B2033,Index!A2033)),0,INDEX('Trust - Frontsheet'!$C$12:$O$211,Index!B2033,Index!A2033))</f>
        <v>2940</v>
      </c>
    </row>
    <row r="2041" spans="1:4" x14ac:dyDescent="0.2">
      <c r="A2041" s="97" t="s">
        <v>3869</v>
      </c>
      <c r="B2041" s="97" t="s">
        <v>3870</v>
      </c>
      <c r="C2041" s="97" t="s">
        <v>28</v>
      </c>
      <c r="D2041" s="100">
        <f>IF(ISERROR(INDEX('Trust - Frontsheet'!$C$12:$O$211,Index!B2034,Index!A2034)),0,INDEX('Trust - Frontsheet'!$C$12:$O$211,Index!B2034,Index!A2034))</f>
        <v>1464</v>
      </c>
    </row>
    <row r="2042" spans="1:4" x14ac:dyDescent="0.2">
      <c r="A2042" s="97" t="s">
        <v>3871</v>
      </c>
      <c r="B2042" s="97" t="s">
        <v>3872</v>
      </c>
      <c r="C2042" s="97" t="s">
        <v>28</v>
      </c>
      <c r="D2042" s="100">
        <f>IF(ISERROR(INDEX('Trust - Frontsheet'!$C$12:$O$211,Index!B2035,Index!A2035)),0,INDEX('Trust - Frontsheet'!$C$12:$O$211,Index!B2035,Index!A2035))</f>
        <v>744</v>
      </c>
    </row>
    <row r="2043" spans="1:4" x14ac:dyDescent="0.2">
      <c r="A2043" s="97" t="s">
        <v>3873</v>
      </c>
      <c r="B2043" s="97" t="s">
        <v>3874</v>
      </c>
      <c r="C2043" s="97" t="s">
        <v>28</v>
      </c>
      <c r="D2043" s="100">
        <f>IF(ISERROR(INDEX('Trust - Frontsheet'!$C$12:$O$211,Index!B2036,Index!A2036)),0,INDEX('Trust - Frontsheet'!$C$12:$O$211,Index!B2036,Index!A2036))</f>
        <v>2580</v>
      </c>
    </row>
    <row r="2044" spans="1:4" x14ac:dyDescent="0.2">
      <c r="A2044" s="97" t="s">
        <v>3875</v>
      </c>
      <c r="B2044" s="97" t="s">
        <v>3876</v>
      </c>
      <c r="C2044" s="97" t="s">
        <v>28</v>
      </c>
      <c r="D2044" s="100">
        <f>IF(ISERROR(INDEX('Trust - Frontsheet'!$C$12:$O$211,Index!B2037,Index!A2037)),0,INDEX('Trust - Frontsheet'!$C$12:$O$211,Index!B2037,Index!A2037))</f>
        <v>744</v>
      </c>
    </row>
    <row r="2045" spans="1:4" x14ac:dyDescent="0.2">
      <c r="A2045" s="97" t="s">
        <v>3877</v>
      </c>
      <c r="B2045" s="97" t="s">
        <v>3878</v>
      </c>
      <c r="C2045" s="97" t="s">
        <v>28</v>
      </c>
      <c r="D2045" s="100">
        <f>IF(ISERROR(INDEX('Trust - Frontsheet'!$C$12:$O$211,Index!B2038,Index!A2038)),0,INDEX('Trust - Frontsheet'!$C$12:$O$211,Index!B2038,Index!A2038))</f>
        <v>2172</v>
      </c>
    </row>
    <row r="2046" spans="1:4" x14ac:dyDescent="0.2">
      <c r="A2046" s="97" t="s">
        <v>3879</v>
      </c>
      <c r="B2046" s="97" t="s">
        <v>3880</v>
      </c>
      <c r="C2046" s="97" t="s">
        <v>28</v>
      </c>
      <c r="D2046" s="100">
        <f>IF(ISERROR(INDEX('Trust - Frontsheet'!$C$12:$O$211,Index!B2039,Index!A2039)),0,INDEX('Trust - Frontsheet'!$C$12:$O$211,Index!B2039,Index!A2039))</f>
        <v>396</v>
      </c>
    </row>
    <row r="2047" spans="1:4" x14ac:dyDescent="0.2">
      <c r="A2047" s="97" t="s">
        <v>3881</v>
      </c>
      <c r="B2047" s="97" t="s">
        <v>3882</v>
      </c>
      <c r="C2047" s="97" t="s">
        <v>28</v>
      </c>
      <c r="D2047" s="100">
        <f>IF(ISERROR(INDEX('Trust - Frontsheet'!$C$12:$O$211,Index!B2040,Index!A2040)),0,INDEX('Trust - Frontsheet'!$C$12:$O$211,Index!B2040,Index!A2040))</f>
        <v>0</v>
      </c>
    </row>
    <row r="2048" spans="1:4" x14ac:dyDescent="0.2">
      <c r="A2048" s="97" t="s">
        <v>3883</v>
      </c>
      <c r="B2048" s="97" t="s">
        <v>3884</v>
      </c>
      <c r="C2048" s="97" t="s">
        <v>28</v>
      </c>
      <c r="D2048" s="100">
        <f>IF(ISERROR(INDEX('Trust - Frontsheet'!$C$12:$O$211,Index!B2041,Index!A2041)),0,INDEX('Trust - Frontsheet'!$C$12:$O$211,Index!B2041,Index!A2041))</f>
        <v>0</v>
      </c>
    </row>
    <row r="2049" spans="1:4" x14ac:dyDescent="0.2">
      <c r="A2049" s="97" t="s">
        <v>3887</v>
      </c>
      <c r="B2049" s="97" t="s">
        <v>3888</v>
      </c>
      <c r="C2049" s="97" t="s">
        <v>28</v>
      </c>
      <c r="D2049" s="100">
        <f>IF(ISERROR(INDEX('Trust - Frontsheet'!$C$12:$O$211,Index!B2042,Index!A2042)),0,INDEX('Trust - Frontsheet'!$C$12:$O$211,Index!B2042,Index!A2042))</f>
        <v>0</v>
      </c>
    </row>
    <row r="2050" spans="1:4" x14ac:dyDescent="0.2">
      <c r="A2050" s="97" t="s">
        <v>3889</v>
      </c>
      <c r="B2050" s="97" t="s">
        <v>3890</v>
      </c>
      <c r="C2050" s="97" t="s">
        <v>28</v>
      </c>
      <c r="D2050" s="100">
        <f>IF(ISERROR(INDEX('Trust - Frontsheet'!$C$12:$O$211,Index!B2043,Index!A2043)),0,INDEX('Trust - Frontsheet'!$C$12:$O$211,Index!B2043,Index!A2043))</f>
        <v>0</v>
      </c>
    </row>
    <row r="2051" spans="1:4" x14ac:dyDescent="0.2">
      <c r="A2051" s="97" t="s">
        <v>3891</v>
      </c>
      <c r="B2051" s="97" t="s">
        <v>3892</v>
      </c>
      <c r="C2051" s="97" t="s">
        <v>28</v>
      </c>
      <c r="D2051" s="100">
        <f>IF(ISERROR(INDEX('Trust - Frontsheet'!$C$12:$O$211,Index!B2044,Index!A2044)),0,INDEX('Trust - Frontsheet'!$C$12:$O$211,Index!B2044,Index!A2044))</f>
        <v>0</v>
      </c>
    </row>
    <row r="2052" spans="1:4" x14ac:dyDescent="0.2">
      <c r="A2052" s="97" t="s">
        <v>3893</v>
      </c>
      <c r="B2052" s="97" t="s">
        <v>3894</v>
      </c>
      <c r="C2052" s="97" t="s">
        <v>28</v>
      </c>
      <c r="D2052" s="100">
        <f>IF(ISERROR(INDEX('Trust - Frontsheet'!$C$12:$O$211,Index!B2045,Index!A2045)),0,INDEX('Trust - Frontsheet'!$C$12:$O$211,Index!B2045,Index!A2045))</f>
        <v>0</v>
      </c>
    </row>
    <row r="2053" spans="1:4" x14ac:dyDescent="0.2">
      <c r="A2053" s="97" t="s">
        <v>3895</v>
      </c>
      <c r="B2053" s="97" t="s">
        <v>3896</v>
      </c>
      <c r="C2053" s="97" t="s">
        <v>28</v>
      </c>
      <c r="D2053" s="100">
        <f>IF(ISERROR(INDEX('Trust - Frontsheet'!$C$12:$O$211,Index!B2046,Index!A2046)),0,INDEX('Trust - Frontsheet'!$C$12:$O$211,Index!B2046,Index!A2046))</f>
        <v>0</v>
      </c>
    </row>
    <row r="2054" spans="1:4" x14ac:dyDescent="0.2">
      <c r="A2054" s="97" t="s">
        <v>3897</v>
      </c>
      <c r="B2054" s="97" t="s">
        <v>3898</v>
      </c>
      <c r="C2054" s="97" t="s">
        <v>28</v>
      </c>
      <c r="D2054" s="100">
        <f>IF(ISERROR(INDEX('Trust - Frontsheet'!$C$12:$O$211,Index!B2047,Index!A2047)),0,INDEX('Trust - Frontsheet'!$C$12:$O$211,Index!B2047,Index!A2047))</f>
        <v>0</v>
      </c>
    </row>
    <row r="2055" spans="1:4" x14ac:dyDescent="0.2">
      <c r="A2055" s="97" t="s">
        <v>3899</v>
      </c>
      <c r="B2055" s="97" t="s">
        <v>3900</v>
      </c>
      <c r="C2055" s="97" t="s">
        <v>28</v>
      </c>
      <c r="D2055" s="100">
        <f>IF(ISERROR(INDEX('Trust - Frontsheet'!$C$12:$O$211,Index!B2048,Index!A2048)),0,INDEX('Trust - Frontsheet'!$C$12:$O$211,Index!B2048,Index!A2048))</f>
        <v>0</v>
      </c>
    </row>
    <row r="2056" spans="1:4" x14ac:dyDescent="0.2">
      <c r="A2056" s="97" t="s">
        <v>3901</v>
      </c>
      <c r="B2056" s="97" t="s">
        <v>3902</v>
      </c>
      <c r="C2056" s="97" t="s">
        <v>28</v>
      </c>
      <c r="D2056" s="100">
        <f>IF(ISERROR(INDEX('Trust - Frontsheet'!$C$12:$O$211,Index!B2049,Index!A2049)),0,INDEX('Trust - Frontsheet'!$C$12:$O$211,Index!B2049,Index!A2049))</f>
        <v>0</v>
      </c>
    </row>
    <row r="2057" spans="1:4" x14ac:dyDescent="0.2">
      <c r="A2057" s="97" t="s">
        <v>3903</v>
      </c>
      <c r="B2057" s="97" t="s">
        <v>3904</v>
      </c>
      <c r="C2057" s="97" t="s">
        <v>28</v>
      </c>
      <c r="D2057" s="100">
        <f>IF(ISERROR(INDEX('Trust - Frontsheet'!$C$12:$O$211,Index!B2050,Index!A2050)),0,INDEX('Trust - Frontsheet'!$C$12:$O$211,Index!B2050,Index!A2050))</f>
        <v>0</v>
      </c>
    </row>
    <row r="2058" spans="1:4" x14ac:dyDescent="0.2">
      <c r="A2058" s="97" t="s">
        <v>3905</v>
      </c>
      <c r="B2058" s="97" t="s">
        <v>3906</v>
      </c>
      <c r="C2058" s="97" t="s">
        <v>28</v>
      </c>
      <c r="D2058" s="100">
        <f>IF(ISERROR(INDEX('Trust - Frontsheet'!$C$12:$O$211,Index!B2051,Index!A2051)),0,INDEX('Trust - Frontsheet'!$C$12:$O$211,Index!B2051,Index!A2051))</f>
        <v>0</v>
      </c>
    </row>
    <row r="2059" spans="1:4" x14ac:dyDescent="0.2">
      <c r="A2059" s="97" t="s">
        <v>9332</v>
      </c>
      <c r="B2059" s="97" t="s">
        <v>9333</v>
      </c>
      <c r="C2059" s="97" t="s">
        <v>28</v>
      </c>
      <c r="D2059" s="100">
        <f>IF(ISERROR(INDEX('Trust - Frontsheet'!$C$12:$O$211,Index!B2052,Index!A2052)),0,INDEX('Trust - Frontsheet'!$C$12:$O$211,Index!B2052,Index!A2052))</f>
        <v>0</v>
      </c>
    </row>
    <row r="2060" spans="1:4" x14ac:dyDescent="0.2">
      <c r="A2060" s="97" t="s">
        <v>9334</v>
      </c>
      <c r="B2060" s="97" t="s">
        <v>9335</v>
      </c>
      <c r="C2060" s="97" t="s">
        <v>28</v>
      </c>
      <c r="D2060" s="100">
        <f>IF(ISERROR(INDEX('Trust - Frontsheet'!$C$12:$O$211,Index!B2053,Index!A2053)),0,INDEX('Trust - Frontsheet'!$C$12:$O$211,Index!B2053,Index!A2053))</f>
        <v>0</v>
      </c>
    </row>
    <row r="2061" spans="1:4" x14ac:dyDescent="0.2">
      <c r="A2061" s="97" t="s">
        <v>9336</v>
      </c>
      <c r="B2061" s="97" t="s">
        <v>9337</v>
      </c>
      <c r="C2061" s="97" t="s">
        <v>28</v>
      </c>
      <c r="D2061" s="100">
        <f>IF(ISERROR(INDEX('Trust - Frontsheet'!$C$12:$O$211,Index!B2054,Index!A2054)),0,INDEX('Trust - Frontsheet'!$C$12:$O$211,Index!B2054,Index!A2054))</f>
        <v>0</v>
      </c>
    </row>
    <row r="2062" spans="1:4" x14ac:dyDescent="0.2">
      <c r="A2062" s="97" t="s">
        <v>9338</v>
      </c>
      <c r="B2062" s="97" t="s">
        <v>9339</v>
      </c>
      <c r="C2062" s="97" t="s">
        <v>28</v>
      </c>
      <c r="D2062" s="100">
        <f>IF(ISERROR(INDEX('Trust - Frontsheet'!$C$12:$O$211,Index!B2055,Index!A2055)),0,INDEX('Trust - Frontsheet'!$C$12:$O$211,Index!B2055,Index!A2055))</f>
        <v>0</v>
      </c>
    </row>
    <row r="2063" spans="1:4" x14ac:dyDescent="0.2">
      <c r="A2063" s="97" t="s">
        <v>9340</v>
      </c>
      <c r="B2063" s="97" t="s">
        <v>9341</v>
      </c>
      <c r="C2063" s="97" t="s">
        <v>28</v>
      </c>
      <c r="D2063" s="100">
        <f>IF(ISERROR(INDEX('Trust - Frontsheet'!$C$12:$O$211,Index!B2056,Index!A2056)),0,INDEX('Trust - Frontsheet'!$C$12:$O$211,Index!B2056,Index!A2056))</f>
        <v>0</v>
      </c>
    </row>
    <row r="2064" spans="1:4" x14ac:dyDescent="0.2">
      <c r="A2064" s="97" t="s">
        <v>9342</v>
      </c>
      <c r="B2064" s="97" t="s">
        <v>9343</v>
      </c>
      <c r="C2064" s="97" t="s">
        <v>28</v>
      </c>
      <c r="D2064" s="100">
        <f>IF(ISERROR(INDEX('Trust - Frontsheet'!$C$12:$O$211,Index!B2057,Index!A2057)),0,INDEX('Trust - Frontsheet'!$C$12:$O$211,Index!B2057,Index!A2057))</f>
        <v>0</v>
      </c>
    </row>
    <row r="2065" spans="1:4" x14ac:dyDescent="0.2">
      <c r="A2065" s="97" t="s">
        <v>9344</v>
      </c>
      <c r="B2065" s="97" t="s">
        <v>9345</v>
      </c>
      <c r="C2065" s="97" t="s">
        <v>28</v>
      </c>
      <c r="D2065" s="100">
        <f>IF(ISERROR(INDEX('Trust - Frontsheet'!$C$12:$O$211,Index!B2058,Index!A2058)),0,INDEX('Trust - Frontsheet'!$C$12:$O$211,Index!B2058,Index!A2058))</f>
        <v>0</v>
      </c>
    </row>
    <row r="2066" spans="1:4" x14ac:dyDescent="0.2">
      <c r="A2066" s="97" t="s">
        <v>9346</v>
      </c>
      <c r="B2066" s="97" t="s">
        <v>9347</v>
      </c>
      <c r="C2066" s="97" t="s">
        <v>28</v>
      </c>
      <c r="D2066" s="100">
        <f>IF(ISERROR(INDEX('Trust - Frontsheet'!$C$12:$O$211,Index!B2059,Index!A2059)),0,INDEX('Trust - Frontsheet'!$C$12:$O$211,Index!B2059,Index!A2059))</f>
        <v>0</v>
      </c>
    </row>
    <row r="2067" spans="1:4" x14ac:dyDescent="0.2">
      <c r="A2067" s="97" t="s">
        <v>9348</v>
      </c>
      <c r="B2067" s="97" t="s">
        <v>9349</v>
      </c>
      <c r="C2067" s="97" t="s">
        <v>28</v>
      </c>
      <c r="D2067" s="100">
        <f>IF(ISERROR(INDEX('Trust - Frontsheet'!$C$12:$O$211,Index!B2060,Index!A2060)),0,INDEX('Trust - Frontsheet'!$C$12:$O$211,Index!B2060,Index!A2060))</f>
        <v>0</v>
      </c>
    </row>
    <row r="2068" spans="1:4" x14ac:dyDescent="0.2">
      <c r="A2068" s="97" t="s">
        <v>9472</v>
      </c>
      <c r="B2068" s="97" t="s">
        <v>9473</v>
      </c>
      <c r="C2068" s="97" t="s">
        <v>28</v>
      </c>
      <c r="D2068" s="100">
        <f>IF(ISERROR(INDEX('Trust - Frontsheet'!$C$12:$O$211,Index!B2061,Index!A2061)),0,INDEX('Trust - Frontsheet'!$C$12:$O$211,Index!B2061,Index!A2061))</f>
        <v>0</v>
      </c>
    </row>
    <row r="2069" spans="1:4" x14ac:dyDescent="0.2">
      <c r="A2069" s="97" t="s">
        <v>9476</v>
      </c>
      <c r="B2069" s="97" t="s">
        <v>9477</v>
      </c>
      <c r="C2069" s="97" t="s">
        <v>28</v>
      </c>
      <c r="D2069" s="100">
        <f>IF(ISERROR(INDEX('Trust - Frontsheet'!$C$12:$O$211,Index!B2062,Index!A2062)),0,INDEX('Trust - Frontsheet'!$C$12:$O$211,Index!B2062,Index!A2062))</f>
        <v>0</v>
      </c>
    </row>
    <row r="2070" spans="1:4" x14ac:dyDescent="0.2">
      <c r="A2070" s="97" t="s">
        <v>9478</v>
      </c>
      <c r="B2070" s="97" t="s">
        <v>9479</v>
      </c>
      <c r="C2070" s="97" t="s">
        <v>28</v>
      </c>
      <c r="D2070" s="100">
        <f>IF(ISERROR(INDEX('Trust - Frontsheet'!$C$12:$O$211,Index!B2063,Index!A2063)),0,INDEX('Trust - Frontsheet'!$C$12:$O$211,Index!B2063,Index!A2063))</f>
        <v>0</v>
      </c>
    </row>
    <row r="2071" spans="1:4" x14ac:dyDescent="0.2">
      <c r="A2071" s="97" t="s">
        <v>9480</v>
      </c>
      <c r="B2071" s="97" t="s">
        <v>9481</v>
      </c>
      <c r="C2071" s="97" t="s">
        <v>28</v>
      </c>
      <c r="D2071" s="100">
        <f>IF(ISERROR(INDEX('Trust - Frontsheet'!$C$12:$O$211,Index!B2064,Index!A2064)),0,INDEX('Trust - Frontsheet'!$C$12:$O$211,Index!B2064,Index!A2064))</f>
        <v>0</v>
      </c>
    </row>
    <row r="2072" spans="1:4" x14ac:dyDescent="0.2">
      <c r="A2072" s="97" t="s">
        <v>9482</v>
      </c>
      <c r="B2072" s="97" t="s">
        <v>9483</v>
      </c>
      <c r="C2072" s="97" t="s">
        <v>28</v>
      </c>
      <c r="D2072" s="100">
        <f>IF(ISERROR(INDEX('Trust - Frontsheet'!$C$12:$O$211,Index!B2065,Index!A2065)),0,INDEX('Trust - Frontsheet'!$C$12:$O$211,Index!B2065,Index!A2065))</f>
        <v>0</v>
      </c>
    </row>
    <row r="2073" spans="1:4" x14ac:dyDescent="0.2">
      <c r="A2073" s="97" t="s">
        <v>9484</v>
      </c>
      <c r="B2073" s="97" t="s">
        <v>9485</v>
      </c>
      <c r="C2073" s="97" t="s">
        <v>28</v>
      </c>
      <c r="D2073" s="100">
        <f>IF(ISERROR(INDEX('Trust - Frontsheet'!$C$12:$O$211,Index!B2066,Index!A2066)),0,INDEX('Trust - Frontsheet'!$C$12:$O$211,Index!B2066,Index!A2066))</f>
        <v>0</v>
      </c>
    </row>
    <row r="2074" spans="1:4" x14ac:dyDescent="0.2">
      <c r="A2074" s="97" t="s">
        <v>9486</v>
      </c>
      <c r="B2074" s="97" t="s">
        <v>9487</v>
      </c>
      <c r="C2074" s="97" t="s">
        <v>28</v>
      </c>
      <c r="D2074" s="100">
        <f>IF(ISERROR(INDEX('Trust - Frontsheet'!$C$12:$O$211,Index!B2067,Index!A2067)),0,INDEX('Trust - Frontsheet'!$C$12:$O$211,Index!B2067,Index!A2067))</f>
        <v>0</v>
      </c>
    </row>
    <row r="2075" spans="1:4" x14ac:dyDescent="0.2">
      <c r="A2075" s="97" t="s">
        <v>9488</v>
      </c>
      <c r="B2075" s="97" t="s">
        <v>9489</v>
      </c>
      <c r="C2075" s="97" t="s">
        <v>28</v>
      </c>
      <c r="D2075" s="100">
        <f>IF(ISERROR(INDEX('Trust - Frontsheet'!$C$12:$O$211,Index!B2068,Index!A2068)),0,INDEX('Trust - Frontsheet'!$C$12:$O$211,Index!B2068,Index!A2068))</f>
        <v>0</v>
      </c>
    </row>
    <row r="2076" spans="1:4" x14ac:dyDescent="0.2">
      <c r="A2076" s="97" t="s">
        <v>9490</v>
      </c>
      <c r="B2076" s="97" t="s">
        <v>9491</v>
      </c>
      <c r="C2076" s="97" t="s">
        <v>28</v>
      </c>
      <c r="D2076" s="100">
        <f>IF(ISERROR(INDEX('Trust - Frontsheet'!$C$12:$O$211,Index!B2069,Index!A2069)),0,INDEX('Trust - Frontsheet'!$C$12:$O$211,Index!B2069,Index!A2069))</f>
        <v>0</v>
      </c>
    </row>
    <row r="2077" spans="1:4" x14ac:dyDescent="0.2">
      <c r="A2077" s="97" t="s">
        <v>9492</v>
      </c>
      <c r="B2077" s="97" t="s">
        <v>9493</v>
      </c>
      <c r="C2077" s="97" t="s">
        <v>28</v>
      </c>
      <c r="D2077" s="100">
        <f>IF(ISERROR(INDEX('Trust - Frontsheet'!$C$12:$O$211,Index!B2070,Index!A2070)),0,INDEX('Trust - Frontsheet'!$C$12:$O$211,Index!B2070,Index!A2070))</f>
        <v>0</v>
      </c>
    </row>
    <row r="2078" spans="1:4" x14ac:dyDescent="0.2">
      <c r="A2078" s="97" t="s">
        <v>9494</v>
      </c>
      <c r="B2078" s="97" t="s">
        <v>9495</v>
      </c>
      <c r="C2078" s="97" t="s">
        <v>28</v>
      </c>
      <c r="D2078" s="100">
        <f>IF(ISERROR(INDEX('Trust - Frontsheet'!$C$12:$O$211,Index!B2071,Index!A2071)),0,INDEX('Trust - Frontsheet'!$C$12:$O$211,Index!B2071,Index!A2071))</f>
        <v>0</v>
      </c>
    </row>
    <row r="2079" spans="1:4" x14ac:dyDescent="0.2">
      <c r="A2079" s="97" t="s">
        <v>9498</v>
      </c>
      <c r="B2079" s="97" t="s">
        <v>9499</v>
      </c>
      <c r="C2079" s="97" t="s">
        <v>28</v>
      </c>
      <c r="D2079" s="100">
        <f>IF(ISERROR(INDEX('Trust - Frontsheet'!$C$12:$O$211,Index!B2072,Index!A2072)),0,INDEX('Trust - Frontsheet'!$C$12:$O$211,Index!B2072,Index!A2072))</f>
        <v>0</v>
      </c>
    </row>
    <row r="2080" spans="1:4" x14ac:dyDescent="0.2">
      <c r="A2080" s="97" t="s">
        <v>4837</v>
      </c>
      <c r="B2080" s="97" t="s">
        <v>4838</v>
      </c>
      <c r="C2080" s="97" t="s">
        <v>28</v>
      </c>
      <c r="D2080" s="100">
        <f>IF(ISERROR(INDEX('Trust - Frontsheet'!$C$12:$O$211,Index!B2073,Index!A2073)),0,INDEX('Trust - Frontsheet'!$C$12:$O$211,Index!B2073,Index!A2073))</f>
        <v>0</v>
      </c>
    </row>
    <row r="2081" spans="1:4" x14ac:dyDescent="0.2">
      <c r="A2081" s="97" t="s">
        <v>4839</v>
      </c>
      <c r="B2081" s="97" t="s">
        <v>4840</v>
      </c>
      <c r="C2081" s="97" t="s">
        <v>28</v>
      </c>
      <c r="D2081" s="100">
        <f>IF(ISERROR(INDEX('Trust - Frontsheet'!$C$12:$O$211,Index!B2074,Index!A2074)),0,INDEX('Trust - Frontsheet'!$C$12:$O$211,Index!B2074,Index!A2074))</f>
        <v>0</v>
      </c>
    </row>
    <row r="2082" spans="1:4" x14ac:dyDescent="0.2">
      <c r="A2082" s="97" t="s">
        <v>4841</v>
      </c>
      <c r="B2082" s="97" t="s">
        <v>4842</v>
      </c>
      <c r="C2082" s="97" t="s">
        <v>28</v>
      </c>
      <c r="D2082" s="100">
        <f>IF(ISERROR(INDEX('Trust - Frontsheet'!$C$12:$O$211,Index!B2075,Index!A2075)),0,INDEX('Trust - Frontsheet'!$C$12:$O$211,Index!B2075,Index!A2075))</f>
        <v>0</v>
      </c>
    </row>
    <row r="2083" spans="1:4" x14ac:dyDescent="0.2">
      <c r="A2083" s="97" t="s">
        <v>4843</v>
      </c>
      <c r="B2083" s="97" t="s">
        <v>4844</v>
      </c>
      <c r="C2083" s="97" t="s">
        <v>28</v>
      </c>
      <c r="D2083" s="100">
        <f>IF(ISERROR(INDEX('Trust - Frontsheet'!$C$12:$O$211,Index!B2076,Index!A2076)),0,INDEX('Trust - Frontsheet'!$C$12:$O$211,Index!B2076,Index!A2076))</f>
        <v>0</v>
      </c>
    </row>
    <row r="2084" spans="1:4" x14ac:dyDescent="0.2">
      <c r="A2084" s="97" t="s">
        <v>4845</v>
      </c>
      <c r="B2084" s="97" t="s">
        <v>4846</v>
      </c>
      <c r="C2084" s="97" t="s">
        <v>28</v>
      </c>
      <c r="D2084" s="100">
        <f>IF(ISERROR(INDEX('Trust - Frontsheet'!$C$12:$O$211,Index!B2077,Index!A2077)),0,INDEX('Trust - Frontsheet'!$C$12:$O$211,Index!B2077,Index!A2077))</f>
        <v>0</v>
      </c>
    </row>
    <row r="2085" spans="1:4" x14ac:dyDescent="0.2">
      <c r="A2085" s="97" t="s">
        <v>4847</v>
      </c>
      <c r="B2085" s="97" t="s">
        <v>4848</v>
      </c>
      <c r="C2085" s="97" t="s">
        <v>28</v>
      </c>
      <c r="D2085" s="100">
        <f>IF(ISERROR(INDEX('Trust - Frontsheet'!$C$12:$O$211,Index!B2078,Index!A2078)),0,INDEX('Trust - Frontsheet'!$C$12:$O$211,Index!B2078,Index!A2078))</f>
        <v>0</v>
      </c>
    </row>
    <row r="2086" spans="1:4" x14ac:dyDescent="0.2">
      <c r="A2086" s="97" t="s">
        <v>4849</v>
      </c>
      <c r="B2086" s="97" t="s">
        <v>4850</v>
      </c>
      <c r="C2086" s="97" t="s">
        <v>28</v>
      </c>
      <c r="D2086" s="100">
        <f>IF(ISERROR(INDEX('Trust - Frontsheet'!$C$12:$O$211,Index!B2079,Index!A2079)),0,INDEX('Trust - Frontsheet'!$C$12:$O$211,Index!B2079,Index!A2079))</f>
        <v>0</v>
      </c>
    </row>
    <row r="2087" spans="1:4" x14ac:dyDescent="0.2">
      <c r="A2087" s="97" t="s">
        <v>4851</v>
      </c>
      <c r="B2087" s="97" t="s">
        <v>4852</v>
      </c>
      <c r="C2087" s="97" t="s">
        <v>28</v>
      </c>
      <c r="D2087" s="100">
        <f>IF(ISERROR(INDEX('Trust - Frontsheet'!$C$12:$O$211,Index!B2080,Index!A2080)),0,INDEX('Trust - Frontsheet'!$C$12:$O$211,Index!B2080,Index!A2080))</f>
        <v>0</v>
      </c>
    </row>
    <row r="2088" spans="1:4" x14ac:dyDescent="0.2">
      <c r="A2088" s="97" t="s">
        <v>4853</v>
      </c>
      <c r="B2088" s="97" t="s">
        <v>4854</v>
      </c>
      <c r="C2088" s="97" t="s">
        <v>28</v>
      </c>
      <c r="D2088" s="100">
        <f>IF(ISERROR(INDEX('Trust - Frontsheet'!$C$12:$O$211,Index!B2081,Index!A2081)),0,INDEX('Trust - Frontsheet'!$C$12:$O$211,Index!B2081,Index!A2081))</f>
        <v>0</v>
      </c>
    </row>
    <row r="2089" spans="1:4" x14ac:dyDescent="0.2">
      <c r="A2089" s="97" t="s">
        <v>4857</v>
      </c>
      <c r="B2089" s="97" t="s">
        <v>4858</v>
      </c>
      <c r="C2089" s="97" t="s">
        <v>28</v>
      </c>
      <c r="D2089" s="100">
        <f>IF(ISERROR(INDEX('Trust - Frontsheet'!$C$12:$O$211,Index!B2082,Index!A2082)),0,INDEX('Trust - Frontsheet'!$C$12:$O$211,Index!B2082,Index!A2082))</f>
        <v>0</v>
      </c>
    </row>
    <row r="2090" spans="1:4" x14ac:dyDescent="0.2">
      <c r="A2090" s="97" t="s">
        <v>4859</v>
      </c>
      <c r="B2090" s="97" t="s">
        <v>4860</v>
      </c>
      <c r="C2090" s="97" t="s">
        <v>28</v>
      </c>
      <c r="D2090" s="100">
        <f>IF(ISERROR(INDEX('Trust - Frontsheet'!$C$12:$O$211,Index!B2083,Index!A2083)),0,INDEX('Trust - Frontsheet'!$C$12:$O$211,Index!B2083,Index!A2083))</f>
        <v>0</v>
      </c>
    </row>
    <row r="2091" spans="1:4" x14ac:dyDescent="0.2">
      <c r="A2091" s="97" t="s">
        <v>4861</v>
      </c>
      <c r="B2091" s="97" t="s">
        <v>4862</v>
      </c>
      <c r="C2091" s="97" t="s">
        <v>28</v>
      </c>
      <c r="D2091" s="100">
        <f>IF(ISERROR(INDEX('Trust - Frontsheet'!$C$12:$O$211,Index!B2084,Index!A2084)),0,INDEX('Trust - Frontsheet'!$C$12:$O$211,Index!B2084,Index!A2084))</f>
        <v>0</v>
      </c>
    </row>
    <row r="2092" spans="1:4" x14ac:dyDescent="0.2">
      <c r="A2092" s="97" t="s">
        <v>4863</v>
      </c>
      <c r="B2092" s="97" t="s">
        <v>4864</v>
      </c>
      <c r="C2092" s="97" t="s">
        <v>28</v>
      </c>
      <c r="D2092" s="100">
        <f>IF(ISERROR(INDEX('Trust - Frontsheet'!$C$12:$O$211,Index!B2085,Index!A2085)),0,INDEX('Trust - Frontsheet'!$C$12:$O$211,Index!B2085,Index!A2085))</f>
        <v>0</v>
      </c>
    </row>
    <row r="2093" spans="1:4" x14ac:dyDescent="0.2">
      <c r="A2093" s="97" t="s">
        <v>4865</v>
      </c>
      <c r="B2093" s="97" t="s">
        <v>4866</v>
      </c>
      <c r="C2093" s="97" t="s">
        <v>28</v>
      </c>
      <c r="D2093" s="100">
        <f>IF(ISERROR(INDEX('Trust - Frontsheet'!$C$12:$O$211,Index!B2086,Index!A2086)),0,INDEX('Trust - Frontsheet'!$C$12:$O$211,Index!B2086,Index!A2086))</f>
        <v>0</v>
      </c>
    </row>
    <row r="2094" spans="1:4" x14ac:dyDescent="0.2">
      <c r="A2094" s="97" t="s">
        <v>4867</v>
      </c>
      <c r="B2094" s="97" t="s">
        <v>4868</v>
      </c>
      <c r="C2094" s="97" t="s">
        <v>28</v>
      </c>
      <c r="D2094" s="100">
        <f>IF(ISERROR(INDEX('Trust - Frontsheet'!$C$12:$O$211,Index!B2087,Index!A2087)),0,INDEX('Trust - Frontsheet'!$C$12:$O$211,Index!B2087,Index!A2087))</f>
        <v>0</v>
      </c>
    </row>
    <row r="2095" spans="1:4" x14ac:dyDescent="0.2">
      <c r="A2095" s="97" t="s">
        <v>4869</v>
      </c>
      <c r="B2095" s="97" t="s">
        <v>4870</v>
      </c>
      <c r="C2095" s="97" t="s">
        <v>28</v>
      </c>
      <c r="D2095" s="100">
        <f>IF(ISERROR(INDEX('Trust - Frontsheet'!$C$12:$O$211,Index!B2088,Index!A2088)),0,INDEX('Trust - Frontsheet'!$C$12:$O$211,Index!B2088,Index!A2088))</f>
        <v>0</v>
      </c>
    </row>
    <row r="2096" spans="1:4" x14ac:dyDescent="0.2">
      <c r="A2096" s="97" t="s">
        <v>4871</v>
      </c>
      <c r="B2096" s="97" t="s">
        <v>4872</v>
      </c>
      <c r="C2096" s="97" t="s">
        <v>28</v>
      </c>
      <c r="D2096" s="100">
        <f>IF(ISERROR(INDEX('Trust - Frontsheet'!$C$12:$O$211,Index!B2089,Index!A2089)),0,INDEX('Trust - Frontsheet'!$C$12:$O$211,Index!B2089,Index!A2089))</f>
        <v>0</v>
      </c>
    </row>
    <row r="2097" spans="1:4" x14ac:dyDescent="0.2">
      <c r="A2097" s="97" t="s">
        <v>4873</v>
      </c>
      <c r="B2097" s="97" t="s">
        <v>4874</v>
      </c>
      <c r="C2097" s="97" t="s">
        <v>28</v>
      </c>
      <c r="D2097" s="100">
        <f>IF(ISERROR(INDEX('Trust - Frontsheet'!$C$12:$O$211,Index!B2090,Index!A2090)),0,INDEX('Trust - Frontsheet'!$C$12:$O$211,Index!B2090,Index!A2090))</f>
        <v>0</v>
      </c>
    </row>
    <row r="2098" spans="1:4" x14ac:dyDescent="0.2">
      <c r="A2098" s="97" t="s">
        <v>7189</v>
      </c>
      <c r="B2098" s="97" t="s">
        <v>7190</v>
      </c>
      <c r="C2098" s="97" t="s">
        <v>28</v>
      </c>
      <c r="D2098" s="100">
        <f>IF(ISERROR(INDEX('Trust - Frontsheet'!$C$12:$O$211,Index!B2091,Index!A2091)),0,INDEX('Trust - Frontsheet'!$C$12:$O$211,Index!B2091,Index!A2091))</f>
        <v>0</v>
      </c>
    </row>
    <row r="2099" spans="1:4" x14ac:dyDescent="0.2">
      <c r="A2099" s="97" t="s">
        <v>7193</v>
      </c>
      <c r="B2099" s="97" t="s">
        <v>7194</v>
      </c>
      <c r="C2099" s="97" t="s">
        <v>28</v>
      </c>
      <c r="D2099" s="100">
        <f>IF(ISERROR(INDEX('Trust - Frontsheet'!$C$12:$O$211,Index!B2092,Index!A2092)),0,INDEX('Trust - Frontsheet'!$C$12:$O$211,Index!B2092,Index!A2092))</f>
        <v>0</v>
      </c>
    </row>
    <row r="2100" spans="1:4" x14ac:dyDescent="0.2">
      <c r="A2100" s="97" t="s">
        <v>7195</v>
      </c>
      <c r="B2100" s="97" t="s">
        <v>7196</v>
      </c>
      <c r="C2100" s="97" t="s">
        <v>28</v>
      </c>
      <c r="D2100" s="100">
        <f>IF(ISERROR(INDEX('Trust - Frontsheet'!$C$12:$O$211,Index!B2093,Index!A2093)),0,INDEX('Trust - Frontsheet'!$C$12:$O$211,Index!B2093,Index!A2093))</f>
        <v>0</v>
      </c>
    </row>
    <row r="2101" spans="1:4" x14ac:dyDescent="0.2">
      <c r="A2101" s="97" t="s">
        <v>7197</v>
      </c>
      <c r="B2101" s="97" t="s">
        <v>10090</v>
      </c>
      <c r="C2101" s="97" t="s">
        <v>28</v>
      </c>
      <c r="D2101" s="100">
        <f>IF(ISERROR(INDEX('Trust - Frontsheet'!$C$12:$O$211,Index!B2094,Index!A2094)),0,INDEX('Trust - Frontsheet'!$C$12:$O$211,Index!B2094,Index!A2094))</f>
        <v>0</v>
      </c>
    </row>
    <row r="2102" spans="1:4" x14ac:dyDescent="0.2">
      <c r="A2102" s="97" t="s">
        <v>10091</v>
      </c>
      <c r="B2102" s="97" t="s">
        <v>10092</v>
      </c>
      <c r="C2102" s="97" t="s">
        <v>28</v>
      </c>
      <c r="D2102" s="100">
        <f>IF(ISERROR(INDEX('Trust - Frontsheet'!$C$12:$O$211,Index!B2095,Index!A2095)),0,INDEX('Trust - Frontsheet'!$C$12:$O$211,Index!B2095,Index!A2095))</f>
        <v>0</v>
      </c>
    </row>
    <row r="2103" spans="1:4" x14ac:dyDescent="0.2">
      <c r="A2103" s="97" t="s">
        <v>10093</v>
      </c>
      <c r="B2103" s="97" t="s">
        <v>10094</v>
      </c>
      <c r="C2103" s="97" t="s">
        <v>28</v>
      </c>
      <c r="D2103" s="100">
        <f>IF(ISERROR(INDEX('Trust - Frontsheet'!$C$12:$O$211,Index!B2096,Index!A2096)),0,INDEX('Trust - Frontsheet'!$C$12:$O$211,Index!B2096,Index!A2096))</f>
        <v>0</v>
      </c>
    </row>
    <row r="2104" spans="1:4" x14ac:dyDescent="0.2">
      <c r="A2104" s="97" t="s">
        <v>10095</v>
      </c>
      <c r="B2104" s="97" t="s">
        <v>10096</v>
      </c>
      <c r="C2104" s="97" t="s">
        <v>28</v>
      </c>
      <c r="D2104" s="100">
        <f>IF(ISERROR(INDEX('Trust - Frontsheet'!$C$12:$O$211,Index!B2097,Index!A2097)),0,INDEX('Trust - Frontsheet'!$C$12:$O$211,Index!B2097,Index!A2097))</f>
        <v>0</v>
      </c>
    </row>
    <row r="2105" spans="1:4" x14ac:dyDescent="0.2">
      <c r="A2105" s="97" t="s">
        <v>10097</v>
      </c>
      <c r="B2105" s="97" t="s">
        <v>10098</v>
      </c>
      <c r="C2105" s="97" t="s">
        <v>28</v>
      </c>
      <c r="D2105" s="100">
        <f>IF(ISERROR(INDEX('Trust - Frontsheet'!$C$12:$O$211,Index!B2098,Index!A2098)),0,INDEX('Trust - Frontsheet'!$C$12:$O$211,Index!B2098,Index!A2098))</f>
        <v>0</v>
      </c>
    </row>
    <row r="2106" spans="1:4" x14ac:dyDescent="0.2">
      <c r="A2106" s="97" t="s">
        <v>10099</v>
      </c>
      <c r="B2106" s="97" t="s">
        <v>10100</v>
      </c>
      <c r="C2106" s="97" t="s">
        <v>28</v>
      </c>
      <c r="D2106" s="100">
        <f>IF(ISERROR(INDEX('Trust - Frontsheet'!$C$12:$O$211,Index!B2099,Index!A2099)),0,INDEX('Trust - Frontsheet'!$C$12:$O$211,Index!B2099,Index!A2099))</f>
        <v>0</v>
      </c>
    </row>
    <row r="2107" spans="1:4" x14ac:dyDescent="0.2">
      <c r="A2107" s="97" t="s">
        <v>10101</v>
      </c>
      <c r="B2107" s="97" t="s">
        <v>10102</v>
      </c>
      <c r="C2107" s="97" t="s">
        <v>28</v>
      </c>
      <c r="D2107" s="100">
        <f>IF(ISERROR(INDEX('Trust - Frontsheet'!$C$12:$O$211,Index!B2100,Index!A2100)),0,INDEX('Trust - Frontsheet'!$C$12:$O$211,Index!B2100,Index!A2100))</f>
        <v>0</v>
      </c>
    </row>
    <row r="2108" spans="1:4" x14ac:dyDescent="0.2">
      <c r="A2108" s="97" t="s">
        <v>10103</v>
      </c>
      <c r="B2108" s="97" t="s">
        <v>10104</v>
      </c>
      <c r="C2108" s="97" t="s">
        <v>28</v>
      </c>
      <c r="D2108" s="100">
        <f>IF(ISERROR(INDEX('Trust - Frontsheet'!$C$12:$O$211,Index!B2101,Index!A2101)),0,INDEX('Trust - Frontsheet'!$C$12:$O$211,Index!B2101,Index!A2101))</f>
        <v>0</v>
      </c>
    </row>
    <row r="2109" spans="1:4" x14ac:dyDescent="0.2">
      <c r="A2109" s="97" t="s">
        <v>7153</v>
      </c>
      <c r="B2109" s="97" t="s">
        <v>7154</v>
      </c>
      <c r="C2109" s="97" t="s">
        <v>28</v>
      </c>
      <c r="D2109" s="100">
        <f>IF(ISERROR(INDEX('Trust - Frontsheet'!$C$12:$O$211,Index!B2102,Index!A2102)),0,INDEX('Trust - Frontsheet'!$C$12:$O$211,Index!B2102,Index!A2102))</f>
        <v>0</v>
      </c>
    </row>
    <row r="2110" spans="1:4" x14ac:dyDescent="0.2">
      <c r="A2110" s="97" t="s">
        <v>7155</v>
      </c>
      <c r="B2110" s="97" t="s">
        <v>7156</v>
      </c>
      <c r="C2110" s="97" t="s">
        <v>28</v>
      </c>
      <c r="D2110" s="100">
        <f>IF(ISERROR(INDEX('Trust - Frontsheet'!$C$12:$O$211,Index!B2103,Index!A2103)),0,INDEX('Trust - Frontsheet'!$C$12:$O$211,Index!B2103,Index!A2103))</f>
        <v>0</v>
      </c>
    </row>
    <row r="2111" spans="1:4" x14ac:dyDescent="0.2">
      <c r="A2111" s="97" t="s">
        <v>7157</v>
      </c>
      <c r="B2111" s="97" t="s">
        <v>7158</v>
      </c>
      <c r="C2111" s="97" t="s">
        <v>28</v>
      </c>
      <c r="D2111" s="100">
        <f>IF(ISERROR(INDEX('Trust - Frontsheet'!$C$12:$O$211,Index!B2104,Index!A2104)),0,INDEX('Trust - Frontsheet'!$C$12:$O$211,Index!B2104,Index!A2104))</f>
        <v>0</v>
      </c>
    </row>
    <row r="2112" spans="1:4" x14ac:dyDescent="0.2">
      <c r="A2112" s="97" t="s">
        <v>7159</v>
      </c>
      <c r="B2112" s="97" t="s">
        <v>7160</v>
      </c>
      <c r="C2112" s="97" t="s">
        <v>28</v>
      </c>
      <c r="D2112" s="100">
        <f>IF(ISERROR(INDEX('Trust - Frontsheet'!$C$12:$O$211,Index!B2105,Index!A2105)),0,INDEX('Trust - Frontsheet'!$C$12:$O$211,Index!B2105,Index!A2105))</f>
        <v>0</v>
      </c>
    </row>
    <row r="2113" spans="1:4" x14ac:dyDescent="0.2">
      <c r="A2113" s="97" t="s">
        <v>7161</v>
      </c>
      <c r="B2113" s="97" t="s">
        <v>7162</v>
      </c>
      <c r="C2113" s="97" t="s">
        <v>28</v>
      </c>
      <c r="D2113" s="100">
        <f>IF(ISERROR(INDEX('Trust - Frontsheet'!$C$12:$O$211,Index!B2106,Index!A2106)),0,INDEX('Trust - Frontsheet'!$C$12:$O$211,Index!B2106,Index!A2106))</f>
        <v>0</v>
      </c>
    </row>
    <row r="2114" spans="1:4" x14ac:dyDescent="0.2">
      <c r="A2114" s="97" t="s">
        <v>7163</v>
      </c>
      <c r="B2114" s="97" t="s">
        <v>7164</v>
      </c>
      <c r="C2114" s="97" t="s">
        <v>28</v>
      </c>
      <c r="D2114" s="100">
        <f>IF(ISERROR(INDEX('Trust - Frontsheet'!$C$12:$O$211,Index!B2107,Index!A2107)),0,INDEX('Trust - Frontsheet'!$C$12:$O$211,Index!B2107,Index!A2107))</f>
        <v>0</v>
      </c>
    </row>
    <row r="2115" spans="1:4" x14ac:dyDescent="0.2">
      <c r="A2115" s="97" t="s">
        <v>7165</v>
      </c>
      <c r="B2115" s="97" t="s">
        <v>7166</v>
      </c>
      <c r="C2115" s="97" t="s">
        <v>28</v>
      </c>
      <c r="D2115" s="100">
        <f>IF(ISERROR(INDEX('Trust - Frontsheet'!$C$12:$O$211,Index!B2108,Index!A2108)),0,INDEX('Trust - Frontsheet'!$C$12:$O$211,Index!B2108,Index!A2108))</f>
        <v>0</v>
      </c>
    </row>
    <row r="2116" spans="1:4" x14ac:dyDescent="0.2">
      <c r="A2116" s="97" t="s">
        <v>7167</v>
      </c>
      <c r="B2116" s="97" t="s">
        <v>7168</v>
      </c>
      <c r="C2116" s="97" t="s">
        <v>28</v>
      </c>
      <c r="D2116" s="100">
        <f>IF(ISERROR(INDEX('Trust - Frontsheet'!$C$12:$O$211,Index!B2109,Index!A2109)),0,INDEX('Trust - Frontsheet'!$C$12:$O$211,Index!B2109,Index!A2109))</f>
        <v>0</v>
      </c>
    </row>
    <row r="2117" spans="1:4" x14ac:dyDescent="0.2">
      <c r="A2117" s="97" t="s">
        <v>7169</v>
      </c>
      <c r="B2117" s="97" t="s">
        <v>7170</v>
      </c>
      <c r="C2117" s="97" t="s">
        <v>28</v>
      </c>
      <c r="D2117" s="100">
        <f>IF(ISERROR(INDEX('Trust - Frontsheet'!$C$12:$O$211,Index!B2110,Index!A2110)),0,INDEX('Trust - Frontsheet'!$C$12:$O$211,Index!B2110,Index!A2110))</f>
        <v>0</v>
      </c>
    </row>
    <row r="2118" spans="1:4" x14ac:dyDescent="0.2">
      <c r="A2118" s="97" t="s">
        <v>7171</v>
      </c>
      <c r="B2118" s="97" t="s">
        <v>7172</v>
      </c>
      <c r="C2118" s="97" t="s">
        <v>28</v>
      </c>
      <c r="D2118" s="100">
        <f>IF(ISERROR(INDEX('Trust - Frontsheet'!$C$12:$O$211,Index!B2111,Index!A2111)),0,INDEX('Trust - Frontsheet'!$C$12:$O$211,Index!B2111,Index!A2111))</f>
        <v>0</v>
      </c>
    </row>
    <row r="2119" spans="1:4" x14ac:dyDescent="0.2">
      <c r="A2119" s="97" t="s">
        <v>6277</v>
      </c>
      <c r="B2119" s="97" t="s">
        <v>6278</v>
      </c>
      <c r="C2119" s="97" t="s">
        <v>28</v>
      </c>
      <c r="D2119" s="100">
        <f>IF(ISERROR(INDEX('Trust - Frontsheet'!$C$12:$O$211,Index!B2112,Index!A2112)),0,INDEX('Trust - Frontsheet'!$C$12:$O$211,Index!B2112,Index!A2112))</f>
        <v>0</v>
      </c>
    </row>
    <row r="2120" spans="1:4" x14ac:dyDescent="0.2">
      <c r="A2120" s="97" t="s">
        <v>6279</v>
      </c>
      <c r="B2120" s="97" t="s">
        <v>6280</v>
      </c>
      <c r="C2120" s="97" t="s">
        <v>28</v>
      </c>
      <c r="D2120" s="100">
        <f>IF(ISERROR(INDEX('Trust - Frontsheet'!$C$12:$O$211,Index!B2113,Index!A2113)),0,INDEX('Trust - Frontsheet'!$C$12:$O$211,Index!B2113,Index!A2113))</f>
        <v>0</v>
      </c>
    </row>
    <row r="2121" spans="1:4" x14ac:dyDescent="0.2">
      <c r="A2121" s="97" t="s">
        <v>6281</v>
      </c>
      <c r="B2121" s="97" t="s">
        <v>6282</v>
      </c>
      <c r="C2121" s="97" t="s">
        <v>28</v>
      </c>
      <c r="D2121" s="100">
        <f>IF(ISERROR(INDEX('Trust - Frontsheet'!$C$12:$O$211,Index!B2114,Index!A2114)),0,INDEX('Trust - Frontsheet'!$C$12:$O$211,Index!B2114,Index!A2114))</f>
        <v>0</v>
      </c>
    </row>
    <row r="2122" spans="1:4" x14ac:dyDescent="0.2">
      <c r="A2122" s="97" t="s">
        <v>6283</v>
      </c>
      <c r="B2122" s="97" t="s">
        <v>6284</v>
      </c>
      <c r="C2122" s="97" t="s">
        <v>28</v>
      </c>
      <c r="D2122" s="100">
        <f>IF(ISERROR(INDEX('Trust - Frontsheet'!$C$12:$O$211,Index!B2115,Index!A2115)),0,INDEX('Trust - Frontsheet'!$C$12:$O$211,Index!B2115,Index!A2115))</f>
        <v>0</v>
      </c>
    </row>
    <row r="2123" spans="1:4" x14ac:dyDescent="0.2">
      <c r="A2123" s="97" t="s">
        <v>6285</v>
      </c>
      <c r="B2123" s="97" t="s">
        <v>6286</v>
      </c>
      <c r="C2123" s="97" t="s">
        <v>28</v>
      </c>
      <c r="D2123" s="100">
        <f>IF(ISERROR(INDEX('Trust - Frontsheet'!$C$12:$O$211,Index!B2116,Index!A2116)),0,INDEX('Trust - Frontsheet'!$C$12:$O$211,Index!B2116,Index!A2116))</f>
        <v>0</v>
      </c>
    </row>
    <row r="2124" spans="1:4" x14ac:dyDescent="0.2">
      <c r="A2124" s="97" t="s">
        <v>6287</v>
      </c>
      <c r="B2124" s="97" t="s">
        <v>6288</v>
      </c>
      <c r="C2124" s="97" t="s">
        <v>28</v>
      </c>
      <c r="D2124" s="100">
        <f>IF(ISERROR(INDEX('Trust - Frontsheet'!$C$12:$O$211,Index!B2117,Index!A2117)),0,INDEX('Trust - Frontsheet'!$C$12:$O$211,Index!B2117,Index!A2117))</f>
        <v>0</v>
      </c>
    </row>
    <row r="2125" spans="1:4" x14ac:dyDescent="0.2">
      <c r="A2125" s="97" t="s">
        <v>6289</v>
      </c>
      <c r="B2125" s="97" t="s">
        <v>6290</v>
      </c>
      <c r="C2125" s="97" t="s">
        <v>28</v>
      </c>
      <c r="D2125" s="100">
        <f>IF(ISERROR(INDEX('Trust - Frontsheet'!$C$12:$O$211,Index!B2118,Index!A2118)),0,INDEX('Trust - Frontsheet'!$C$12:$O$211,Index!B2118,Index!A2118))</f>
        <v>0</v>
      </c>
    </row>
    <row r="2126" spans="1:4" x14ac:dyDescent="0.2">
      <c r="A2126" s="97" t="s">
        <v>6291</v>
      </c>
      <c r="B2126" s="97" t="s">
        <v>6292</v>
      </c>
      <c r="C2126" s="97" t="s">
        <v>28</v>
      </c>
      <c r="D2126" s="100">
        <f>IF(ISERROR(INDEX('Trust - Frontsheet'!$C$12:$O$211,Index!B2119,Index!A2119)),0,INDEX('Trust - Frontsheet'!$C$12:$O$211,Index!B2119,Index!A2119))</f>
        <v>0</v>
      </c>
    </row>
    <row r="2127" spans="1:4" x14ac:dyDescent="0.2">
      <c r="A2127" s="97" t="s">
        <v>6293</v>
      </c>
      <c r="B2127" s="97" t="s">
        <v>6294</v>
      </c>
      <c r="C2127" s="97" t="s">
        <v>28</v>
      </c>
      <c r="D2127" s="100">
        <f>IF(ISERROR(INDEX('Trust - Frontsheet'!$C$12:$O$211,Index!B2120,Index!A2120)),0,INDEX('Trust - Frontsheet'!$C$12:$O$211,Index!B2120,Index!A2120))</f>
        <v>0</v>
      </c>
    </row>
    <row r="2128" spans="1:4" x14ac:dyDescent="0.2">
      <c r="A2128" s="97" t="s">
        <v>6295</v>
      </c>
      <c r="B2128" s="97" t="s">
        <v>6296</v>
      </c>
      <c r="C2128" s="97" t="s">
        <v>28</v>
      </c>
      <c r="D2128" s="100">
        <f>IF(ISERROR(INDEX('Trust - Frontsheet'!$C$12:$O$211,Index!B2121,Index!A2121)),0,INDEX('Trust - Frontsheet'!$C$12:$O$211,Index!B2121,Index!A2121))</f>
        <v>0</v>
      </c>
    </row>
    <row r="2129" spans="1:4" x14ac:dyDescent="0.2">
      <c r="A2129" s="97" t="s">
        <v>6299</v>
      </c>
      <c r="B2129" s="97" t="s">
        <v>6300</v>
      </c>
      <c r="C2129" s="97" t="s">
        <v>28</v>
      </c>
      <c r="D2129" s="100">
        <f>IF(ISERROR(INDEX('Trust - Frontsheet'!$C$12:$O$211,Index!B2122,Index!A2122)),0,INDEX('Trust - Frontsheet'!$C$12:$O$211,Index!B2122,Index!A2122))</f>
        <v>0</v>
      </c>
    </row>
    <row r="2130" spans="1:4" x14ac:dyDescent="0.2">
      <c r="A2130" s="97" t="s">
        <v>6301</v>
      </c>
      <c r="B2130" s="97" t="s">
        <v>6302</v>
      </c>
      <c r="C2130" s="97" t="s">
        <v>28</v>
      </c>
      <c r="D2130" s="100">
        <f>IF(ISERROR(INDEX('Trust - Frontsheet'!$C$12:$O$211,Index!B2123,Index!A2123)),0,INDEX('Trust - Frontsheet'!$C$12:$O$211,Index!B2123,Index!A2123))</f>
        <v>0</v>
      </c>
    </row>
    <row r="2131" spans="1:4" x14ac:dyDescent="0.2">
      <c r="A2131" s="97" t="s">
        <v>6303</v>
      </c>
      <c r="B2131" s="97" t="s">
        <v>6304</v>
      </c>
      <c r="C2131" s="97" t="s">
        <v>28</v>
      </c>
      <c r="D2131" s="100">
        <f>IF(ISERROR(INDEX('Trust - Frontsheet'!$C$12:$O$211,Index!B2124,Index!A2124)),0,INDEX('Trust - Frontsheet'!$C$12:$O$211,Index!B2124,Index!A2124))</f>
        <v>0</v>
      </c>
    </row>
    <row r="2132" spans="1:4" x14ac:dyDescent="0.2">
      <c r="A2132" s="97" t="s">
        <v>6305</v>
      </c>
      <c r="B2132" s="97" t="s">
        <v>6306</v>
      </c>
      <c r="C2132" s="97" t="s">
        <v>28</v>
      </c>
      <c r="D2132" s="100">
        <f>IF(ISERROR(INDEX('Trust - Frontsheet'!$C$12:$O$211,Index!B2125,Index!A2125)),0,INDEX('Trust - Frontsheet'!$C$12:$O$211,Index!B2125,Index!A2125))</f>
        <v>0</v>
      </c>
    </row>
    <row r="2133" spans="1:4" x14ac:dyDescent="0.2">
      <c r="A2133" s="97" t="s">
        <v>6307</v>
      </c>
      <c r="B2133" s="97" t="s">
        <v>6308</v>
      </c>
      <c r="C2133" s="97" t="s">
        <v>28</v>
      </c>
      <c r="D2133" s="100">
        <f>IF(ISERROR(INDEX('Trust - Frontsheet'!$C$12:$O$211,Index!B2126,Index!A2126)),0,INDEX('Trust - Frontsheet'!$C$12:$O$211,Index!B2126,Index!A2126))</f>
        <v>0</v>
      </c>
    </row>
    <row r="2134" spans="1:4" x14ac:dyDescent="0.2">
      <c r="A2134" s="97" t="s">
        <v>6309</v>
      </c>
      <c r="B2134" s="97" t="s">
        <v>6310</v>
      </c>
      <c r="C2134" s="97" t="s">
        <v>28</v>
      </c>
      <c r="D2134" s="100">
        <f>IF(ISERROR(INDEX('Trust - Frontsheet'!$C$12:$O$211,Index!B2127,Index!A2127)),0,INDEX('Trust - Frontsheet'!$C$12:$O$211,Index!B2127,Index!A2127))</f>
        <v>0</v>
      </c>
    </row>
    <row r="2135" spans="1:4" x14ac:dyDescent="0.2">
      <c r="A2135" s="97" t="s">
        <v>6311</v>
      </c>
      <c r="B2135" s="97" t="s">
        <v>6312</v>
      </c>
      <c r="C2135" s="97" t="s">
        <v>28</v>
      </c>
      <c r="D2135" s="100">
        <f>IF(ISERROR(INDEX('Trust - Frontsheet'!$C$12:$O$211,Index!B2128,Index!A2128)),0,INDEX('Trust - Frontsheet'!$C$12:$O$211,Index!B2128,Index!A2128))</f>
        <v>0</v>
      </c>
    </row>
    <row r="2136" spans="1:4" x14ac:dyDescent="0.2">
      <c r="A2136" s="97" t="s">
        <v>6313</v>
      </c>
      <c r="B2136" s="97" t="s">
        <v>6314</v>
      </c>
      <c r="C2136" s="97" t="s">
        <v>28</v>
      </c>
      <c r="D2136" s="100">
        <f>IF(ISERROR(INDEX('Trust - Frontsheet'!$C$12:$O$211,Index!B2129,Index!A2129)),0,INDEX('Trust - Frontsheet'!$C$12:$O$211,Index!B2129,Index!A2129))</f>
        <v>0</v>
      </c>
    </row>
    <row r="2137" spans="1:4" x14ac:dyDescent="0.2">
      <c r="A2137" s="97" t="s">
        <v>6315</v>
      </c>
      <c r="B2137" s="97" t="s">
        <v>6316</v>
      </c>
      <c r="C2137" s="97" t="s">
        <v>28</v>
      </c>
      <c r="D2137" s="100">
        <f>IF(ISERROR(INDEX('Trust - Frontsheet'!$C$12:$O$211,Index!B2130,Index!A2130)),0,INDEX('Trust - Frontsheet'!$C$12:$O$211,Index!B2130,Index!A2130))</f>
        <v>0</v>
      </c>
    </row>
    <row r="2138" spans="1:4" x14ac:dyDescent="0.2">
      <c r="A2138" s="97" t="s">
        <v>4435</v>
      </c>
      <c r="B2138" s="97" t="s">
        <v>4436</v>
      </c>
      <c r="C2138" s="97" t="s">
        <v>28</v>
      </c>
      <c r="D2138" s="100">
        <f>IF(ISERROR(INDEX('Trust - Frontsheet'!$C$12:$O$211,Index!B2131,Index!A2131)),0,INDEX('Trust - Frontsheet'!$C$12:$O$211,Index!B2131,Index!A2131))</f>
        <v>0</v>
      </c>
    </row>
    <row r="2139" spans="1:4" x14ac:dyDescent="0.2">
      <c r="A2139" s="97" t="s">
        <v>4439</v>
      </c>
      <c r="B2139" s="97" t="s">
        <v>4440</v>
      </c>
      <c r="C2139" s="97" t="s">
        <v>28</v>
      </c>
      <c r="D2139" s="100">
        <f>IF(ISERROR(INDEX('Trust - Frontsheet'!$C$12:$O$211,Index!B2132,Index!A2132)),0,INDEX('Trust - Frontsheet'!$C$12:$O$211,Index!B2132,Index!A2132))</f>
        <v>0</v>
      </c>
    </row>
    <row r="2140" spans="1:4" x14ac:dyDescent="0.2">
      <c r="A2140" s="97" t="s">
        <v>4441</v>
      </c>
      <c r="B2140" s="97" t="s">
        <v>4442</v>
      </c>
      <c r="C2140" s="97" t="s">
        <v>28</v>
      </c>
      <c r="D2140" s="100">
        <f>IF(ISERROR(INDEX('Trust - Frontsheet'!$C$12:$O$211,Index!B2133,Index!A2133)),0,INDEX('Trust - Frontsheet'!$C$12:$O$211,Index!B2133,Index!A2133))</f>
        <v>0</v>
      </c>
    </row>
    <row r="2141" spans="1:4" x14ac:dyDescent="0.2">
      <c r="A2141" s="97" t="s">
        <v>4443</v>
      </c>
      <c r="B2141" s="97" t="s">
        <v>4444</v>
      </c>
      <c r="C2141" s="97" t="s">
        <v>28</v>
      </c>
      <c r="D2141" s="100">
        <f>IF(ISERROR(INDEX('Trust - Frontsheet'!$C$12:$O$211,Index!B2134,Index!A2134)),0,INDEX('Trust - Frontsheet'!$C$12:$O$211,Index!B2134,Index!A2134))</f>
        <v>0</v>
      </c>
    </row>
    <row r="2142" spans="1:4" x14ac:dyDescent="0.2">
      <c r="A2142" s="97" t="s">
        <v>4445</v>
      </c>
      <c r="B2142" s="97" t="s">
        <v>4446</v>
      </c>
      <c r="C2142" s="97" t="s">
        <v>28</v>
      </c>
      <c r="D2142" s="100">
        <f>IF(ISERROR(INDEX('Trust - Frontsheet'!$C$12:$O$211,Index!B2135,Index!A2135)),0,INDEX('Trust - Frontsheet'!$C$12:$O$211,Index!B2135,Index!A2135))</f>
        <v>0</v>
      </c>
    </row>
    <row r="2143" spans="1:4" x14ac:dyDescent="0.2">
      <c r="A2143" s="97" t="s">
        <v>4447</v>
      </c>
      <c r="B2143" s="97" t="s">
        <v>4448</v>
      </c>
      <c r="C2143" s="97" t="s">
        <v>28</v>
      </c>
      <c r="D2143" s="100">
        <f>IF(ISERROR(INDEX('Trust - Frontsheet'!$C$12:$O$211,Index!B2136,Index!A2136)),0,INDEX('Trust - Frontsheet'!$C$12:$O$211,Index!B2136,Index!A2136))</f>
        <v>0</v>
      </c>
    </row>
    <row r="2144" spans="1:4" x14ac:dyDescent="0.2">
      <c r="A2144" s="97" t="s">
        <v>4449</v>
      </c>
      <c r="B2144" s="97" t="s">
        <v>4450</v>
      </c>
      <c r="C2144" s="97" t="s">
        <v>28</v>
      </c>
      <c r="D2144" s="100">
        <f>IF(ISERROR(INDEX('Trust - Frontsheet'!$C$12:$O$211,Index!B2137,Index!A2137)),0,INDEX('Trust - Frontsheet'!$C$12:$O$211,Index!B2137,Index!A2137))</f>
        <v>0</v>
      </c>
    </row>
    <row r="2145" spans="1:4" x14ac:dyDescent="0.2">
      <c r="A2145" s="97" t="s">
        <v>4451</v>
      </c>
      <c r="B2145" s="97" t="s">
        <v>4452</v>
      </c>
      <c r="C2145" s="97" t="s">
        <v>28</v>
      </c>
      <c r="D2145" s="100">
        <f>IF(ISERROR(INDEX('Trust - Frontsheet'!$C$12:$O$211,Index!B2138,Index!A2138)),0,INDEX('Trust - Frontsheet'!$C$12:$O$211,Index!B2138,Index!A2138))</f>
        <v>0</v>
      </c>
    </row>
    <row r="2146" spans="1:4" x14ac:dyDescent="0.2">
      <c r="A2146" s="97" t="s">
        <v>4453</v>
      </c>
      <c r="B2146" s="97" t="s">
        <v>4454</v>
      </c>
      <c r="C2146" s="97" t="s">
        <v>28</v>
      </c>
      <c r="D2146" s="100">
        <f>IF(ISERROR(INDEX('Trust - Frontsheet'!$C$12:$O$211,Index!B2139,Index!A2139)),0,INDEX('Trust - Frontsheet'!$C$12:$O$211,Index!B2139,Index!A2139))</f>
        <v>0</v>
      </c>
    </row>
    <row r="2147" spans="1:4" x14ac:dyDescent="0.2">
      <c r="A2147" s="97" t="s">
        <v>4455</v>
      </c>
      <c r="B2147" s="97" t="s">
        <v>4456</v>
      </c>
      <c r="C2147" s="97" t="s">
        <v>28</v>
      </c>
      <c r="D2147" s="100">
        <f>IF(ISERROR(INDEX('Trust - Frontsheet'!$C$12:$O$211,Index!B2140,Index!A2140)),0,INDEX('Trust - Frontsheet'!$C$12:$O$211,Index!B2140,Index!A2140))</f>
        <v>0</v>
      </c>
    </row>
    <row r="2148" spans="1:4" x14ac:dyDescent="0.2">
      <c r="A2148" s="97" t="s">
        <v>4457</v>
      </c>
      <c r="B2148" s="97" t="s">
        <v>4458</v>
      </c>
      <c r="C2148" s="97" t="s">
        <v>28</v>
      </c>
      <c r="D2148" s="100">
        <f>IF(ISERROR(INDEX('Trust - Frontsheet'!$C$12:$O$211,Index!B2141,Index!A2141)),0,INDEX('Trust - Frontsheet'!$C$12:$O$211,Index!B2141,Index!A2141))</f>
        <v>0</v>
      </c>
    </row>
    <row r="2149" spans="1:4" x14ac:dyDescent="0.2">
      <c r="A2149" s="97" t="s">
        <v>4461</v>
      </c>
      <c r="B2149" s="97" t="s">
        <v>4462</v>
      </c>
      <c r="C2149" s="97" t="s">
        <v>28</v>
      </c>
      <c r="D2149" s="100">
        <f>IF(ISERROR(INDEX('Trust - Frontsheet'!$C$12:$O$211,Index!B2142,Index!A2142)),0,INDEX('Trust - Frontsheet'!$C$12:$O$211,Index!B2142,Index!A2142))</f>
        <v>0</v>
      </c>
    </row>
    <row r="2150" spans="1:4" x14ac:dyDescent="0.2">
      <c r="A2150" s="97" t="s">
        <v>4463</v>
      </c>
      <c r="B2150" s="97" t="s">
        <v>4464</v>
      </c>
      <c r="C2150" s="97" t="s">
        <v>28</v>
      </c>
      <c r="D2150" s="100">
        <f>IF(ISERROR(INDEX('Trust - Frontsheet'!$C$12:$O$211,Index!B2143,Index!A2143)),0,INDEX('Trust - Frontsheet'!$C$12:$O$211,Index!B2143,Index!A2143))</f>
        <v>0</v>
      </c>
    </row>
    <row r="2151" spans="1:4" x14ac:dyDescent="0.2">
      <c r="A2151" s="97" t="s">
        <v>4465</v>
      </c>
      <c r="B2151" s="97" t="s">
        <v>4466</v>
      </c>
      <c r="C2151" s="97" t="s">
        <v>28</v>
      </c>
      <c r="D2151" s="100">
        <f>IF(ISERROR(INDEX('Trust - Frontsheet'!$C$12:$O$211,Index!B2144,Index!A2144)),0,INDEX('Trust - Frontsheet'!$C$12:$O$211,Index!B2144,Index!A2144))</f>
        <v>0</v>
      </c>
    </row>
    <row r="2152" spans="1:4" x14ac:dyDescent="0.2">
      <c r="A2152" s="97" t="s">
        <v>4467</v>
      </c>
      <c r="B2152" s="97" t="s">
        <v>4468</v>
      </c>
      <c r="C2152" s="97" t="s">
        <v>28</v>
      </c>
      <c r="D2152" s="100">
        <f>IF(ISERROR(INDEX('Trust - Frontsheet'!$C$12:$O$211,Index!B2145,Index!A2145)),0,INDEX('Trust - Frontsheet'!$C$12:$O$211,Index!B2145,Index!A2145))</f>
        <v>0</v>
      </c>
    </row>
    <row r="2153" spans="1:4" x14ac:dyDescent="0.2">
      <c r="A2153" s="97" t="s">
        <v>4469</v>
      </c>
      <c r="B2153" s="97" t="s">
        <v>4470</v>
      </c>
      <c r="C2153" s="97" t="s">
        <v>28</v>
      </c>
      <c r="D2153" s="100">
        <f>IF(ISERROR(INDEX('Trust - Frontsheet'!$C$12:$O$211,Index!B2146,Index!A2146)),0,INDEX('Trust - Frontsheet'!$C$12:$O$211,Index!B2146,Index!A2146))</f>
        <v>0</v>
      </c>
    </row>
    <row r="2154" spans="1:4" x14ac:dyDescent="0.2">
      <c r="A2154" s="97" t="s">
        <v>4471</v>
      </c>
      <c r="B2154" s="97" t="s">
        <v>4472</v>
      </c>
      <c r="C2154" s="97" t="s">
        <v>28</v>
      </c>
      <c r="D2154" s="100">
        <f>IF(ISERROR(INDEX('Trust - Frontsheet'!$C$12:$O$211,Index!B2147,Index!A2147)),0,INDEX('Trust - Frontsheet'!$C$12:$O$211,Index!B2147,Index!A2147))</f>
        <v>0</v>
      </c>
    </row>
    <row r="2155" spans="1:4" x14ac:dyDescent="0.2">
      <c r="A2155" s="97" t="s">
        <v>4473</v>
      </c>
      <c r="B2155" s="97" t="s">
        <v>4474</v>
      </c>
      <c r="C2155" s="97" t="s">
        <v>28</v>
      </c>
      <c r="D2155" s="100">
        <f>IF(ISERROR(INDEX('Trust - Frontsheet'!$C$12:$O$211,Index!B2148,Index!A2148)),0,INDEX('Trust - Frontsheet'!$C$12:$O$211,Index!B2148,Index!A2148))</f>
        <v>0</v>
      </c>
    </row>
    <row r="2156" spans="1:4" x14ac:dyDescent="0.2">
      <c r="A2156" s="97" t="s">
        <v>4475</v>
      </c>
      <c r="B2156" s="97" t="s">
        <v>4476</v>
      </c>
      <c r="C2156" s="97" t="s">
        <v>28</v>
      </c>
      <c r="D2156" s="100">
        <f>IF(ISERROR(INDEX('Trust - Frontsheet'!$C$12:$O$211,Index!B2149,Index!A2149)),0,INDEX('Trust - Frontsheet'!$C$12:$O$211,Index!B2149,Index!A2149))</f>
        <v>0</v>
      </c>
    </row>
    <row r="2157" spans="1:4" x14ac:dyDescent="0.2">
      <c r="A2157" s="97" t="s">
        <v>4477</v>
      </c>
      <c r="B2157" s="97" t="s">
        <v>4478</v>
      </c>
      <c r="C2157" s="97" t="s">
        <v>28</v>
      </c>
      <c r="D2157" s="100">
        <f>IF(ISERROR(INDEX('Trust - Frontsheet'!$C$12:$O$211,Index!B2150,Index!A2150)),0,INDEX('Trust - Frontsheet'!$C$12:$O$211,Index!B2150,Index!A2150))</f>
        <v>0</v>
      </c>
    </row>
    <row r="2158" spans="1:4" x14ac:dyDescent="0.2">
      <c r="A2158" s="97" t="s">
        <v>4479</v>
      </c>
      <c r="B2158" s="97" t="s">
        <v>4480</v>
      </c>
      <c r="C2158" s="97" t="s">
        <v>28</v>
      </c>
      <c r="D2158" s="100">
        <f>IF(ISERROR(INDEX('Trust - Frontsheet'!$C$12:$O$211,Index!B2151,Index!A2151)),0,INDEX('Trust - Frontsheet'!$C$12:$O$211,Index!B2151,Index!A2151))</f>
        <v>0</v>
      </c>
    </row>
    <row r="2159" spans="1:4" x14ac:dyDescent="0.2">
      <c r="A2159" s="97" t="s">
        <v>4483</v>
      </c>
      <c r="B2159" s="97" t="s">
        <v>4484</v>
      </c>
      <c r="C2159" s="97" t="s">
        <v>28</v>
      </c>
      <c r="D2159" s="100">
        <f>IF(ISERROR(INDEX('Trust - Frontsheet'!$C$12:$O$211,Index!B2152,Index!A2152)),0,INDEX('Trust - Frontsheet'!$C$12:$O$211,Index!B2152,Index!A2152))</f>
        <v>0</v>
      </c>
    </row>
    <row r="2160" spans="1:4" x14ac:dyDescent="0.2">
      <c r="A2160" s="97" t="s">
        <v>4485</v>
      </c>
      <c r="B2160" s="97" t="s">
        <v>4486</v>
      </c>
      <c r="C2160" s="97" t="s">
        <v>28</v>
      </c>
      <c r="D2160" s="100">
        <f>IF(ISERROR(INDEX('Trust - Frontsheet'!$C$12:$O$211,Index!B2153,Index!A2153)),0,INDEX('Trust - Frontsheet'!$C$12:$O$211,Index!B2153,Index!A2153))</f>
        <v>0</v>
      </c>
    </row>
    <row r="2161" spans="1:4" x14ac:dyDescent="0.2">
      <c r="A2161" s="97" t="s">
        <v>4487</v>
      </c>
      <c r="B2161" s="97" t="s">
        <v>6572</v>
      </c>
      <c r="C2161" s="97" t="s">
        <v>28</v>
      </c>
      <c r="D2161" s="100">
        <f>IF(ISERROR(INDEX('Trust - Frontsheet'!$C$12:$O$211,Index!B2154,Index!A2154)),0,INDEX('Trust - Frontsheet'!$C$12:$O$211,Index!B2154,Index!A2154))</f>
        <v>0</v>
      </c>
    </row>
    <row r="2162" spans="1:4" x14ac:dyDescent="0.2">
      <c r="A2162" s="97" t="s">
        <v>6705</v>
      </c>
      <c r="B2162" s="97" t="s">
        <v>6706</v>
      </c>
      <c r="C2162" s="97" t="s">
        <v>28</v>
      </c>
      <c r="D2162" s="100">
        <f>IF(ISERROR(INDEX('Trust - Frontsheet'!$C$12:$O$211,Index!B2155,Index!A2155)),0,INDEX('Trust - Frontsheet'!$C$12:$O$211,Index!B2155,Index!A2155))</f>
        <v>0</v>
      </c>
    </row>
    <row r="2163" spans="1:4" x14ac:dyDescent="0.2">
      <c r="A2163" s="97" t="s">
        <v>6707</v>
      </c>
      <c r="B2163" s="97" t="s">
        <v>6708</v>
      </c>
      <c r="C2163" s="97" t="s">
        <v>28</v>
      </c>
      <c r="D2163" s="100">
        <f>IF(ISERROR(INDEX('Trust - Frontsheet'!$C$12:$O$211,Index!B2156,Index!A2156)),0,INDEX('Trust - Frontsheet'!$C$12:$O$211,Index!B2156,Index!A2156))</f>
        <v>0</v>
      </c>
    </row>
    <row r="2164" spans="1:4" x14ac:dyDescent="0.2">
      <c r="A2164" s="97" t="s">
        <v>6709</v>
      </c>
      <c r="B2164" s="97" t="s">
        <v>6710</v>
      </c>
      <c r="C2164" s="97" t="s">
        <v>28</v>
      </c>
      <c r="D2164" s="100">
        <f>IF(ISERROR(INDEX('Trust - Frontsheet'!$C$12:$O$211,Index!B2157,Index!A2157)),0,INDEX('Trust - Frontsheet'!$C$12:$O$211,Index!B2157,Index!A2157))</f>
        <v>0</v>
      </c>
    </row>
    <row r="2165" spans="1:4" x14ac:dyDescent="0.2">
      <c r="A2165" s="97" t="s">
        <v>6711</v>
      </c>
      <c r="B2165" s="97" t="s">
        <v>6712</v>
      </c>
      <c r="C2165" s="97" t="s">
        <v>28</v>
      </c>
      <c r="D2165" s="100">
        <f>IF(ISERROR(INDEX('Trust - Frontsheet'!$C$12:$O$211,Index!B2158,Index!A2158)),0,INDEX('Trust - Frontsheet'!$C$12:$O$211,Index!B2158,Index!A2158))</f>
        <v>0</v>
      </c>
    </row>
    <row r="2166" spans="1:4" x14ac:dyDescent="0.2">
      <c r="A2166" s="97" t="s">
        <v>6713</v>
      </c>
      <c r="B2166" s="97" t="s">
        <v>6714</v>
      </c>
      <c r="C2166" s="97" t="s">
        <v>28</v>
      </c>
      <c r="D2166" s="100">
        <f>IF(ISERROR(INDEX('Trust - Frontsheet'!$C$12:$O$211,Index!B2159,Index!A2159)),0,INDEX('Trust - Frontsheet'!$C$12:$O$211,Index!B2159,Index!A2159))</f>
        <v>0</v>
      </c>
    </row>
    <row r="2167" spans="1:4" x14ac:dyDescent="0.2">
      <c r="A2167" s="97" t="s">
        <v>6715</v>
      </c>
      <c r="B2167" s="97" t="s">
        <v>6716</v>
      </c>
      <c r="C2167" s="97" t="s">
        <v>28</v>
      </c>
      <c r="D2167" s="100">
        <f>IF(ISERROR(INDEX('Trust - Frontsheet'!$C$12:$O$211,Index!B2160,Index!A2160)),0,INDEX('Trust - Frontsheet'!$C$12:$O$211,Index!B2160,Index!A2160))</f>
        <v>0</v>
      </c>
    </row>
    <row r="2168" spans="1:4" x14ac:dyDescent="0.2">
      <c r="A2168" s="97" t="s">
        <v>6717</v>
      </c>
      <c r="B2168" s="97" t="s">
        <v>6718</v>
      </c>
      <c r="C2168" s="97" t="s">
        <v>28</v>
      </c>
      <c r="D2168" s="100">
        <f>IF(ISERROR(INDEX('Trust - Frontsheet'!$C$12:$O$211,Index!B2161,Index!A2161)),0,INDEX('Trust - Frontsheet'!$C$12:$O$211,Index!B2161,Index!A2161))</f>
        <v>0</v>
      </c>
    </row>
    <row r="2169" spans="1:4" x14ac:dyDescent="0.2">
      <c r="A2169" s="97" t="s">
        <v>6721</v>
      </c>
      <c r="B2169" s="97" t="s">
        <v>6722</v>
      </c>
      <c r="C2169" s="97" t="s">
        <v>28</v>
      </c>
      <c r="D2169" s="100">
        <f>IF(ISERROR(INDEX('Trust - Frontsheet'!$C$12:$O$211,Index!B2162,Index!A2162)),0,INDEX('Trust - Frontsheet'!$C$12:$O$211,Index!B2162,Index!A2162))</f>
        <v>0</v>
      </c>
    </row>
    <row r="2170" spans="1:4" x14ac:dyDescent="0.2">
      <c r="A2170" s="97" t="s">
        <v>6723</v>
      </c>
      <c r="B2170" s="97" t="s">
        <v>6724</v>
      </c>
      <c r="C2170" s="97" t="s">
        <v>28</v>
      </c>
      <c r="D2170" s="100">
        <f>IF(ISERROR(INDEX('Trust - Frontsheet'!$C$12:$O$211,Index!B2163,Index!A2163)),0,INDEX('Trust - Frontsheet'!$C$12:$O$211,Index!B2163,Index!A2163))</f>
        <v>0</v>
      </c>
    </row>
    <row r="2171" spans="1:4" x14ac:dyDescent="0.2">
      <c r="A2171" s="97" t="s">
        <v>6725</v>
      </c>
      <c r="B2171" s="97" t="s">
        <v>6726</v>
      </c>
      <c r="C2171" s="97" t="s">
        <v>28</v>
      </c>
      <c r="D2171" s="100">
        <f>IF(ISERROR(INDEX('Trust - Frontsheet'!$C$12:$O$211,Index!B2164,Index!A2164)),0,INDEX('Trust - Frontsheet'!$C$12:$O$211,Index!B2164,Index!A2164))</f>
        <v>0</v>
      </c>
    </row>
    <row r="2172" spans="1:4" x14ac:dyDescent="0.2">
      <c r="A2172" s="97" t="s">
        <v>6727</v>
      </c>
      <c r="B2172" s="97" t="s">
        <v>6728</v>
      </c>
      <c r="C2172" s="97" t="s">
        <v>28</v>
      </c>
      <c r="D2172" s="100">
        <f>IF(ISERROR(INDEX('Trust - Frontsheet'!$C$12:$O$211,Index!B2165,Index!A2165)),0,INDEX('Trust - Frontsheet'!$C$12:$O$211,Index!B2165,Index!A2165))</f>
        <v>0</v>
      </c>
    </row>
    <row r="2173" spans="1:4" x14ac:dyDescent="0.2">
      <c r="A2173" s="97" t="s">
        <v>6729</v>
      </c>
      <c r="B2173" s="97" t="s">
        <v>6730</v>
      </c>
      <c r="C2173" s="97" t="s">
        <v>28</v>
      </c>
      <c r="D2173" s="100">
        <f>IF(ISERROR(INDEX('Trust - Frontsheet'!$C$12:$O$211,Index!B2166,Index!A2166)),0,INDEX('Trust - Frontsheet'!$C$12:$O$211,Index!B2166,Index!A2166))</f>
        <v>0</v>
      </c>
    </row>
    <row r="2174" spans="1:4" x14ac:dyDescent="0.2">
      <c r="A2174" s="97" t="s">
        <v>6731</v>
      </c>
      <c r="B2174" s="97" t="s">
        <v>6732</v>
      </c>
      <c r="C2174" s="97" t="s">
        <v>28</v>
      </c>
      <c r="D2174" s="100">
        <f>IF(ISERROR(INDEX('Trust - Frontsheet'!$C$12:$O$211,Index!B2167,Index!A2167)),0,INDEX('Trust - Frontsheet'!$C$12:$O$211,Index!B2167,Index!A2167))</f>
        <v>0</v>
      </c>
    </row>
    <row r="2175" spans="1:4" x14ac:dyDescent="0.2">
      <c r="A2175" s="97" t="s">
        <v>6733</v>
      </c>
      <c r="B2175" s="97" t="s">
        <v>6734</v>
      </c>
      <c r="C2175" s="97" t="s">
        <v>28</v>
      </c>
      <c r="D2175" s="100">
        <f>IF(ISERROR(INDEX('Trust - Frontsheet'!$C$12:$O$211,Index!B2168,Index!A2168)),0,INDEX('Trust - Frontsheet'!$C$12:$O$211,Index!B2168,Index!A2168))</f>
        <v>0</v>
      </c>
    </row>
    <row r="2176" spans="1:4" x14ac:dyDescent="0.2">
      <c r="A2176" s="97" t="s">
        <v>6735</v>
      </c>
      <c r="B2176" s="97" t="s">
        <v>6736</v>
      </c>
      <c r="C2176" s="97" t="s">
        <v>28</v>
      </c>
      <c r="D2176" s="100">
        <f>IF(ISERROR(INDEX('Trust - Frontsheet'!$C$12:$O$211,Index!B2169,Index!A2169)),0,INDEX('Trust - Frontsheet'!$C$12:$O$211,Index!B2169,Index!A2169))</f>
        <v>0</v>
      </c>
    </row>
    <row r="2177" spans="1:4" x14ac:dyDescent="0.2">
      <c r="A2177" s="97" t="s">
        <v>6737</v>
      </c>
      <c r="B2177" s="97" t="s">
        <v>6738</v>
      </c>
      <c r="C2177" s="97" t="s">
        <v>28</v>
      </c>
      <c r="D2177" s="100">
        <f>IF(ISERROR(INDEX('Trust - Frontsheet'!$C$12:$O$211,Index!B2170,Index!A2170)),0,INDEX('Trust - Frontsheet'!$C$12:$O$211,Index!B2170,Index!A2170))</f>
        <v>0</v>
      </c>
    </row>
    <row r="2178" spans="1:4" x14ac:dyDescent="0.2">
      <c r="A2178" s="97" t="s">
        <v>6739</v>
      </c>
      <c r="B2178" s="97" t="s">
        <v>6740</v>
      </c>
      <c r="C2178" s="97" t="s">
        <v>28</v>
      </c>
      <c r="D2178" s="100">
        <f>IF(ISERROR(INDEX('Trust - Frontsheet'!$C$12:$O$211,Index!B2171,Index!A2171)),0,INDEX('Trust - Frontsheet'!$C$12:$O$211,Index!B2171,Index!A2171))</f>
        <v>0</v>
      </c>
    </row>
    <row r="2179" spans="1:4" x14ac:dyDescent="0.2">
      <c r="A2179" s="97" t="s">
        <v>5454</v>
      </c>
      <c r="B2179" s="97" t="s">
        <v>5455</v>
      </c>
      <c r="C2179" s="97" t="s">
        <v>28</v>
      </c>
      <c r="D2179" s="100">
        <f>IF(ISERROR(INDEX('Trust - Frontsheet'!$C$12:$O$211,Index!B2172,Index!A2172)),0,INDEX('Trust - Frontsheet'!$C$12:$O$211,Index!B2172,Index!A2172))</f>
        <v>0</v>
      </c>
    </row>
    <row r="2180" spans="1:4" x14ac:dyDescent="0.2">
      <c r="A2180" s="97" t="s">
        <v>5456</v>
      </c>
      <c r="B2180" s="97" t="s">
        <v>5457</v>
      </c>
      <c r="C2180" s="97" t="s">
        <v>28</v>
      </c>
      <c r="D2180" s="100">
        <f>IF(ISERROR(INDEX('Trust - Frontsheet'!$C$12:$O$211,Index!B2173,Index!A2173)),0,INDEX('Trust - Frontsheet'!$C$12:$O$211,Index!B2173,Index!A2173))</f>
        <v>0</v>
      </c>
    </row>
    <row r="2181" spans="1:4" x14ac:dyDescent="0.2">
      <c r="A2181" s="97" t="s">
        <v>5458</v>
      </c>
      <c r="B2181" s="97" t="s">
        <v>5459</v>
      </c>
      <c r="C2181" s="97" t="s">
        <v>28</v>
      </c>
      <c r="D2181" s="100">
        <f>IF(ISERROR(INDEX('Trust - Frontsheet'!$C$12:$O$211,Index!B2174,Index!A2174)),0,INDEX('Trust - Frontsheet'!$C$12:$O$211,Index!B2174,Index!A2174))</f>
        <v>0</v>
      </c>
    </row>
    <row r="2182" spans="1:4" x14ac:dyDescent="0.2">
      <c r="A2182" s="97" t="s">
        <v>5460</v>
      </c>
      <c r="B2182" s="97" t="s">
        <v>5461</v>
      </c>
      <c r="C2182" s="97" t="s">
        <v>28</v>
      </c>
      <c r="D2182" s="100">
        <f>IF(ISERROR(INDEX('Trust - Frontsheet'!$C$12:$O$211,Index!B2175,Index!A2175)),0,INDEX('Trust - Frontsheet'!$C$12:$O$211,Index!B2175,Index!A2175))</f>
        <v>0</v>
      </c>
    </row>
    <row r="2183" spans="1:4" x14ac:dyDescent="0.2">
      <c r="A2183" s="97" t="s">
        <v>5462</v>
      </c>
      <c r="B2183" s="97" t="s">
        <v>5463</v>
      </c>
      <c r="C2183" s="97" t="s">
        <v>28</v>
      </c>
      <c r="D2183" s="100">
        <f>IF(ISERROR(INDEX('Trust - Frontsheet'!$C$12:$O$211,Index!B2176,Index!A2176)),0,INDEX('Trust - Frontsheet'!$C$12:$O$211,Index!B2176,Index!A2176))</f>
        <v>0</v>
      </c>
    </row>
    <row r="2184" spans="1:4" x14ac:dyDescent="0.2">
      <c r="A2184" s="97" t="s">
        <v>5464</v>
      </c>
      <c r="B2184" s="97" t="s">
        <v>5465</v>
      </c>
      <c r="C2184" s="97" t="s">
        <v>28</v>
      </c>
      <c r="D2184" s="100">
        <f>IF(ISERROR(INDEX('Trust - Frontsheet'!$C$12:$O$211,Index!B2177,Index!A2177)),0,INDEX('Trust - Frontsheet'!$C$12:$O$211,Index!B2177,Index!A2177))</f>
        <v>0</v>
      </c>
    </row>
    <row r="2185" spans="1:4" x14ac:dyDescent="0.2">
      <c r="A2185" s="97" t="s">
        <v>5466</v>
      </c>
      <c r="B2185" s="97" t="s">
        <v>5467</v>
      </c>
      <c r="C2185" s="97" t="s">
        <v>28</v>
      </c>
      <c r="D2185" s="100">
        <f>IF(ISERROR(INDEX('Trust - Frontsheet'!$C$12:$O$211,Index!B2178,Index!A2178)),0,INDEX('Trust - Frontsheet'!$C$12:$O$211,Index!B2178,Index!A2178))</f>
        <v>0</v>
      </c>
    </row>
    <row r="2186" spans="1:4" x14ac:dyDescent="0.2">
      <c r="A2186" s="97" t="s">
        <v>5468</v>
      </c>
      <c r="B2186" s="97" t="s">
        <v>5469</v>
      </c>
      <c r="C2186" s="97" t="s">
        <v>28</v>
      </c>
      <c r="D2186" s="100">
        <f>IF(ISERROR(INDEX('Trust - Frontsheet'!$C$12:$O$211,Index!B2179,Index!A2179)),0,INDEX('Trust - Frontsheet'!$C$12:$O$211,Index!B2179,Index!A2179))</f>
        <v>0</v>
      </c>
    </row>
    <row r="2187" spans="1:4" x14ac:dyDescent="0.2">
      <c r="A2187" s="97" t="s">
        <v>5470</v>
      </c>
      <c r="B2187" s="97" t="s">
        <v>5471</v>
      </c>
      <c r="C2187" s="97" t="s">
        <v>28</v>
      </c>
      <c r="D2187" s="100">
        <f>IF(ISERROR(INDEX('Trust - Frontsheet'!$C$12:$O$211,Index!B2180,Index!A2180)),0,INDEX('Trust - Frontsheet'!$C$12:$O$211,Index!B2180,Index!A2180))</f>
        <v>0</v>
      </c>
    </row>
    <row r="2188" spans="1:4" x14ac:dyDescent="0.2">
      <c r="A2188" s="97" t="s">
        <v>5472</v>
      </c>
      <c r="B2188" s="97" t="s">
        <v>5473</v>
      </c>
      <c r="C2188" s="97" t="s">
        <v>28</v>
      </c>
      <c r="D2188" s="100">
        <f>IF(ISERROR(INDEX('Trust - Frontsheet'!$C$12:$O$211,Index!B2181,Index!A2181)),0,INDEX('Trust - Frontsheet'!$C$12:$O$211,Index!B2181,Index!A2181))</f>
        <v>0</v>
      </c>
    </row>
    <row r="2189" spans="1:4" x14ac:dyDescent="0.2">
      <c r="A2189" s="97" t="s">
        <v>5476</v>
      </c>
      <c r="B2189" s="97" t="s">
        <v>5477</v>
      </c>
      <c r="C2189" s="97" t="s">
        <v>28</v>
      </c>
      <c r="D2189" s="100">
        <f>IF(ISERROR(INDEX('Trust - Frontsheet'!$C$12:$O$211,Index!B2182,Index!A2182)),0,INDEX('Trust - Frontsheet'!$C$12:$O$211,Index!B2182,Index!A2182))</f>
        <v>0</v>
      </c>
    </row>
    <row r="2190" spans="1:4" x14ac:dyDescent="0.2">
      <c r="A2190" s="97" t="s">
        <v>5478</v>
      </c>
      <c r="B2190" s="97" t="s">
        <v>5479</v>
      </c>
      <c r="C2190" s="97" t="s">
        <v>28</v>
      </c>
      <c r="D2190" s="100">
        <f>IF(ISERROR(INDEX('Trust - Frontsheet'!$C$12:$O$211,Index!B2183,Index!A2183)),0,INDEX('Trust - Frontsheet'!$C$12:$O$211,Index!B2183,Index!A2183))</f>
        <v>0</v>
      </c>
    </row>
    <row r="2191" spans="1:4" x14ac:dyDescent="0.2">
      <c r="A2191" s="97" t="s">
        <v>5480</v>
      </c>
      <c r="B2191" s="97" t="s">
        <v>5481</v>
      </c>
      <c r="C2191" s="97" t="s">
        <v>28</v>
      </c>
      <c r="D2191" s="100">
        <f>IF(ISERROR(INDEX('Trust - Frontsheet'!$C$12:$O$211,Index!B2184,Index!A2184)),0,INDEX('Trust - Frontsheet'!$C$12:$O$211,Index!B2184,Index!A2184))</f>
        <v>0</v>
      </c>
    </row>
    <row r="2192" spans="1:4" x14ac:dyDescent="0.2">
      <c r="A2192" s="97" t="s">
        <v>5482</v>
      </c>
      <c r="B2192" s="97" t="s">
        <v>5483</v>
      </c>
      <c r="C2192" s="97" t="s">
        <v>28</v>
      </c>
      <c r="D2192" s="100">
        <f>IF(ISERROR(INDEX('Trust - Frontsheet'!$C$12:$O$211,Index!B2185,Index!A2185)),0,INDEX('Trust - Frontsheet'!$C$12:$O$211,Index!B2185,Index!A2185))</f>
        <v>0</v>
      </c>
    </row>
    <row r="2193" spans="1:4" x14ac:dyDescent="0.2">
      <c r="A2193" s="97" t="s">
        <v>5484</v>
      </c>
      <c r="B2193" s="97" t="s">
        <v>5485</v>
      </c>
      <c r="C2193" s="97" t="s">
        <v>28</v>
      </c>
      <c r="D2193" s="100">
        <f>IF(ISERROR(INDEX('Trust - Frontsheet'!$C$12:$O$211,Index!B2186,Index!A2186)),0,INDEX('Trust - Frontsheet'!$C$12:$O$211,Index!B2186,Index!A2186))</f>
        <v>0</v>
      </c>
    </row>
    <row r="2194" spans="1:4" x14ac:dyDescent="0.2">
      <c r="A2194" s="97" t="s">
        <v>5486</v>
      </c>
      <c r="B2194" s="97" t="s">
        <v>5487</v>
      </c>
      <c r="C2194" s="97" t="s">
        <v>28</v>
      </c>
      <c r="D2194" s="100">
        <f>IF(ISERROR(INDEX('Trust - Frontsheet'!$C$12:$O$211,Index!B2187,Index!A2187)),0,INDEX('Trust - Frontsheet'!$C$12:$O$211,Index!B2187,Index!A2187))</f>
        <v>0</v>
      </c>
    </row>
    <row r="2195" spans="1:4" x14ac:dyDescent="0.2">
      <c r="A2195" s="97" t="s">
        <v>5488</v>
      </c>
      <c r="B2195" s="97" t="s">
        <v>5489</v>
      </c>
      <c r="C2195" s="97" t="s">
        <v>28</v>
      </c>
      <c r="D2195" s="100">
        <f>IF(ISERROR(INDEX('Trust - Frontsheet'!$C$12:$O$211,Index!B2188,Index!A2188)),0,INDEX('Trust - Frontsheet'!$C$12:$O$211,Index!B2188,Index!A2188))</f>
        <v>0</v>
      </c>
    </row>
    <row r="2196" spans="1:4" x14ac:dyDescent="0.2">
      <c r="A2196" s="97" t="s">
        <v>5490</v>
      </c>
      <c r="B2196" s="97" t="s">
        <v>5491</v>
      </c>
      <c r="C2196" s="97" t="s">
        <v>28</v>
      </c>
      <c r="D2196" s="100">
        <f>IF(ISERROR(INDEX('Trust - Frontsheet'!$C$12:$O$211,Index!B2189,Index!A2189)),0,INDEX('Trust - Frontsheet'!$C$12:$O$211,Index!B2189,Index!A2189))</f>
        <v>0</v>
      </c>
    </row>
    <row r="2197" spans="1:4" x14ac:dyDescent="0.2">
      <c r="A2197" s="97" t="s">
        <v>5492</v>
      </c>
      <c r="B2197" s="97" t="s">
        <v>5493</v>
      </c>
      <c r="C2197" s="97" t="s">
        <v>28</v>
      </c>
      <c r="D2197" s="100">
        <f>IF(ISERROR(INDEX('Trust - Frontsheet'!$C$12:$O$211,Index!B2190,Index!A2190)),0,INDEX('Trust - Frontsheet'!$C$12:$O$211,Index!B2190,Index!A2190))</f>
        <v>0</v>
      </c>
    </row>
    <row r="2198" spans="1:4" x14ac:dyDescent="0.2">
      <c r="A2198" s="97" t="s">
        <v>5494</v>
      </c>
      <c r="B2198" s="97" t="s">
        <v>5495</v>
      </c>
      <c r="C2198" s="97" t="s">
        <v>28</v>
      </c>
      <c r="D2198" s="100">
        <f>IF(ISERROR(INDEX('Trust - Frontsheet'!$C$12:$O$211,Index!B2191,Index!A2191)),0,INDEX('Trust - Frontsheet'!$C$12:$O$211,Index!B2191,Index!A2191))</f>
        <v>0</v>
      </c>
    </row>
    <row r="2199" spans="1:4" x14ac:dyDescent="0.2">
      <c r="A2199" s="97" t="s">
        <v>7958</v>
      </c>
      <c r="B2199" s="97" t="s">
        <v>7959</v>
      </c>
      <c r="C2199" s="97" t="s">
        <v>28</v>
      </c>
      <c r="D2199" s="100">
        <f>IF(ISERROR(INDEX('Trust - Frontsheet'!$C$12:$O$211,Index!B2192,Index!A2192)),0,INDEX('Trust - Frontsheet'!$C$12:$O$211,Index!B2192,Index!A2192))</f>
        <v>0</v>
      </c>
    </row>
    <row r="2200" spans="1:4" x14ac:dyDescent="0.2">
      <c r="A2200" s="97" t="s">
        <v>7960</v>
      </c>
      <c r="B2200" s="97" t="s">
        <v>7961</v>
      </c>
      <c r="C2200" s="97" t="s">
        <v>28</v>
      </c>
      <c r="D2200" s="100">
        <f>IF(ISERROR(INDEX('Trust - Frontsheet'!$C$12:$O$211,Index!B2193,Index!A2193)),0,INDEX('Trust - Frontsheet'!$C$12:$O$211,Index!B2193,Index!A2193))</f>
        <v>0</v>
      </c>
    </row>
    <row r="2201" spans="1:4" x14ac:dyDescent="0.2">
      <c r="A2201" s="97" t="s">
        <v>7962</v>
      </c>
      <c r="B2201" s="97" t="s">
        <v>7963</v>
      </c>
      <c r="C2201" s="97" t="s">
        <v>28</v>
      </c>
      <c r="D2201" s="100">
        <f>IF(ISERROR(INDEX('Trust - Frontsheet'!$C$12:$O$211,Index!B2194,Index!A2194)),0,INDEX('Trust - Frontsheet'!$C$12:$O$211,Index!B2194,Index!A2194))</f>
        <v>0</v>
      </c>
    </row>
    <row r="2202" spans="1:4" x14ac:dyDescent="0.2">
      <c r="A2202" s="97" t="s">
        <v>7964</v>
      </c>
      <c r="B2202" s="97" t="s">
        <v>7965</v>
      </c>
      <c r="C2202" s="97" t="s">
        <v>28</v>
      </c>
      <c r="D2202" s="100">
        <f>IF(ISERROR(INDEX('Trust - Frontsheet'!$C$12:$O$211,Index!B2195,Index!A2195)),0,INDEX('Trust - Frontsheet'!$C$12:$O$211,Index!B2195,Index!A2195))</f>
        <v>0</v>
      </c>
    </row>
    <row r="2203" spans="1:4" x14ac:dyDescent="0.2">
      <c r="A2203" s="97" t="s">
        <v>7966</v>
      </c>
      <c r="B2203" s="97" t="s">
        <v>7967</v>
      </c>
      <c r="C2203" s="97" t="s">
        <v>28</v>
      </c>
      <c r="D2203" s="100">
        <f>IF(ISERROR(INDEX('Trust - Frontsheet'!$C$12:$O$211,Index!B2196,Index!A2196)),0,INDEX('Trust - Frontsheet'!$C$12:$O$211,Index!B2196,Index!A2196))</f>
        <v>0</v>
      </c>
    </row>
    <row r="2204" spans="1:4" x14ac:dyDescent="0.2">
      <c r="A2204" s="97" t="s">
        <v>7968</v>
      </c>
      <c r="B2204" s="97" t="s">
        <v>7969</v>
      </c>
      <c r="C2204" s="97" t="s">
        <v>28</v>
      </c>
      <c r="D2204" s="100">
        <f>IF(ISERROR(INDEX('Trust - Frontsheet'!$C$12:$O$211,Index!B2197,Index!A2197)),0,INDEX('Trust - Frontsheet'!$C$12:$O$211,Index!B2197,Index!A2197))</f>
        <v>0</v>
      </c>
    </row>
    <row r="2205" spans="1:4" x14ac:dyDescent="0.2">
      <c r="A2205" s="97" t="s">
        <v>7970</v>
      </c>
      <c r="B2205" s="97" t="s">
        <v>7971</v>
      </c>
      <c r="C2205" s="97" t="s">
        <v>28</v>
      </c>
      <c r="D2205" s="100">
        <f>IF(ISERROR(INDEX('Trust - Frontsheet'!$C$12:$O$211,Index!B2198,Index!A2198)),0,INDEX('Trust - Frontsheet'!$C$12:$O$211,Index!B2198,Index!A2198))</f>
        <v>0</v>
      </c>
    </row>
    <row r="2206" spans="1:4" x14ac:dyDescent="0.2">
      <c r="A2206" s="97" t="s">
        <v>7972</v>
      </c>
      <c r="B2206" s="97" t="s">
        <v>7973</v>
      </c>
      <c r="C2206" s="97" t="s">
        <v>28</v>
      </c>
      <c r="D2206" s="100">
        <f>IF(ISERROR(INDEX('Trust - Frontsheet'!$C$12:$O$211,Index!B2199,Index!A2199)),0,INDEX('Trust - Frontsheet'!$C$12:$O$211,Index!B2199,Index!A2199))</f>
        <v>0</v>
      </c>
    </row>
    <row r="2207" spans="1:4" x14ac:dyDescent="0.2">
      <c r="A2207" s="97" t="s">
        <v>7974</v>
      </c>
      <c r="B2207" s="97" t="s">
        <v>7975</v>
      </c>
      <c r="C2207" s="97" t="s">
        <v>28</v>
      </c>
      <c r="D2207" s="100">
        <f>IF(ISERROR(INDEX('Trust - Frontsheet'!$C$12:$O$211,Index!B2200,Index!A2200)),0,INDEX('Trust - Frontsheet'!$C$12:$O$211,Index!B2200,Index!A2200))</f>
        <v>0</v>
      </c>
    </row>
    <row r="2208" spans="1:4" x14ac:dyDescent="0.2">
      <c r="A2208" s="97" t="s">
        <v>7976</v>
      </c>
      <c r="B2208" s="97" t="s">
        <v>7977</v>
      </c>
      <c r="C2208" s="97" t="s">
        <v>28</v>
      </c>
      <c r="D2208" s="100">
        <f>IF(ISERROR(INDEX('Trust - Frontsheet'!$C$12:$O$211,Index!B2201,Index!A2201)),0,INDEX('Trust - Frontsheet'!$C$12:$O$211,Index!B2201,Index!A2201))</f>
        <v>0</v>
      </c>
    </row>
    <row r="2209" spans="1:4" x14ac:dyDescent="0.2">
      <c r="A2209" s="97" t="s">
        <v>7982</v>
      </c>
      <c r="B2209" s="97" t="s">
        <v>7983</v>
      </c>
      <c r="C2209" s="97" t="s">
        <v>28</v>
      </c>
      <c r="D2209" s="100">
        <f>IF(ISERROR(INDEX('Trust - Frontsheet'!$C$12:$O$211,Index!B2202,Index!A2202)),0,INDEX('Trust - Frontsheet'!$C$12:$O$211,Index!B2202,Index!A2202))</f>
        <v>0</v>
      </c>
    </row>
    <row r="2210" spans="1:4" x14ac:dyDescent="0.2">
      <c r="A2210" s="97" t="s">
        <v>9432</v>
      </c>
      <c r="B2210" s="97" t="s">
        <v>9433</v>
      </c>
      <c r="C2210" s="97" t="s">
        <v>28</v>
      </c>
      <c r="D2210" s="100">
        <f>IF(ISERROR(INDEX('Trust - Frontsheet'!$C$12:$O$211,Index!B2203,Index!A2203)),0,INDEX('Trust - Frontsheet'!$C$12:$O$211,Index!B2203,Index!A2203))</f>
        <v>372</v>
      </c>
    </row>
    <row r="2211" spans="1:4" x14ac:dyDescent="0.2">
      <c r="A2211" s="97" t="s">
        <v>5442</v>
      </c>
      <c r="B2211" s="97" t="s">
        <v>5443</v>
      </c>
      <c r="C2211" s="97" t="s">
        <v>28</v>
      </c>
      <c r="D2211" s="100">
        <f>IF(ISERROR(INDEX('Trust - Frontsheet'!$C$12:$O$211,Index!B2204,Index!A2204)),0,INDEX('Trust - Frontsheet'!$C$12:$O$211,Index!B2204,Index!A2204))</f>
        <v>744</v>
      </c>
    </row>
    <row r="2212" spans="1:4" x14ac:dyDescent="0.2">
      <c r="A2212" s="97" t="s">
        <v>7946</v>
      </c>
      <c r="B2212" s="97" t="s">
        <v>7947</v>
      </c>
      <c r="C2212" s="97" t="s">
        <v>28</v>
      </c>
      <c r="D2212" s="100">
        <f>IF(ISERROR(INDEX('Trust - Frontsheet'!$C$12:$O$211,Index!B2205,Index!A2205)),0,INDEX('Trust - Frontsheet'!$C$12:$O$211,Index!B2205,Index!A2205))</f>
        <v>0</v>
      </c>
    </row>
    <row r="2213" spans="1:4" x14ac:dyDescent="0.2">
      <c r="A2213" s="97" t="s">
        <v>3849</v>
      </c>
      <c r="B2213" s="97" t="s">
        <v>3850</v>
      </c>
      <c r="C2213" s="97" t="s">
        <v>28</v>
      </c>
      <c r="D2213" s="100">
        <f>IF(ISERROR(INDEX('Trust - Frontsheet'!$C$12:$O$211,Index!B2206,Index!A2206)),0,INDEX('Trust - Frontsheet'!$C$12:$O$211,Index!B2206,Index!A2206))</f>
        <v>0</v>
      </c>
    </row>
    <row r="2214" spans="1:4" x14ac:dyDescent="0.2">
      <c r="A2214" s="97" t="s">
        <v>6137</v>
      </c>
      <c r="B2214" s="97" t="s">
        <v>6138</v>
      </c>
      <c r="C2214" s="97" t="s">
        <v>28</v>
      </c>
      <c r="D2214" s="100">
        <f>IF(ISERROR(INDEX('Trust - Frontsheet'!$C$12:$O$211,Index!B2207,Index!A2207)),0,INDEX('Trust - Frontsheet'!$C$12:$O$211,Index!B2207,Index!A2207))</f>
        <v>372</v>
      </c>
    </row>
    <row r="2215" spans="1:4" x14ac:dyDescent="0.2">
      <c r="A2215" s="97" t="s">
        <v>9440</v>
      </c>
      <c r="B2215" s="97" t="s">
        <v>9441</v>
      </c>
      <c r="C2215" s="97" t="s">
        <v>28</v>
      </c>
      <c r="D2215" s="100">
        <f>IF(ISERROR(INDEX('Trust - Frontsheet'!$C$12:$O$211,Index!B2208,Index!A2208)),0,INDEX('Trust - Frontsheet'!$C$12:$O$211,Index!B2208,Index!A2208))</f>
        <v>744</v>
      </c>
    </row>
    <row r="2216" spans="1:4" x14ac:dyDescent="0.2">
      <c r="A2216" s="97" t="s">
        <v>9462</v>
      </c>
      <c r="B2216" s="97" t="s">
        <v>9463</v>
      </c>
      <c r="C2216" s="97" t="s">
        <v>28</v>
      </c>
      <c r="D2216" s="100">
        <f>IF(ISERROR(INDEX('Trust - Frontsheet'!$C$12:$O$211,Index!B2209,Index!A2209)),0,INDEX('Trust - Frontsheet'!$C$12:$O$211,Index!B2209,Index!A2209))</f>
        <v>0</v>
      </c>
    </row>
    <row r="2217" spans="1:4" x14ac:dyDescent="0.2">
      <c r="A2217" s="97" t="s">
        <v>6851</v>
      </c>
      <c r="B2217" s="97" t="s">
        <v>6852</v>
      </c>
      <c r="C2217" s="97" t="s">
        <v>28</v>
      </c>
      <c r="D2217" s="100">
        <f>IF(ISERROR(INDEX('Trust - Frontsheet'!$C$12:$O$211,Index!B2210,Index!A2210)),0,INDEX('Trust - Frontsheet'!$C$12:$O$211,Index!B2210,Index!A2210))</f>
        <v>372</v>
      </c>
    </row>
    <row r="2218" spans="1:4" x14ac:dyDescent="0.2">
      <c r="A2218" s="97" t="s">
        <v>6873</v>
      </c>
      <c r="B2218" s="97" t="s">
        <v>6874</v>
      </c>
      <c r="C2218" s="97" t="s">
        <v>28</v>
      </c>
      <c r="D2218" s="100">
        <f>IF(ISERROR(INDEX('Trust - Frontsheet'!$C$12:$O$211,Index!B2211,Index!A2211)),0,INDEX('Trust - Frontsheet'!$C$12:$O$211,Index!B2211,Index!A2211))</f>
        <v>372</v>
      </c>
    </row>
    <row r="2219" spans="1:4" x14ac:dyDescent="0.2">
      <c r="A2219" s="97" t="s">
        <v>6805</v>
      </c>
      <c r="B2219" s="97" t="s">
        <v>6806</v>
      </c>
      <c r="C2219" s="97" t="s">
        <v>28</v>
      </c>
      <c r="D2219" s="100">
        <f>IF(ISERROR(INDEX('Trust - Frontsheet'!$C$12:$O$211,Index!B2212,Index!A2212)),0,INDEX('Trust - Frontsheet'!$C$12:$O$211,Index!B2212,Index!A2212))</f>
        <v>372</v>
      </c>
    </row>
    <row r="2220" spans="1:4" x14ac:dyDescent="0.2">
      <c r="A2220" s="97" t="s">
        <v>6827</v>
      </c>
      <c r="B2220" s="97" t="s">
        <v>6828</v>
      </c>
      <c r="C2220" s="97" t="s">
        <v>28</v>
      </c>
      <c r="D2220" s="100">
        <f>IF(ISERROR(INDEX('Trust - Frontsheet'!$C$12:$O$211,Index!B2213,Index!A2213)),0,INDEX('Trust - Frontsheet'!$C$12:$O$211,Index!B2213,Index!A2213))</f>
        <v>372</v>
      </c>
    </row>
    <row r="2221" spans="1:4" x14ac:dyDescent="0.2">
      <c r="A2221" s="97" t="s">
        <v>6195</v>
      </c>
      <c r="B2221" s="97" t="s">
        <v>6196</v>
      </c>
      <c r="C2221" s="97" t="s">
        <v>28</v>
      </c>
      <c r="D2221" s="100">
        <f>IF(ISERROR(INDEX('Trust - Frontsheet'!$C$12:$O$211,Index!B2214,Index!A2214)),0,INDEX('Trust - Frontsheet'!$C$12:$O$211,Index!B2214,Index!A2214))</f>
        <v>372</v>
      </c>
    </row>
    <row r="2222" spans="1:4" x14ac:dyDescent="0.2">
      <c r="A2222" s="97" t="s">
        <v>6217</v>
      </c>
      <c r="B2222" s="97" t="s">
        <v>6218</v>
      </c>
      <c r="C2222" s="97" t="s">
        <v>28</v>
      </c>
      <c r="D2222" s="100">
        <f>IF(ISERROR(INDEX('Trust - Frontsheet'!$C$12:$O$211,Index!B2215,Index!A2215)),0,INDEX('Trust - Frontsheet'!$C$12:$O$211,Index!B2215,Index!A2215))</f>
        <v>372</v>
      </c>
    </row>
    <row r="2223" spans="1:4" x14ac:dyDescent="0.2">
      <c r="A2223" s="97" t="s">
        <v>6239</v>
      </c>
      <c r="B2223" s="97" t="s">
        <v>6240</v>
      </c>
      <c r="C2223" s="97" t="s">
        <v>28</v>
      </c>
      <c r="D2223" s="100">
        <f>IF(ISERROR(INDEX('Trust - Frontsheet'!$C$12:$O$211,Index!B2216,Index!A2216)),0,INDEX('Trust - Frontsheet'!$C$12:$O$211,Index!B2216,Index!A2216))</f>
        <v>372</v>
      </c>
    </row>
    <row r="2224" spans="1:4" x14ac:dyDescent="0.2">
      <c r="A2224" s="97" t="s">
        <v>4393</v>
      </c>
      <c r="B2224" s="97" t="s">
        <v>4394</v>
      </c>
      <c r="C2224" s="97" t="s">
        <v>28</v>
      </c>
      <c r="D2224" s="100">
        <f>IF(ISERROR(INDEX('Trust - Frontsheet'!$C$12:$O$211,Index!B2217,Index!A2217)),0,INDEX('Trust - Frontsheet'!$C$12:$O$211,Index!B2217,Index!A2217))</f>
        <v>0</v>
      </c>
    </row>
    <row r="2225" spans="1:4" x14ac:dyDescent="0.2">
      <c r="A2225" s="97" t="s">
        <v>4415</v>
      </c>
      <c r="B2225" s="97" t="s">
        <v>4416</v>
      </c>
      <c r="C2225" s="97" t="s">
        <v>28</v>
      </c>
      <c r="D2225" s="100">
        <f>IF(ISERROR(INDEX('Trust - Frontsheet'!$C$12:$O$211,Index!B2218,Index!A2218)),0,INDEX('Trust - Frontsheet'!$C$12:$O$211,Index!B2218,Index!A2218))</f>
        <v>372</v>
      </c>
    </row>
    <row r="2226" spans="1:4" x14ac:dyDescent="0.2">
      <c r="A2226" s="97" t="s">
        <v>6663</v>
      </c>
      <c r="B2226" s="97" t="s">
        <v>6664</v>
      </c>
      <c r="C2226" s="97" t="s">
        <v>28</v>
      </c>
      <c r="D2226" s="100">
        <f>IF(ISERROR(INDEX('Trust - Frontsheet'!$C$12:$O$211,Index!B2219,Index!A2219)),0,INDEX('Trust - Frontsheet'!$C$12:$O$211,Index!B2219,Index!A2219))</f>
        <v>372</v>
      </c>
    </row>
    <row r="2227" spans="1:4" x14ac:dyDescent="0.2">
      <c r="A2227" s="97" t="s">
        <v>7339</v>
      </c>
      <c r="B2227" s="97" t="s">
        <v>7340</v>
      </c>
      <c r="C2227" s="97" t="s">
        <v>28</v>
      </c>
      <c r="D2227" s="100">
        <f>IF(ISERROR(INDEX('Trust - Frontsheet'!$C$12:$O$211,Index!B2220,Index!A2220)),0,INDEX('Trust - Frontsheet'!$C$12:$O$211,Index!B2220,Index!A2220))</f>
        <v>1116</v>
      </c>
    </row>
    <row r="2228" spans="1:4" x14ac:dyDescent="0.2">
      <c r="A2228" s="97" t="s">
        <v>5420</v>
      </c>
      <c r="B2228" s="97" t="s">
        <v>5421</v>
      </c>
      <c r="C2228" s="97" t="s">
        <v>28</v>
      </c>
      <c r="D2228" s="100">
        <f>IF(ISERROR(INDEX('Trust - Frontsheet'!$C$12:$O$211,Index!B2221,Index!A2221)),0,INDEX('Trust - Frontsheet'!$C$12:$O$211,Index!B2221,Index!A2221))</f>
        <v>372</v>
      </c>
    </row>
    <row r="2229" spans="1:4" x14ac:dyDescent="0.2">
      <c r="A2229" s="97" t="s">
        <v>5444</v>
      </c>
      <c r="B2229" s="97" t="s">
        <v>5445</v>
      </c>
      <c r="C2229" s="97" t="s">
        <v>28</v>
      </c>
      <c r="D2229" s="100">
        <f>IF(ISERROR(INDEX('Trust - Frontsheet'!$C$12:$O$211,Index!B2222,Index!A2222)),0,INDEX('Trust - Frontsheet'!$C$12:$O$211,Index!B2222,Index!A2222))</f>
        <v>372</v>
      </c>
    </row>
    <row r="2230" spans="1:4" x14ac:dyDescent="0.2">
      <c r="A2230" s="97" t="s">
        <v>5448</v>
      </c>
      <c r="B2230" s="97" t="s">
        <v>5449</v>
      </c>
      <c r="C2230" s="97" t="s">
        <v>28</v>
      </c>
      <c r="D2230" s="100">
        <f>IF(ISERROR(INDEX('Trust - Frontsheet'!$C$12:$O$211,Index!B2223,Index!A2223)),0,INDEX('Trust - Frontsheet'!$C$12:$O$211,Index!B2223,Index!A2223))</f>
        <v>744</v>
      </c>
    </row>
    <row r="2231" spans="1:4" x14ac:dyDescent="0.2">
      <c r="A2231" s="97" t="s">
        <v>7930</v>
      </c>
      <c r="B2231" s="97" t="s">
        <v>7931</v>
      </c>
      <c r="C2231" s="97" t="s">
        <v>28</v>
      </c>
      <c r="D2231" s="100">
        <f>IF(ISERROR(INDEX('Trust - Frontsheet'!$C$12:$O$211,Index!B2224,Index!A2224)),0,INDEX('Trust - Frontsheet'!$C$12:$O$211,Index!B2224,Index!A2224))</f>
        <v>744</v>
      </c>
    </row>
    <row r="2232" spans="1:4" x14ac:dyDescent="0.2">
      <c r="A2232" s="97" t="s">
        <v>7932</v>
      </c>
      <c r="B2232" s="97" t="s">
        <v>7933</v>
      </c>
      <c r="C2232" s="97" t="s">
        <v>28</v>
      </c>
      <c r="D2232" s="100">
        <f>IF(ISERROR(INDEX('Trust - Frontsheet'!$C$12:$O$211,Index!B2225,Index!A2225)),0,INDEX('Trust - Frontsheet'!$C$12:$O$211,Index!B2225,Index!A2225))</f>
        <v>720</v>
      </c>
    </row>
    <row r="2233" spans="1:4" x14ac:dyDescent="0.2">
      <c r="A2233" s="97" t="s">
        <v>7934</v>
      </c>
      <c r="B2233" s="97" t="s">
        <v>7935</v>
      </c>
      <c r="C2233" s="97" t="s">
        <v>28</v>
      </c>
      <c r="D2233" s="100">
        <f>IF(ISERROR(INDEX('Trust - Frontsheet'!$C$12:$O$211,Index!B2226,Index!A2226)),0,INDEX('Trust - Frontsheet'!$C$12:$O$211,Index!B2226,Index!A2226))</f>
        <v>744</v>
      </c>
    </row>
    <row r="2234" spans="1:4" x14ac:dyDescent="0.2">
      <c r="A2234" s="97" t="s">
        <v>7936</v>
      </c>
      <c r="B2234" s="97" t="s">
        <v>7937</v>
      </c>
      <c r="C2234" s="97" t="s">
        <v>28</v>
      </c>
      <c r="D2234" s="100">
        <f>IF(ISERROR(INDEX('Trust - Frontsheet'!$C$12:$O$211,Index!B2227,Index!A2227)),0,INDEX('Trust - Frontsheet'!$C$12:$O$211,Index!B2227,Index!A2227))</f>
        <v>744</v>
      </c>
    </row>
    <row r="2235" spans="1:4" x14ac:dyDescent="0.2">
      <c r="A2235" s="97" t="s">
        <v>7938</v>
      </c>
      <c r="B2235" s="97" t="s">
        <v>7939</v>
      </c>
      <c r="C2235" s="97" t="s">
        <v>28</v>
      </c>
      <c r="D2235" s="100">
        <f>IF(ISERROR(INDEX('Trust - Frontsheet'!$C$12:$O$211,Index!B2228,Index!A2228)),0,INDEX('Trust - Frontsheet'!$C$12:$O$211,Index!B2228,Index!A2228))</f>
        <v>1116</v>
      </c>
    </row>
    <row r="2236" spans="1:4" x14ac:dyDescent="0.2">
      <c r="A2236" s="97" t="s">
        <v>7940</v>
      </c>
      <c r="B2236" s="97" t="s">
        <v>7941</v>
      </c>
      <c r="C2236" s="97" t="s">
        <v>28</v>
      </c>
      <c r="D2236" s="100">
        <f>IF(ISERROR(INDEX('Trust - Frontsheet'!$C$12:$O$211,Index!B2229,Index!A2229)),0,INDEX('Trust - Frontsheet'!$C$12:$O$211,Index!B2229,Index!A2229))</f>
        <v>744</v>
      </c>
    </row>
    <row r="2237" spans="1:4" x14ac:dyDescent="0.2">
      <c r="A2237" s="97" t="s">
        <v>7942</v>
      </c>
      <c r="B2237" s="97" t="s">
        <v>7943</v>
      </c>
      <c r="C2237" s="97" t="s">
        <v>28</v>
      </c>
      <c r="D2237" s="100">
        <f>IF(ISERROR(INDEX('Trust - Frontsheet'!$C$12:$O$211,Index!B2230,Index!A2230)),0,INDEX('Trust - Frontsheet'!$C$12:$O$211,Index!B2230,Index!A2230))</f>
        <v>1116</v>
      </c>
    </row>
    <row r="2238" spans="1:4" x14ac:dyDescent="0.2">
      <c r="A2238" s="97" t="s">
        <v>7944</v>
      </c>
      <c r="B2238" s="97" t="s">
        <v>7945</v>
      </c>
      <c r="C2238" s="97" t="s">
        <v>28</v>
      </c>
      <c r="D2238" s="100">
        <f>IF(ISERROR(INDEX('Trust - Frontsheet'!$C$12:$O$211,Index!B2231,Index!A2231)),0,INDEX('Trust - Frontsheet'!$C$12:$O$211,Index!B2231,Index!A2231))</f>
        <v>372</v>
      </c>
    </row>
    <row r="2239" spans="1:4" x14ac:dyDescent="0.2">
      <c r="A2239" s="97" t="s">
        <v>7948</v>
      </c>
      <c r="B2239" s="97" t="s">
        <v>7949</v>
      </c>
      <c r="C2239" s="97" t="s">
        <v>28</v>
      </c>
      <c r="D2239" s="100">
        <f>IF(ISERROR(INDEX('Trust - Frontsheet'!$C$12:$O$211,Index!B2232,Index!A2232)),0,INDEX('Trust - Frontsheet'!$C$12:$O$211,Index!B2232,Index!A2232))</f>
        <v>372</v>
      </c>
    </row>
    <row r="2240" spans="1:4" x14ac:dyDescent="0.2">
      <c r="A2240" s="97" t="s">
        <v>7950</v>
      </c>
      <c r="B2240" s="97" t="s">
        <v>7951</v>
      </c>
      <c r="C2240" s="97" t="s">
        <v>28</v>
      </c>
      <c r="D2240" s="100">
        <f>IF(ISERROR(INDEX('Trust - Frontsheet'!$C$12:$O$211,Index!B2233,Index!A2233)),0,INDEX('Trust - Frontsheet'!$C$12:$O$211,Index!B2233,Index!A2233))</f>
        <v>744</v>
      </c>
    </row>
    <row r="2241" spans="1:4" x14ac:dyDescent="0.2">
      <c r="A2241" s="97" t="s">
        <v>7952</v>
      </c>
      <c r="B2241" s="97" t="s">
        <v>7953</v>
      </c>
      <c r="C2241" s="97" t="s">
        <v>28</v>
      </c>
      <c r="D2241" s="100">
        <f>IF(ISERROR(INDEX('Trust - Frontsheet'!$C$12:$O$211,Index!B2234,Index!A2234)),0,INDEX('Trust - Frontsheet'!$C$12:$O$211,Index!B2234,Index!A2234))</f>
        <v>1488</v>
      </c>
    </row>
    <row r="2242" spans="1:4" x14ac:dyDescent="0.2">
      <c r="A2242" s="97" t="s">
        <v>7954</v>
      </c>
      <c r="B2242" s="97" t="s">
        <v>7955</v>
      </c>
      <c r="C2242" s="97" t="s">
        <v>28</v>
      </c>
      <c r="D2242" s="100">
        <f>IF(ISERROR(INDEX('Trust - Frontsheet'!$C$12:$O$211,Index!B2235,Index!A2235)),0,INDEX('Trust - Frontsheet'!$C$12:$O$211,Index!B2235,Index!A2235))</f>
        <v>372</v>
      </c>
    </row>
    <row r="2243" spans="1:4" x14ac:dyDescent="0.2">
      <c r="A2243" s="97" t="s">
        <v>7956</v>
      </c>
      <c r="B2243" s="97" t="s">
        <v>7957</v>
      </c>
      <c r="C2243" s="97" t="s">
        <v>28</v>
      </c>
      <c r="D2243" s="100">
        <f>IF(ISERROR(INDEX('Trust - Frontsheet'!$C$12:$O$211,Index!B2236,Index!A2236)),0,INDEX('Trust - Frontsheet'!$C$12:$O$211,Index!B2236,Index!A2236))</f>
        <v>372</v>
      </c>
    </row>
    <row r="2244" spans="1:4" x14ac:dyDescent="0.2">
      <c r="A2244" s="97" t="s">
        <v>3839</v>
      </c>
      <c r="B2244" s="97" t="s">
        <v>3840</v>
      </c>
      <c r="C2244" s="97" t="s">
        <v>28</v>
      </c>
      <c r="D2244" s="100">
        <f>IF(ISERROR(INDEX('Trust - Frontsheet'!$C$12:$O$211,Index!B2237,Index!A2237)),0,INDEX('Trust - Frontsheet'!$C$12:$O$211,Index!B2237,Index!A2237))</f>
        <v>384</v>
      </c>
    </row>
    <row r="2245" spans="1:4" x14ac:dyDescent="0.2">
      <c r="A2245" s="97" t="s">
        <v>3841</v>
      </c>
      <c r="B2245" s="97" t="s">
        <v>3842</v>
      </c>
      <c r="C2245" s="97" t="s">
        <v>28</v>
      </c>
      <c r="D2245" s="100">
        <f>IF(ISERROR(INDEX('Trust - Frontsheet'!$C$12:$O$211,Index!B2238,Index!A2238)),0,INDEX('Trust - Frontsheet'!$C$12:$O$211,Index!B2238,Index!A2238))</f>
        <v>372</v>
      </c>
    </row>
    <row r="2246" spans="1:4" x14ac:dyDescent="0.2">
      <c r="A2246" s="97" t="s">
        <v>3843</v>
      </c>
      <c r="B2246" s="97" t="s">
        <v>3844</v>
      </c>
      <c r="C2246" s="97" t="s">
        <v>28</v>
      </c>
      <c r="D2246" s="100">
        <f>IF(ISERROR(INDEX('Trust - Frontsheet'!$C$12:$O$211,Index!B2239,Index!A2239)),0,INDEX('Trust - Frontsheet'!$C$12:$O$211,Index!B2239,Index!A2239))</f>
        <v>0</v>
      </c>
    </row>
    <row r="2247" spans="1:4" x14ac:dyDescent="0.2">
      <c r="A2247" s="97" t="s">
        <v>3845</v>
      </c>
      <c r="B2247" s="97" t="s">
        <v>3846</v>
      </c>
      <c r="C2247" s="97" t="s">
        <v>28</v>
      </c>
      <c r="D2247" s="100">
        <f>IF(ISERROR(INDEX('Trust - Frontsheet'!$C$12:$O$211,Index!B2240,Index!A2240)),0,INDEX('Trust - Frontsheet'!$C$12:$O$211,Index!B2240,Index!A2240))</f>
        <v>0</v>
      </c>
    </row>
    <row r="2248" spans="1:4" x14ac:dyDescent="0.2">
      <c r="A2248" s="97" t="s">
        <v>3847</v>
      </c>
      <c r="B2248" s="97" t="s">
        <v>3848</v>
      </c>
      <c r="C2248" s="97" t="s">
        <v>28</v>
      </c>
      <c r="D2248" s="100">
        <f>IF(ISERROR(INDEX('Trust - Frontsheet'!$C$12:$O$211,Index!B2241,Index!A2241)),0,INDEX('Trust - Frontsheet'!$C$12:$O$211,Index!B2241,Index!A2241))</f>
        <v>0</v>
      </c>
    </row>
    <row r="2249" spans="1:4" x14ac:dyDescent="0.2">
      <c r="A2249" s="97" t="s">
        <v>3851</v>
      </c>
      <c r="B2249" s="97" t="s">
        <v>3852</v>
      </c>
      <c r="C2249" s="97" t="s">
        <v>28</v>
      </c>
      <c r="D2249" s="100">
        <f>IF(ISERROR(INDEX('Trust - Frontsheet'!$C$12:$O$211,Index!B2242,Index!A2242)),0,INDEX('Trust - Frontsheet'!$C$12:$O$211,Index!B2242,Index!A2242))</f>
        <v>0</v>
      </c>
    </row>
    <row r="2250" spans="1:4" x14ac:dyDescent="0.2">
      <c r="A2250" s="97" t="s">
        <v>3853</v>
      </c>
      <c r="B2250" s="97" t="s">
        <v>3854</v>
      </c>
      <c r="C2250" s="97" t="s">
        <v>28</v>
      </c>
      <c r="D2250" s="100">
        <f>IF(ISERROR(INDEX('Trust - Frontsheet'!$C$12:$O$211,Index!B2243,Index!A2243)),0,INDEX('Trust - Frontsheet'!$C$12:$O$211,Index!B2243,Index!A2243))</f>
        <v>0</v>
      </c>
    </row>
    <row r="2251" spans="1:4" x14ac:dyDescent="0.2">
      <c r="A2251" s="97" t="s">
        <v>3855</v>
      </c>
      <c r="B2251" s="97" t="s">
        <v>3856</v>
      </c>
      <c r="C2251" s="97" t="s">
        <v>28</v>
      </c>
      <c r="D2251" s="100">
        <f>IF(ISERROR(INDEX('Trust - Frontsheet'!$C$12:$O$211,Index!B2244,Index!A2244)),0,INDEX('Trust - Frontsheet'!$C$12:$O$211,Index!B2244,Index!A2244))</f>
        <v>0</v>
      </c>
    </row>
    <row r="2252" spans="1:4" x14ac:dyDescent="0.2">
      <c r="A2252" s="97" t="s">
        <v>3857</v>
      </c>
      <c r="B2252" s="97" t="s">
        <v>3858</v>
      </c>
      <c r="C2252" s="97" t="s">
        <v>28</v>
      </c>
      <c r="D2252" s="100">
        <f>IF(ISERROR(INDEX('Trust - Frontsheet'!$C$12:$O$211,Index!B2245,Index!A2245)),0,INDEX('Trust - Frontsheet'!$C$12:$O$211,Index!B2245,Index!A2245))</f>
        <v>0</v>
      </c>
    </row>
    <row r="2253" spans="1:4" x14ac:dyDescent="0.2">
      <c r="A2253" s="97" t="s">
        <v>3859</v>
      </c>
      <c r="B2253" s="97" t="s">
        <v>3860</v>
      </c>
      <c r="C2253" s="97" t="s">
        <v>28</v>
      </c>
      <c r="D2253" s="100">
        <f>IF(ISERROR(INDEX('Trust - Frontsheet'!$C$12:$O$211,Index!B2246,Index!A2246)),0,INDEX('Trust - Frontsheet'!$C$12:$O$211,Index!B2246,Index!A2246))</f>
        <v>0</v>
      </c>
    </row>
    <row r="2254" spans="1:4" x14ac:dyDescent="0.2">
      <c r="A2254" s="97" t="s">
        <v>3861</v>
      </c>
      <c r="B2254" s="97" t="s">
        <v>3862</v>
      </c>
      <c r="C2254" s="97" t="s">
        <v>28</v>
      </c>
      <c r="D2254" s="100">
        <f>IF(ISERROR(INDEX('Trust - Frontsheet'!$C$12:$O$211,Index!B2247,Index!A2247)),0,INDEX('Trust - Frontsheet'!$C$12:$O$211,Index!B2247,Index!A2247))</f>
        <v>0</v>
      </c>
    </row>
    <row r="2255" spans="1:4" x14ac:dyDescent="0.2">
      <c r="A2255" s="97" t="s">
        <v>3863</v>
      </c>
      <c r="B2255" s="97" t="s">
        <v>3864</v>
      </c>
      <c r="C2255" s="97" t="s">
        <v>28</v>
      </c>
      <c r="D2255" s="100">
        <f>IF(ISERROR(INDEX('Trust - Frontsheet'!$C$12:$O$211,Index!B2248,Index!A2248)),0,INDEX('Trust - Frontsheet'!$C$12:$O$211,Index!B2248,Index!A2248))</f>
        <v>0</v>
      </c>
    </row>
    <row r="2256" spans="1:4" x14ac:dyDescent="0.2">
      <c r="A2256" s="97" t="s">
        <v>6131</v>
      </c>
      <c r="B2256" s="97" t="s">
        <v>6132</v>
      </c>
      <c r="C2256" s="97" t="s">
        <v>28</v>
      </c>
      <c r="D2256" s="100">
        <f>IF(ISERROR(INDEX('Trust - Frontsheet'!$C$12:$O$211,Index!B2249,Index!A2249)),0,INDEX('Trust - Frontsheet'!$C$12:$O$211,Index!B2249,Index!A2249))</f>
        <v>0</v>
      </c>
    </row>
    <row r="2257" spans="1:4" x14ac:dyDescent="0.2">
      <c r="A2257" s="97" t="s">
        <v>6133</v>
      </c>
      <c r="B2257" s="97" t="s">
        <v>6134</v>
      </c>
      <c r="C2257" s="97" t="s">
        <v>28</v>
      </c>
      <c r="D2257" s="100">
        <f>IF(ISERROR(INDEX('Trust - Frontsheet'!$C$12:$O$211,Index!B2250,Index!A2250)),0,INDEX('Trust - Frontsheet'!$C$12:$O$211,Index!B2250,Index!A2250))</f>
        <v>0</v>
      </c>
    </row>
    <row r="2258" spans="1:4" x14ac:dyDescent="0.2">
      <c r="A2258" s="97" t="s">
        <v>6135</v>
      </c>
      <c r="B2258" s="97" t="s">
        <v>6136</v>
      </c>
      <c r="C2258" s="97" t="s">
        <v>28</v>
      </c>
      <c r="D2258" s="100">
        <f>IF(ISERROR(INDEX('Trust - Frontsheet'!$C$12:$O$211,Index!B2251,Index!A2251)),0,INDEX('Trust - Frontsheet'!$C$12:$O$211,Index!B2251,Index!A2251))</f>
        <v>0</v>
      </c>
    </row>
    <row r="2259" spans="1:4" x14ac:dyDescent="0.2">
      <c r="A2259" s="97" t="s">
        <v>6544</v>
      </c>
      <c r="B2259" s="97" t="s">
        <v>6545</v>
      </c>
      <c r="C2259" s="97" t="s">
        <v>28</v>
      </c>
      <c r="D2259" s="100">
        <f>IF(ISERROR(INDEX('Trust - Frontsheet'!$C$12:$O$211,Index!B2252,Index!A2252)),0,INDEX('Trust - Frontsheet'!$C$12:$O$211,Index!B2252,Index!A2252))</f>
        <v>0</v>
      </c>
    </row>
    <row r="2260" spans="1:4" x14ac:dyDescent="0.2">
      <c r="A2260" s="97" t="s">
        <v>6546</v>
      </c>
      <c r="B2260" s="97" t="s">
        <v>6547</v>
      </c>
      <c r="C2260" s="97" t="s">
        <v>28</v>
      </c>
      <c r="D2260" s="100">
        <f>IF(ISERROR(INDEX('Trust - Frontsheet'!$C$12:$O$211,Index!B2253,Index!A2253)),0,INDEX('Trust - Frontsheet'!$C$12:$O$211,Index!B2253,Index!A2253))</f>
        <v>0</v>
      </c>
    </row>
    <row r="2261" spans="1:4" x14ac:dyDescent="0.2">
      <c r="A2261" s="97" t="s">
        <v>6548</v>
      </c>
      <c r="B2261" s="97" t="s">
        <v>6549</v>
      </c>
      <c r="C2261" s="97" t="s">
        <v>28</v>
      </c>
      <c r="D2261" s="100">
        <f>IF(ISERROR(INDEX('Trust - Frontsheet'!$C$12:$O$211,Index!B2254,Index!A2254)),0,INDEX('Trust - Frontsheet'!$C$12:$O$211,Index!B2254,Index!A2254))</f>
        <v>0</v>
      </c>
    </row>
    <row r="2262" spans="1:4" x14ac:dyDescent="0.2">
      <c r="A2262" s="97" t="s">
        <v>6550</v>
      </c>
      <c r="B2262" s="97" t="s">
        <v>6551</v>
      </c>
      <c r="C2262" s="97" t="s">
        <v>28</v>
      </c>
      <c r="D2262" s="100">
        <f>IF(ISERROR(INDEX('Trust - Frontsheet'!$C$12:$O$211,Index!B2255,Index!A2255)),0,INDEX('Trust - Frontsheet'!$C$12:$O$211,Index!B2255,Index!A2255))</f>
        <v>0</v>
      </c>
    </row>
    <row r="2263" spans="1:4" x14ac:dyDescent="0.2">
      <c r="A2263" s="97" t="s">
        <v>6552</v>
      </c>
      <c r="B2263" s="97" t="s">
        <v>6553</v>
      </c>
      <c r="C2263" s="97" t="s">
        <v>28</v>
      </c>
      <c r="D2263" s="100">
        <f>IF(ISERROR(INDEX('Trust - Frontsheet'!$C$12:$O$211,Index!B2256,Index!A2256)),0,INDEX('Trust - Frontsheet'!$C$12:$O$211,Index!B2256,Index!A2256))</f>
        <v>0</v>
      </c>
    </row>
    <row r="2264" spans="1:4" x14ac:dyDescent="0.2">
      <c r="A2264" s="97" t="s">
        <v>6554</v>
      </c>
      <c r="B2264" s="97" t="s">
        <v>6555</v>
      </c>
      <c r="C2264" s="97" t="s">
        <v>28</v>
      </c>
      <c r="D2264" s="100">
        <f>IF(ISERROR(INDEX('Trust - Frontsheet'!$C$12:$O$211,Index!B2257,Index!A2257)),0,INDEX('Trust - Frontsheet'!$C$12:$O$211,Index!B2257,Index!A2257))</f>
        <v>0</v>
      </c>
    </row>
    <row r="2265" spans="1:4" x14ac:dyDescent="0.2">
      <c r="A2265" s="97" t="s">
        <v>6556</v>
      </c>
      <c r="B2265" s="97" t="s">
        <v>6557</v>
      </c>
      <c r="C2265" s="97" t="s">
        <v>28</v>
      </c>
      <c r="D2265" s="100">
        <f>IF(ISERROR(INDEX('Trust - Frontsheet'!$C$12:$O$211,Index!B2258,Index!A2258)),0,INDEX('Trust - Frontsheet'!$C$12:$O$211,Index!B2258,Index!A2258))</f>
        <v>0</v>
      </c>
    </row>
    <row r="2266" spans="1:4" x14ac:dyDescent="0.2">
      <c r="A2266" s="97" t="s">
        <v>9434</v>
      </c>
      <c r="B2266" s="97" t="s">
        <v>9435</v>
      </c>
      <c r="C2266" s="97" t="s">
        <v>28</v>
      </c>
      <c r="D2266" s="100">
        <f>IF(ISERROR(INDEX('Trust - Frontsheet'!$C$12:$O$211,Index!B2259,Index!A2259)),0,INDEX('Trust - Frontsheet'!$C$12:$O$211,Index!B2259,Index!A2259))</f>
        <v>0</v>
      </c>
    </row>
    <row r="2267" spans="1:4" x14ac:dyDescent="0.2">
      <c r="A2267" s="97" t="s">
        <v>9436</v>
      </c>
      <c r="B2267" s="97" t="s">
        <v>9437</v>
      </c>
      <c r="C2267" s="97" t="s">
        <v>28</v>
      </c>
      <c r="D2267" s="100">
        <f>IF(ISERROR(INDEX('Trust - Frontsheet'!$C$12:$O$211,Index!B2260,Index!A2260)),0,INDEX('Trust - Frontsheet'!$C$12:$O$211,Index!B2260,Index!A2260))</f>
        <v>0</v>
      </c>
    </row>
    <row r="2268" spans="1:4" x14ac:dyDescent="0.2">
      <c r="A2268" s="97" t="s">
        <v>9438</v>
      </c>
      <c r="B2268" s="97" t="s">
        <v>9439</v>
      </c>
      <c r="C2268" s="97" t="s">
        <v>28</v>
      </c>
      <c r="D2268" s="100">
        <f>IF(ISERROR(INDEX('Trust - Frontsheet'!$C$12:$O$211,Index!B2261,Index!A2261)),0,INDEX('Trust - Frontsheet'!$C$12:$O$211,Index!B2261,Index!A2261))</f>
        <v>0</v>
      </c>
    </row>
    <row r="2269" spans="1:4" x14ac:dyDescent="0.2">
      <c r="A2269" s="97" t="s">
        <v>9442</v>
      </c>
      <c r="B2269" s="97" t="s">
        <v>9443</v>
      </c>
      <c r="C2269" s="97" t="s">
        <v>28</v>
      </c>
      <c r="D2269" s="100">
        <f>IF(ISERROR(INDEX('Trust - Frontsheet'!$C$12:$O$211,Index!B2262,Index!A2262)),0,INDEX('Trust - Frontsheet'!$C$12:$O$211,Index!B2262,Index!A2262))</f>
        <v>0</v>
      </c>
    </row>
    <row r="2270" spans="1:4" x14ac:dyDescent="0.2">
      <c r="A2270" s="97" t="s">
        <v>9444</v>
      </c>
      <c r="B2270" s="97" t="s">
        <v>9445</v>
      </c>
      <c r="C2270" s="97" t="s">
        <v>28</v>
      </c>
      <c r="D2270" s="100">
        <f>IF(ISERROR(INDEX('Trust - Frontsheet'!$C$12:$O$211,Index!B2263,Index!A2263)),0,INDEX('Trust - Frontsheet'!$C$12:$O$211,Index!B2263,Index!A2263))</f>
        <v>0</v>
      </c>
    </row>
    <row r="2271" spans="1:4" x14ac:dyDescent="0.2">
      <c r="A2271" s="97" t="s">
        <v>9446</v>
      </c>
      <c r="B2271" s="97" t="s">
        <v>9447</v>
      </c>
      <c r="C2271" s="97" t="s">
        <v>28</v>
      </c>
      <c r="D2271" s="100">
        <f>IF(ISERROR(INDEX('Trust - Frontsheet'!$C$12:$O$211,Index!B2264,Index!A2264)),0,INDEX('Trust - Frontsheet'!$C$12:$O$211,Index!B2264,Index!A2264))</f>
        <v>0</v>
      </c>
    </row>
    <row r="2272" spans="1:4" x14ac:dyDescent="0.2">
      <c r="A2272" s="97" t="s">
        <v>9448</v>
      </c>
      <c r="B2272" s="97" t="s">
        <v>9449</v>
      </c>
      <c r="C2272" s="97" t="s">
        <v>28</v>
      </c>
      <c r="D2272" s="100">
        <f>IF(ISERROR(INDEX('Trust - Frontsheet'!$C$12:$O$211,Index!B2265,Index!A2265)),0,INDEX('Trust - Frontsheet'!$C$12:$O$211,Index!B2265,Index!A2265))</f>
        <v>0</v>
      </c>
    </row>
    <row r="2273" spans="1:4" x14ac:dyDescent="0.2">
      <c r="A2273" s="97" t="s">
        <v>9450</v>
      </c>
      <c r="B2273" s="97" t="s">
        <v>9451</v>
      </c>
      <c r="C2273" s="97" t="s">
        <v>28</v>
      </c>
      <c r="D2273" s="100">
        <f>IF(ISERROR(INDEX('Trust - Frontsheet'!$C$12:$O$211,Index!B2266,Index!A2266)),0,INDEX('Trust - Frontsheet'!$C$12:$O$211,Index!B2266,Index!A2266))</f>
        <v>0</v>
      </c>
    </row>
    <row r="2274" spans="1:4" x14ac:dyDescent="0.2">
      <c r="A2274" s="97" t="s">
        <v>9452</v>
      </c>
      <c r="B2274" s="97" t="s">
        <v>9453</v>
      </c>
      <c r="C2274" s="97" t="s">
        <v>28</v>
      </c>
      <c r="D2274" s="100">
        <f>IF(ISERROR(INDEX('Trust - Frontsheet'!$C$12:$O$211,Index!B2267,Index!A2267)),0,INDEX('Trust - Frontsheet'!$C$12:$O$211,Index!B2267,Index!A2267))</f>
        <v>0</v>
      </c>
    </row>
    <row r="2275" spans="1:4" x14ac:dyDescent="0.2">
      <c r="A2275" s="97" t="s">
        <v>9454</v>
      </c>
      <c r="B2275" s="97" t="s">
        <v>9455</v>
      </c>
      <c r="C2275" s="97" t="s">
        <v>28</v>
      </c>
      <c r="D2275" s="100">
        <f>IF(ISERROR(INDEX('Trust - Frontsheet'!$C$12:$O$211,Index!B2268,Index!A2268)),0,INDEX('Trust - Frontsheet'!$C$12:$O$211,Index!B2268,Index!A2268))</f>
        <v>0</v>
      </c>
    </row>
    <row r="2276" spans="1:4" x14ac:dyDescent="0.2">
      <c r="A2276" s="97" t="s">
        <v>9456</v>
      </c>
      <c r="B2276" s="97" t="s">
        <v>9457</v>
      </c>
      <c r="C2276" s="97" t="s">
        <v>28</v>
      </c>
      <c r="D2276" s="100">
        <f>IF(ISERROR(INDEX('Trust - Frontsheet'!$C$12:$O$211,Index!B2269,Index!A2269)),0,INDEX('Trust - Frontsheet'!$C$12:$O$211,Index!B2269,Index!A2269))</f>
        <v>0</v>
      </c>
    </row>
    <row r="2277" spans="1:4" x14ac:dyDescent="0.2">
      <c r="A2277" s="97" t="s">
        <v>9458</v>
      </c>
      <c r="B2277" s="97" t="s">
        <v>9459</v>
      </c>
      <c r="C2277" s="97" t="s">
        <v>28</v>
      </c>
      <c r="D2277" s="100">
        <f>IF(ISERROR(INDEX('Trust - Frontsheet'!$C$12:$O$211,Index!B2270,Index!A2270)),0,INDEX('Trust - Frontsheet'!$C$12:$O$211,Index!B2270,Index!A2270))</f>
        <v>0</v>
      </c>
    </row>
    <row r="2278" spans="1:4" x14ac:dyDescent="0.2">
      <c r="A2278" s="97" t="s">
        <v>9460</v>
      </c>
      <c r="B2278" s="97" t="s">
        <v>9461</v>
      </c>
      <c r="C2278" s="97" t="s">
        <v>28</v>
      </c>
      <c r="D2278" s="100">
        <f>IF(ISERROR(INDEX('Trust - Frontsheet'!$C$12:$O$211,Index!B2271,Index!A2271)),0,INDEX('Trust - Frontsheet'!$C$12:$O$211,Index!B2271,Index!A2271))</f>
        <v>0</v>
      </c>
    </row>
    <row r="2279" spans="1:4" x14ac:dyDescent="0.2">
      <c r="A2279" s="97" t="s">
        <v>9464</v>
      </c>
      <c r="B2279" s="97" t="s">
        <v>9465</v>
      </c>
      <c r="C2279" s="97" t="s">
        <v>28</v>
      </c>
      <c r="D2279" s="100">
        <f>IF(ISERROR(INDEX('Trust - Frontsheet'!$C$12:$O$211,Index!B2272,Index!A2272)),0,INDEX('Trust - Frontsheet'!$C$12:$O$211,Index!B2272,Index!A2272))</f>
        <v>0</v>
      </c>
    </row>
    <row r="2280" spans="1:4" x14ac:dyDescent="0.2">
      <c r="A2280" s="97" t="s">
        <v>9466</v>
      </c>
      <c r="B2280" s="97" t="s">
        <v>9467</v>
      </c>
      <c r="C2280" s="97" t="s">
        <v>28</v>
      </c>
      <c r="D2280" s="100">
        <f>IF(ISERROR(INDEX('Trust - Frontsheet'!$C$12:$O$211,Index!B2273,Index!A2273)),0,INDEX('Trust - Frontsheet'!$C$12:$O$211,Index!B2273,Index!A2273))</f>
        <v>0</v>
      </c>
    </row>
    <row r="2281" spans="1:4" x14ac:dyDescent="0.2">
      <c r="A2281" s="97" t="s">
        <v>9468</v>
      </c>
      <c r="B2281" s="97" t="s">
        <v>9469</v>
      </c>
      <c r="C2281" s="97" t="s">
        <v>28</v>
      </c>
      <c r="D2281" s="100">
        <f>IF(ISERROR(INDEX('Trust - Frontsheet'!$C$12:$O$211,Index!B2274,Index!A2274)),0,INDEX('Trust - Frontsheet'!$C$12:$O$211,Index!B2274,Index!A2274))</f>
        <v>0</v>
      </c>
    </row>
    <row r="2282" spans="1:4" x14ac:dyDescent="0.2">
      <c r="A2282" s="97" t="s">
        <v>9470</v>
      </c>
      <c r="B2282" s="97" t="s">
        <v>9471</v>
      </c>
      <c r="C2282" s="97" t="s">
        <v>28</v>
      </c>
      <c r="D2282" s="100">
        <f>IF(ISERROR(INDEX('Trust - Frontsheet'!$C$12:$O$211,Index!B2275,Index!A2275)),0,INDEX('Trust - Frontsheet'!$C$12:$O$211,Index!B2275,Index!A2275))</f>
        <v>0</v>
      </c>
    </row>
    <row r="2283" spans="1:4" x14ac:dyDescent="0.2">
      <c r="A2283" s="97" t="s">
        <v>6839</v>
      </c>
      <c r="B2283" s="97" t="s">
        <v>6840</v>
      </c>
      <c r="C2283" s="97" t="s">
        <v>28</v>
      </c>
      <c r="D2283" s="100">
        <f>IF(ISERROR(INDEX('Trust - Frontsheet'!$C$12:$O$211,Index!B2276,Index!A2276)),0,INDEX('Trust - Frontsheet'!$C$12:$O$211,Index!B2276,Index!A2276))</f>
        <v>0</v>
      </c>
    </row>
    <row r="2284" spans="1:4" x14ac:dyDescent="0.2">
      <c r="A2284" s="97" t="s">
        <v>6841</v>
      </c>
      <c r="B2284" s="97" t="s">
        <v>6842</v>
      </c>
      <c r="C2284" s="97" t="s">
        <v>28</v>
      </c>
      <c r="D2284" s="100">
        <f>IF(ISERROR(INDEX('Trust - Frontsheet'!$C$12:$O$211,Index!B2277,Index!A2277)),0,INDEX('Trust - Frontsheet'!$C$12:$O$211,Index!B2277,Index!A2277))</f>
        <v>0</v>
      </c>
    </row>
    <row r="2285" spans="1:4" x14ac:dyDescent="0.2">
      <c r="A2285" s="97" t="s">
        <v>6843</v>
      </c>
      <c r="B2285" s="97" t="s">
        <v>6844</v>
      </c>
      <c r="C2285" s="97" t="s">
        <v>28</v>
      </c>
      <c r="D2285" s="100">
        <f>IF(ISERROR(INDEX('Trust - Frontsheet'!$C$12:$O$211,Index!B2278,Index!A2278)),0,INDEX('Trust - Frontsheet'!$C$12:$O$211,Index!B2278,Index!A2278))</f>
        <v>0</v>
      </c>
    </row>
    <row r="2286" spans="1:4" x14ac:dyDescent="0.2">
      <c r="A2286" s="97" t="s">
        <v>6845</v>
      </c>
      <c r="B2286" s="97" t="s">
        <v>6846</v>
      </c>
      <c r="C2286" s="97" t="s">
        <v>28</v>
      </c>
      <c r="D2286" s="100">
        <f>IF(ISERROR(INDEX('Trust - Frontsheet'!$C$12:$O$211,Index!B2279,Index!A2279)),0,INDEX('Trust - Frontsheet'!$C$12:$O$211,Index!B2279,Index!A2279))</f>
        <v>0</v>
      </c>
    </row>
    <row r="2287" spans="1:4" x14ac:dyDescent="0.2">
      <c r="A2287" s="97" t="s">
        <v>6847</v>
      </c>
      <c r="B2287" s="97" t="s">
        <v>6848</v>
      </c>
      <c r="C2287" s="97" t="s">
        <v>28</v>
      </c>
      <c r="D2287" s="100">
        <f>IF(ISERROR(INDEX('Trust - Frontsheet'!$C$12:$O$211,Index!B2280,Index!A2280)),0,INDEX('Trust - Frontsheet'!$C$12:$O$211,Index!B2280,Index!A2280))</f>
        <v>0</v>
      </c>
    </row>
    <row r="2288" spans="1:4" x14ac:dyDescent="0.2">
      <c r="A2288" s="97" t="s">
        <v>6849</v>
      </c>
      <c r="B2288" s="97" t="s">
        <v>6850</v>
      </c>
      <c r="C2288" s="97" t="s">
        <v>28</v>
      </c>
      <c r="D2288" s="100">
        <f>IF(ISERROR(INDEX('Trust - Frontsheet'!$C$12:$O$211,Index!B2281,Index!A2281)),0,INDEX('Trust - Frontsheet'!$C$12:$O$211,Index!B2281,Index!A2281))</f>
        <v>0</v>
      </c>
    </row>
    <row r="2289" spans="1:4" x14ac:dyDescent="0.2">
      <c r="A2289" s="97" t="s">
        <v>6853</v>
      </c>
      <c r="B2289" s="97" t="s">
        <v>6854</v>
      </c>
      <c r="C2289" s="97" t="s">
        <v>28</v>
      </c>
      <c r="D2289" s="100">
        <f>IF(ISERROR(INDEX('Trust - Frontsheet'!$C$12:$O$211,Index!B2282,Index!A2282)),0,INDEX('Trust - Frontsheet'!$C$12:$O$211,Index!B2282,Index!A2282))</f>
        <v>0</v>
      </c>
    </row>
    <row r="2290" spans="1:4" x14ac:dyDescent="0.2">
      <c r="A2290" s="97" t="s">
        <v>6855</v>
      </c>
      <c r="B2290" s="97" t="s">
        <v>6856</v>
      </c>
      <c r="C2290" s="97" t="s">
        <v>28</v>
      </c>
      <c r="D2290" s="100">
        <f>IF(ISERROR(INDEX('Trust - Frontsheet'!$C$12:$O$211,Index!B2283,Index!A2283)),0,INDEX('Trust - Frontsheet'!$C$12:$O$211,Index!B2283,Index!A2283))</f>
        <v>0</v>
      </c>
    </row>
    <row r="2291" spans="1:4" x14ac:dyDescent="0.2">
      <c r="A2291" s="97" t="s">
        <v>6857</v>
      </c>
      <c r="B2291" s="97" t="s">
        <v>6858</v>
      </c>
      <c r="C2291" s="97" t="s">
        <v>28</v>
      </c>
      <c r="D2291" s="100">
        <f>IF(ISERROR(INDEX('Trust - Frontsheet'!$C$12:$O$211,Index!B2284,Index!A2284)),0,INDEX('Trust - Frontsheet'!$C$12:$O$211,Index!B2284,Index!A2284))</f>
        <v>0</v>
      </c>
    </row>
    <row r="2292" spans="1:4" x14ac:dyDescent="0.2">
      <c r="A2292" s="97" t="s">
        <v>6859</v>
      </c>
      <c r="B2292" s="97" t="s">
        <v>6860</v>
      </c>
      <c r="C2292" s="97" t="s">
        <v>28</v>
      </c>
      <c r="D2292" s="100">
        <f>IF(ISERROR(INDEX('Trust - Frontsheet'!$C$12:$O$211,Index!B2285,Index!A2285)),0,INDEX('Trust - Frontsheet'!$C$12:$O$211,Index!B2285,Index!A2285))</f>
        <v>0</v>
      </c>
    </row>
    <row r="2293" spans="1:4" x14ac:dyDescent="0.2">
      <c r="A2293" s="97" t="s">
        <v>6861</v>
      </c>
      <c r="B2293" s="97" t="s">
        <v>6862</v>
      </c>
      <c r="C2293" s="97" t="s">
        <v>28</v>
      </c>
      <c r="D2293" s="100">
        <f>IF(ISERROR(INDEX('Trust - Frontsheet'!$C$12:$O$211,Index!B2286,Index!A2286)),0,INDEX('Trust - Frontsheet'!$C$12:$O$211,Index!B2286,Index!A2286))</f>
        <v>0</v>
      </c>
    </row>
    <row r="2294" spans="1:4" x14ac:dyDescent="0.2">
      <c r="A2294" s="97" t="s">
        <v>6863</v>
      </c>
      <c r="B2294" s="97" t="s">
        <v>6864</v>
      </c>
      <c r="C2294" s="97" t="s">
        <v>28</v>
      </c>
      <c r="D2294" s="100">
        <f>IF(ISERROR(INDEX('Trust - Frontsheet'!$C$12:$O$211,Index!B2287,Index!A2287)),0,INDEX('Trust - Frontsheet'!$C$12:$O$211,Index!B2287,Index!A2287))</f>
        <v>0</v>
      </c>
    </row>
    <row r="2295" spans="1:4" x14ac:dyDescent="0.2">
      <c r="A2295" s="97" t="s">
        <v>6865</v>
      </c>
      <c r="B2295" s="97" t="s">
        <v>6866</v>
      </c>
      <c r="C2295" s="97" t="s">
        <v>28</v>
      </c>
      <c r="D2295" s="100">
        <f>IF(ISERROR(INDEX('Trust - Frontsheet'!$C$12:$O$211,Index!B2288,Index!A2288)),0,INDEX('Trust - Frontsheet'!$C$12:$O$211,Index!B2288,Index!A2288))</f>
        <v>0</v>
      </c>
    </row>
    <row r="2296" spans="1:4" x14ac:dyDescent="0.2">
      <c r="A2296" s="97" t="s">
        <v>6867</v>
      </c>
      <c r="B2296" s="97" t="s">
        <v>6868</v>
      </c>
      <c r="C2296" s="97" t="s">
        <v>28</v>
      </c>
      <c r="D2296" s="100">
        <f>IF(ISERROR(INDEX('Trust - Frontsheet'!$C$12:$O$211,Index!B2289,Index!A2289)),0,INDEX('Trust - Frontsheet'!$C$12:$O$211,Index!B2289,Index!A2289))</f>
        <v>0</v>
      </c>
    </row>
    <row r="2297" spans="1:4" x14ac:dyDescent="0.2">
      <c r="A2297" s="97" t="s">
        <v>6869</v>
      </c>
      <c r="B2297" s="97" t="s">
        <v>6870</v>
      </c>
      <c r="C2297" s="97" t="s">
        <v>28</v>
      </c>
      <c r="D2297" s="100">
        <f>IF(ISERROR(INDEX('Trust - Frontsheet'!$C$12:$O$211,Index!B2290,Index!A2290)),0,INDEX('Trust - Frontsheet'!$C$12:$O$211,Index!B2290,Index!A2290))</f>
        <v>0</v>
      </c>
    </row>
    <row r="2298" spans="1:4" x14ac:dyDescent="0.2">
      <c r="A2298" s="97" t="s">
        <v>6871</v>
      </c>
      <c r="B2298" s="97" t="s">
        <v>6872</v>
      </c>
      <c r="C2298" s="97" t="s">
        <v>28</v>
      </c>
      <c r="D2298" s="100">
        <f>IF(ISERROR(INDEX('Trust - Frontsheet'!$C$12:$O$211,Index!B2291,Index!A2291)),0,INDEX('Trust - Frontsheet'!$C$12:$O$211,Index!B2291,Index!A2291))</f>
        <v>0</v>
      </c>
    </row>
    <row r="2299" spans="1:4" x14ac:dyDescent="0.2">
      <c r="A2299" s="97" t="s">
        <v>6875</v>
      </c>
      <c r="B2299" s="97" t="s">
        <v>6876</v>
      </c>
      <c r="C2299" s="97" t="s">
        <v>28</v>
      </c>
      <c r="D2299" s="100">
        <f>IF(ISERROR(INDEX('Trust - Frontsheet'!$C$12:$O$211,Index!B2292,Index!A2292)),0,INDEX('Trust - Frontsheet'!$C$12:$O$211,Index!B2292,Index!A2292))</f>
        <v>0</v>
      </c>
    </row>
    <row r="2300" spans="1:4" x14ac:dyDescent="0.2">
      <c r="A2300" s="97" t="s">
        <v>6877</v>
      </c>
      <c r="B2300" s="97" t="s">
        <v>4828</v>
      </c>
      <c r="C2300" s="97" t="s">
        <v>28</v>
      </c>
      <c r="D2300" s="100">
        <f>IF(ISERROR(INDEX('Trust - Frontsheet'!$C$12:$O$211,Index!B2293,Index!A2293)),0,INDEX('Trust - Frontsheet'!$C$12:$O$211,Index!B2293,Index!A2293))</f>
        <v>0</v>
      </c>
    </row>
    <row r="2301" spans="1:4" x14ac:dyDescent="0.2">
      <c r="A2301" s="97" t="s">
        <v>4829</v>
      </c>
      <c r="B2301" s="97" t="s">
        <v>4830</v>
      </c>
      <c r="C2301" s="97" t="s">
        <v>28</v>
      </c>
      <c r="D2301" s="100">
        <f>IF(ISERROR(INDEX('Trust - Frontsheet'!$C$12:$O$211,Index!B2294,Index!A2294)),0,INDEX('Trust - Frontsheet'!$C$12:$O$211,Index!B2294,Index!A2294))</f>
        <v>0</v>
      </c>
    </row>
    <row r="2302" spans="1:4" x14ac:dyDescent="0.2">
      <c r="A2302" s="97" t="s">
        <v>4831</v>
      </c>
      <c r="B2302" s="97" t="s">
        <v>4832</v>
      </c>
      <c r="C2302" s="97" t="s">
        <v>28</v>
      </c>
      <c r="D2302" s="100">
        <f>IF(ISERROR(INDEX('Trust - Frontsheet'!$C$12:$O$211,Index!B2295,Index!A2295)),0,INDEX('Trust - Frontsheet'!$C$12:$O$211,Index!B2295,Index!A2295))</f>
        <v>0</v>
      </c>
    </row>
    <row r="2303" spans="1:4" x14ac:dyDescent="0.2">
      <c r="A2303" s="97" t="s">
        <v>4833</v>
      </c>
      <c r="B2303" s="97" t="s">
        <v>4834</v>
      </c>
      <c r="C2303" s="97" t="s">
        <v>28</v>
      </c>
      <c r="D2303" s="100">
        <f>IF(ISERROR(INDEX('Trust - Frontsheet'!$C$12:$O$211,Index!B2296,Index!A2296)),0,INDEX('Trust - Frontsheet'!$C$12:$O$211,Index!B2296,Index!A2296))</f>
        <v>0</v>
      </c>
    </row>
    <row r="2304" spans="1:4" x14ac:dyDescent="0.2">
      <c r="A2304" s="97" t="s">
        <v>4835</v>
      </c>
      <c r="B2304" s="97" t="s">
        <v>4836</v>
      </c>
      <c r="C2304" s="97" t="s">
        <v>28</v>
      </c>
      <c r="D2304" s="100">
        <f>IF(ISERROR(INDEX('Trust - Frontsheet'!$C$12:$O$211,Index!B2297,Index!A2297)),0,INDEX('Trust - Frontsheet'!$C$12:$O$211,Index!B2297,Index!A2297))</f>
        <v>0</v>
      </c>
    </row>
    <row r="2305" spans="1:4" x14ac:dyDescent="0.2">
      <c r="A2305" s="97" t="s">
        <v>7141</v>
      </c>
      <c r="B2305" s="97" t="s">
        <v>7142</v>
      </c>
      <c r="C2305" s="97" t="s">
        <v>28</v>
      </c>
      <c r="D2305" s="100">
        <f>IF(ISERROR(INDEX('Trust - Frontsheet'!$C$12:$O$211,Index!B2298,Index!A2298)),0,INDEX('Trust - Frontsheet'!$C$12:$O$211,Index!B2298,Index!A2298))</f>
        <v>0</v>
      </c>
    </row>
    <row r="2306" spans="1:4" x14ac:dyDescent="0.2">
      <c r="A2306" s="97" t="s">
        <v>7143</v>
      </c>
      <c r="B2306" s="97" t="s">
        <v>7144</v>
      </c>
      <c r="C2306" s="97" t="s">
        <v>28</v>
      </c>
      <c r="D2306" s="100">
        <f>IF(ISERROR(INDEX('Trust - Frontsheet'!$C$12:$O$211,Index!B2299,Index!A2299)),0,INDEX('Trust - Frontsheet'!$C$12:$O$211,Index!B2299,Index!A2299))</f>
        <v>0</v>
      </c>
    </row>
    <row r="2307" spans="1:4" x14ac:dyDescent="0.2">
      <c r="A2307" s="97" t="s">
        <v>7145</v>
      </c>
      <c r="B2307" s="97" t="s">
        <v>7146</v>
      </c>
      <c r="C2307" s="97" t="s">
        <v>28</v>
      </c>
      <c r="D2307" s="100">
        <f>IF(ISERROR(INDEX('Trust - Frontsheet'!$C$12:$O$211,Index!B2300,Index!A2300)),0,INDEX('Trust - Frontsheet'!$C$12:$O$211,Index!B2300,Index!A2300))</f>
        <v>0</v>
      </c>
    </row>
    <row r="2308" spans="1:4" x14ac:dyDescent="0.2">
      <c r="A2308" s="97" t="s">
        <v>7147</v>
      </c>
      <c r="B2308" s="97" t="s">
        <v>7148</v>
      </c>
      <c r="C2308" s="97" t="s">
        <v>28</v>
      </c>
      <c r="D2308" s="100">
        <f>IF(ISERROR(INDEX('Trust - Frontsheet'!$C$12:$O$211,Index!B2301,Index!A2301)),0,INDEX('Trust - Frontsheet'!$C$12:$O$211,Index!B2301,Index!A2301))</f>
        <v>0</v>
      </c>
    </row>
    <row r="2309" spans="1:4" x14ac:dyDescent="0.2">
      <c r="A2309" s="97" t="s">
        <v>6807</v>
      </c>
      <c r="B2309" s="97" t="s">
        <v>6808</v>
      </c>
      <c r="C2309" s="97" t="s">
        <v>28</v>
      </c>
      <c r="D2309" s="100">
        <f>IF(ISERROR(INDEX('Trust - Frontsheet'!$C$12:$O$211,Index!B2302,Index!A2302)),0,INDEX('Trust - Frontsheet'!$C$12:$O$211,Index!B2302,Index!A2302))</f>
        <v>0</v>
      </c>
    </row>
    <row r="2310" spans="1:4" x14ac:dyDescent="0.2">
      <c r="A2310" s="97" t="s">
        <v>6809</v>
      </c>
      <c r="B2310" s="97" t="s">
        <v>6810</v>
      </c>
      <c r="C2310" s="97" t="s">
        <v>28</v>
      </c>
      <c r="D2310" s="100">
        <f>IF(ISERROR(INDEX('Trust - Frontsheet'!$C$12:$O$211,Index!B2303,Index!A2303)),0,INDEX('Trust - Frontsheet'!$C$12:$O$211,Index!B2303,Index!A2303))</f>
        <v>0</v>
      </c>
    </row>
    <row r="2311" spans="1:4" x14ac:dyDescent="0.2">
      <c r="A2311" s="97" t="s">
        <v>6811</v>
      </c>
      <c r="B2311" s="97" t="s">
        <v>6812</v>
      </c>
      <c r="C2311" s="97" t="s">
        <v>28</v>
      </c>
      <c r="D2311" s="100">
        <f>IF(ISERROR(INDEX('Trust - Frontsheet'!$C$12:$O$211,Index!B2304,Index!A2304)),0,INDEX('Trust - Frontsheet'!$C$12:$O$211,Index!B2304,Index!A2304))</f>
        <v>0</v>
      </c>
    </row>
    <row r="2312" spans="1:4" x14ac:dyDescent="0.2">
      <c r="A2312" s="97" t="s">
        <v>6813</v>
      </c>
      <c r="B2312" s="97" t="s">
        <v>6814</v>
      </c>
      <c r="C2312" s="97" t="s">
        <v>28</v>
      </c>
      <c r="D2312" s="100">
        <f>IF(ISERROR(INDEX('Trust - Frontsheet'!$C$12:$O$211,Index!B2305,Index!A2305)),0,INDEX('Trust - Frontsheet'!$C$12:$O$211,Index!B2305,Index!A2305))</f>
        <v>0</v>
      </c>
    </row>
    <row r="2313" spans="1:4" x14ac:dyDescent="0.2">
      <c r="A2313" s="97" t="s">
        <v>6815</v>
      </c>
      <c r="B2313" s="97" t="s">
        <v>6816</v>
      </c>
      <c r="C2313" s="97" t="s">
        <v>28</v>
      </c>
      <c r="D2313" s="100">
        <f>IF(ISERROR(INDEX('Trust - Frontsheet'!$C$12:$O$211,Index!B2306,Index!A2306)),0,INDEX('Trust - Frontsheet'!$C$12:$O$211,Index!B2306,Index!A2306))</f>
        <v>0</v>
      </c>
    </row>
    <row r="2314" spans="1:4" x14ac:dyDescent="0.2">
      <c r="A2314" s="97" t="s">
        <v>6817</v>
      </c>
      <c r="B2314" s="97" t="s">
        <v>6818</v>
      </c>
      <c r="C2314" s="97" t="s">
        <v>28</v>
      </c>
      <c r="D2314" s="100">
        <f>IF(ISERROR(INDEX('Trust - Frontsheet'!$C$12:$O$211,Index!B2307,Index!A2307)),0,INDEX('Trust - Frontsheet'!$C$12:$O$211,Index!B2307,Index!A2307))</f>
        <v>0</v>
      </c>
    </row>
    <row r="2315" spans="1:4" x14ac:dyDescent="0.2">
      <c r="A2315" s="97" t="s">
        <v>6819</v>
      </c>
      <c r="B2315" s="97" t="s">
        <v>6820</v>
      </c>
      <c r="C2315" s="97" t="s">
        <v>28</v>
      </c>
      <c r="D2315" s="100">
        <f>IF(ISERROR(INDEX('Trust - Frontsheet'!$C$12:$O$211,Index!B2308,Index!A2308)),0,INDEX('Trust - Frontsheet'!$C$12:$O$211,Index!B2308,Index!A2308))</f>
        <v>0</v>
      </c>
    </row>
    <row r="2316" spans="1:4" x14ac:dyDescent="0.2">
      <c r="A2316" s="97" t="s">
        <v>6821</v>
      </c>
      <c r="B2316" s="97" t="s">
        <v>6822</v>
      </c>
      <c r="C2316" s="97" t="s">
        <v>28</v>
      </c>
      <c r="D2316" s="100">
        <f>IF(ISERROR(INDEX('Trust - Frontsheet'!$C$12:$O$211,Index!B2309,Index!A2309)),0,INDEX('Trust - Frontsheet'!$C$12:$O$211,Index!B2309,Index!A2309))</f>
        <v>0</v>
      </c>
    </row>
    <row r="2317" spans="1:4" x14ac:dyDescent="0.2">
      <c r="A2317" s="97" t="s">
        <v>6823</v>
      </c>
      <c r="B2317" s="97" t="s">
        <v>6824</v>
      </c>
      <c r="C2317" s="97" t="s">
        <v>28</v>
      </c>
      <c r="D2317" s="100">
        <f>IF(ISERROR(INDEX('Trust - Frontsheet'!$C$12:$O$211,Index!B2310,Index!A2310)),0,INDEX('Trust - Frontsheet'!$C$12:$O$211,Index!B2310,Index!A2310))</f>
        <v>0</v>
      </c>
    </row>
    <row r="2318" spans="1:4" x14ac:dyDescent="0.2">
      <c r="A2318" s="97" t="s">
        <v>6825</v>
      </c>
      <c r="B2318" s="97" t="s">
        <v>6826</v>
      </c>
      <c r="C2318" s="97" t="s">
        <v>28</v>
      </c>
      <c r="D2318" s="100">
        <f>IF(ISERROR(INDEX('Trust - Frontsheet'!$C$12:$O$211,Index!B2311,Index!A2311)),0,INDEX('Trust - Frontsheet'!$C$12:$O$211,Index!B2311,Index!A2311))</f>
        <v>0</v>
      </c>
    </row>
    <row r="2319" spans="1:4" x14ac:dyDescent="0.2">
      <c r="A2319" s="97" t="s">
        <v>3965</v>
      </c>
      <c r="B2319" s="97" t="s">
        <v>3966</v>
      </c>
      <c r="C2319" s="97" t="s">
        <v>28</v>
      </c>
      <c r="D2319" s="100">
        <f>IF(ISERROR(INDEX('Trust - Frontsheet'!$C$12:$O$211,Index!B2312,Index!A2312)),0,INDEX('Trust - Frontsheet'!$C$12:$O$211,Index!B2312,Index!A2312))</f>
        <v>0</v>
      </c>
    </row>
    <row r="2320" spans="1:4" x14ac:dyDescent="0.2">
      <c r="A2320" s="97" t="s">
        <v>3967</v>
      </c>
      <c r="B2320" s="97" t="s">
        <v>3968</v>
      </c>
      <c r="C2320" s="97" t="s">
        <v>28</v>
      </c>
      <c r="D2320" s="100">
        <f>IF(ISERROR(INDEX('Trust - Frontsheet'!$C$12:$O$211,Index!B2313,Index!A2313)),0,INDEX('Trust - Frontsheet'!$C$12:$O$211,Index!B2313,Index!A2313))</f>
        <v>0</v>
      </c>
    </row>
    <row r="2321" spans="1:4" x14ac:dyDescent="0.2">
      <c r="A2321" s="97" t="s">
        <v>3969</v>
      </c>
      <c r="B2321" s="97" t="s">
        <v>3970</v>
      </c>
      <c r="C2321" s="97" t="s">
        <v>28</v>
      </c>
      <c r="D2321" s="100">
        <f>IF(ISERROR(INDEX('Trust - Frontsheet'!$C$12:$O$211,Index!B2314,Index!A2314)),0,INDEX('Trust - Frontsheet'!$C$12:$O$211,Index!B2314,Index!A2314))</f>
        <v>0</v>
      </c>
    </row>
    <row r="2322" spans="1:4" x14ac:dyDescent="0.2">
      <c r="A2322" s="97" t="s">
        <v>3971</v>
      </c>
      <c r="B2322" s="97" t="s">
        <v>3972</v>
      </c>
      <c r="C2322" s="97" t="s">
        <v>28</v>
      </c>
      <c r="D2322" s="100">
        <f>IF(ISERROR(INDEX('Trust - Frontsheet'!$C$12:$O$211,Index!B2315,Index!A2315)),0,INDEX('Trust - Frontsheet'!$C$12:$O$211,Index!B2315,Index!A2315))</f>
        <v>0</v>
      </c>
    </row>
    <row r="2323" spans="1:4" x14ac:dyDescent="0.2">
      <c r="A2323" s="97" t="s">
        <v>3973</v>
      </c>
      <c r="B2323" s="97" t="s">
        <v>3974</v>
      </c>
      <c r="C2323" s="97" t="s">
        <v>28</v>
      </c>
      <c r="D2323" s="100">
        <f>IF(ISERROR(INDEX('Trust - Frontsheet'!$C$12:$O$211,Index!B2316,Index!A2316)),0,INDEX('Trust - Frontsheet'!$C$12:$O$211,Index!B2316,Index!A2316))</f>
        <v>0</v>
      </c>
    </row>
    <row r="2324" spans="1:4" x14ac:dyDescent="0.2">
      <c r="A2324" s="97" t="s">
        <v>3975</v>
      </c>
      <c r="B2324" s="97" t="s">
        <v>3976</v>
      </c>
      <c r="C2324" s="97" t="s">
        <v>28</v>
      </c>
      <c r="D2324" s="100">
        <f>IF(ISERROR(INDEX('Trust - Frontsheet'!$C$12:$O$211,Index!B2317,Index!A2317)),0,INDEX('Trust - Frontsheet'!$C$12:$O$211,Index!B2317,Index!A2317))</f>
        <v>0</v>
      </c>
    </row>
    <row r="2325" spans="1:4" x14ac:dyDescent="0.2">
      <c r="A2325" s="97" t="s">
        <v>3977</v>
      </c>
      <c r="B2325" s="97" t="s">
        <v>3978</v>
      </c>
      <c r="C2325" s="97" t="s">
        <v>28</v>
      </c>
      <c r="D2325" s="100">
        <f>IF(ISERROR(INDEX('Trust - Frontsheet'!$C$12:$O$211,Index!B2318,Index!A2318)),0,INDEX('Trust - Frontsheet'!$C$12:$O$211,Index!B2318,Index!A2318))</f>
        <v>0</v>
      </c>
    </row>
    <row r="2326" spans="1:4" x14ac:dyDescent="0.2">
      <c r="A2326" s="97" t="s">
        <v>3979</v>
      </c>
      <c r="B2326" s="97" t="s">
        <v>3980</v>
      </c>
      <c r="C2326" s="97" t="s">
        <v>28</v>
      </c>
      <c r="D2326" s="100">
        <f>IF(ISERROR(INDEX('Trust - Frontsheet'!$C$12:$O$211,Index!B2319,Index!A2319)),0,INDEX('Trust - Frontsheet'!$C$12:$O$211,Index!B2319,Index!A2319))</f>
        <v>0</v>
      </c>
    </row>
    <row r="2327" spans="1:4" x14ac:dyDescent="0.2">
      <c r="A2327" s="97" t="s">
        <v>3981</v>
      </c>
      <c r="B2327" s="97" t="s">
        <v>3982</v>
      </c>
      <c r="C2327" s="97" t="s">
        <v>28</v>
      </c>
      <c r="D2327" s="100">
        <f>IF(ISERROR(INDEX('Trust - Frontsheet'!$C$12:$O$211,Index!B2320,Index!A2320)),0,INDEX('Trust - Frontsheet'!$C$12:$O$211,Index!B2320,Index!A2320))</f>
        <v>0</v>
      </c>
    </row>
    <row r="2328" spans="1:4" x14ac:dyDescent="0.2">
      <c r="A2328" s="97" t="s">
        <v>6193</v>
      </c>
      <c r="B2328" s="97" t="s">
        <v>6194</v>
      </c>
      <c r="C2328" s="97" t="s">
        <v>28</v>
      </c>
      <c r="D2328" s="100">
        <f>IF(ISERROR(INDEX('Trust - Frontsheet'!$C$12:$O$211,Index!B2321,Index!A2321)),0,INDEX('Trust - Frontsheet'!$C$12:$O$211,Index!B2321,Index!A2321))</f>
        <v>0</v>
      </c>
    </row>
    <row r="2329" spans="1:4" x14ac:dyDescent="0.2">
      <c r="A2329" s="97" t="s">
        <v>6197</v>
      </c>
      <c r="B2329" s="97" t="s">
        <v>6198</v>
      </c>
      <c r="C2329" s="97" t="s">
        <v>28</v>
      </c>
      <c r="D2329" s="100">
        <f>IF(ISERROR(INDEX('Trust - Frontsheet'!$C$12:$O$211,Index!B2322,Index!A2322)),0,INDEX('Trust - Frontsheet'!$C$12:$O$211,Index!B2322,Index!A2322))</f>
        <v>0</v>
      </c>
    </row>
    <row r="2330" spans="1:4" x14ac:dyDescent="0.2">
      <c r="A2330" s="97" t="s">
        <v>6199</v>
      </c>
      <c r="B2330" s="97" t="s">
        <v>6200</v>
      </c>
      <c r="C2330" s="97" t="s">
        <v>28</v>
      </c>
      <c r="D2330" s="100">
        <f>IF(ISERROR(INDEX('Trust - Frontsheet'!$C$12:$O$211,Index!B2323,Index!A2323)),0,INDEX('Trust - Frontsheet'!$C$12:$O$211,Index!B2323,Index!A2323))</f>
        <v>0</v>
      </c>
    </row>
    <row r="2331" spans="1:4" x14ac:dyDescent="0.2">
      <c r="A2331" s="97" t="s">
        <v>6201</v>
      </c>
      <c r="B2331" s="97" t="s">
        <v>6202</v>
      </c>
      <c r="C2331" s="97" t="s">
        <v>28</v>
      </c>
      <c r="D2331" s="100">
        <f>IF(ISERROR(INDEX('Trust - Frontsheet'!$C$12:$O$211,Index!B2324,Index!A2324)),0,INDEX('Trust - Frontsheet'!$C$12:$O$211,Index!B2324,Index!A2324))</f>
        <v>0</v>
      </c>
    </row>
    <row r="2332" spans="1:4" x14ac:dyDescent="0.2">
      <c r="A2332" s="97" t="s">
        <v>6203</v>
      </c>
      <c r="B2332" s="97" t="s">
        <v>6204</v>
      </c>
      <c r="C2332" s="97" t="s">
        <v>28</v>
      </c>
      <c r="D2332" s="100">
        <f>IF(ISERROR(INDEX('Trust - Frontsheet'!$C$12:$O$211,Index!B2325,Index!A2325)),0,INDEX('Trust - Frontsheet'!$C$12:$O$211,Index!B2325,Index!A2325))</f>
        <v>0</v>
      </c>
    </row>
    <row r="2333" spans="1:4" x14ac:dyDescent="0.2">
      <c r="A2333" s="97" t="s">
        <v>6205</v>
      </c>
      <c r="B2333" s="97" t="s">
        <v>6206</v>
      </c>
      <c r="C2333" s="97" t="s">
        <v>28</v>
      </c>
      <c r="D2333" s="100">
        <f>IF(ISERROR(INDEX('Trust - Frontsheet'!$C$12:$O$211,Index!B2326,Index!A2326)),0,INDEX('Trust - Frontsheet'!$C$12:$O$211,Index!B2326,Index!A2326))</f>
        <v>0</v>
      </c>
    </row>
    <row r="2334" spans="1:4" x14ac:dyDescent="0.2">
      <c r="A2334" s="97" t="s">
        <v>6207</v>
      </c>
      <c r="B2334" s="97" t="s">
        <v>6208</v>
      </c>
      <c r="C2334" s="97" t="s">
        <v>28</v>
      </c>
      <c r="D2334" s="100">
        <f>IF(ISERROR(INDEX('Trust - Frontsheet'!$C$12:$O$211,Index!B2327,Index!A2327)),0,INDEX('Trust - Frontsheet'!$C$12:$O$211,Index!B2327,Index!A2327))</f>
        <v>0</v>
      </c>
    </row>
    <row r="2335" spans="1:4" x14ac:dyDescent="0.2">
      <c r="A2335" s="97" t="s">
        <v>6209</v>
      </c>
      <c r="B2335" s="97" t="s">
        <v>6210</v>
      </c>
      <c r="C2335" s="97" t="s">
        <v>28</v>
      </c>
      <c r="D2335" s="100">
        <f>IF(ISERROR(INDEX('Trust - Frontsheet'!$C$12:$O$211,Index!B2328,Index!A2328)),0,INDEX('Trust - Frontsheet'!$C$12:$O$211,Index!B2328,Index!A2328))</f>
        <v>0</v>
      </c>
    </row>
    <row r="2336" spans="1:4" x14ac:dyDescent="0.2">
      <c r="A2336" s="97" t="s">
        <v>6211</v>
      </c>
      <c r="B2336" s="97" t="s">
        <v>6212</v>
      </c>
      <c r="C2336" s="97" t="s">
        <v>28</v>
      </c>
      <c r="D2336" s="100">
        <f>IF(ISERROR(INDEX('Trust - Frontsheet'!$C$12:$O$211,Index!B2329,Index!A2329)),0,INDEX('Trust - Frontsheet'!$C$12:$O$211,Index!B2329,Index!A2329))</f>
        <v>0</v>
      </c>
    </row>
    <row r="2337" spans="1:4" x14ac:dyDescent="0.2">
      <c r="A2337" s="97" t="s">
        <v>6213</v>
      </c>
      <c r="B2337" s="97" t="s">
        <v>6214</v>
      </c>
      <c r="C2337" s="97" t="s">
        <v>28</v>
      </c>
      <c r="D2337" s="100">
        <f>IF(ISERROR(INDEX('Trust - Frontsheet'!$C$12:$O$211,Index!B2330,Index!A2330)),0,INDEX('Trust - Frontsheet'!$C$12:$O$211,Index!B2330,Index!A2330))</f>
        <v>0</v>
      </c>
    </row>
    <row r="2338" spans="1:4" x14ac:dyDescent="0.2">
      <c r="A2338" s="97" t="s">
        <v>6215</v>
      </c>
      <c r="B2338" s="97" t="s">
        <v>6216</v>
      </c>
      <c r="C2338" s="97" t="s">
        <v>28</v>
      </c>
      <c r="D2338" s="100">
        <f>IF(ISERROR(INDEX('Trust - Frontsheet'!$C$12:$O$211,Index!B2331,Index!A2331)),0,INDEX('Trust - Frontsheet'!$C$12:$O$211,Index!B2331,Index!A2331))</f>
        <v>0</v>
      </c>
    </row>
    <row r="2339" spans="1:4" x14ac:dyDescent="0.2">
      <c r="A2339" s="97" t="s">
        <v>6219</v>
      </c>
      <c r="B2339" s="97" t="s">
        <v>6220</v>
      </c>
      <c r="C2339" s="97" t="s">
        <v>28</v>
      </c>
      <c r="D2339" s="100">
        <f>IF(ISERROR(INDEX('Trust - Frontsheet'!$C$12:$O$211,Index!B2332,Index!A2332)),0,INDEX('Trust - Frontsheet'!$C$12:$O$211,Index!B2332,Index!A2332))</f>
        <v>0</v>
      </c>
    </row>
    <row r="2340" spans="1:4" x14ac:dyDescent="0.2">
      <c r="A2340" s="97" t="s">
        <v>6221</v>
      </c>
      <c r="B2340" s="97" t="s">
        <v>6222</v>
      </c>
      <c r="C2340" s="97" t="s">
        <v>28</v>
      </c>
      <c r="D2340" s="100">
        <f>IF(ISERROR(INDEX('Trust - Frontsheet'!$C$12:$O$211,Index!B2333,Index!A2333)),0,INDEX('Trust - Frontsheet'!$C$12:$O$211,Index!B2333,Index!A2333))</f>
        <v>0</v>
      </c>
    </row>
    <row r="2341" spans="1:4" x14ac:dyDescent="0.2">
      <c r="A2341" s="97" t="s">
        <v>6223</v>
      </c>
      <c r="B2341" s="97" t="s">
        <v>6224</v>
      </c>
      <c r="C2341" s="97" t="s">
        <v>28</v>
      </c>
      <c r="D2341" s="100">
        <f>IF(ISERROR(INDEX('Trust - Frontsheet'!$C$12:$O$211,Index!B2334,Index!A2334)),0,INDEX('Trust - Frontsheet'!$C$12:$O$211,Index!B2334,Index!A2334))</f>
        <v>0</v>
      </c>
    </row>
    <row r="2342" spans="1:4" x14ac:dyDescent="0.2">
      <c r="A2342" s="97" t="s">
        <v>6225</v>
      </c>
      <c r="B2342" s="97" t="s">
        <v>6226</v>
      </c>
      <c r="C2342" s="97" t="s">
        <v>28</v>
      </c>
      <c r="D2342" s="100">
        <f>IF(ISERROR(INDEX('Trust - Frontsheet'!$C$12:$O$211,Index!B2335,Index!A2335)),0,INDEX('Trust - Frontsheet'!$C$12:$O$211,Index!B2335,Index!A2335))</f>
        <v>0</v>
      </c>
    </row>
    <row r="2343" spans="1:4" x14ac:dyDescent="0.2">
      <c r="A2343" s="97" t="s">
        <v>6227</v>
      </c>
      <c r="B2343" s="97" t="s">
        <v>6228</v>
      </c>
      <c r="C2343" s="97" t="s">
        <v>28</v>
      </c>
      <c r="D2343" s="100">
        <f>IF(ISERROR(INDEX('Trust - Frontsheet'!$C$12:$O$211,Index!B2336,Index!A2336)),0,INDEX('Trust - Frontsheet'!$C$12:$O$211,Index!B2336,Index!A2336))</f>
        <v>0</v>
      </c>
    </row>
    <row r="2344" spans="1:4" x14ac:dyDescent="0.2">
      <c r="A2344" s="97" t="s">
        <v>6229</v>
      </c>
      <c r="B2344" s="97" t="s">
        <v>6230</v>
      </c>
      <c r="C2344" s="97" t="s">
        <v>28</v>
      </c>
      <c r="D2344" s="100">
        <f>IF(ISERROR(INDEX('Trust - Frontsheet'!$C$12:$O$211,Index!B2337,Index!A2337)),0,INDEX('Trust - Frontsheet'!$C$12:$O$211,Index!B2337,Index!A2337))</f>
        <v>0</v>
      </c>
    </row>
    <row r="2345" spans="1:4" x14ac:dyDescent="0.2">
      <c r="A2345" s="97" t="s">
        <v>6231</v>
      </c>
      <c r="B2345" s="97" t="s">
        <v>6232</v>
      </c>
      <c r="C2345" s="97" t="s">
        <v>28</v>
      </c>
      <c r="D2345" s="100">
        <f>IF(ISERROR(INDEX('Trust - Frontsheet'!$C$12:$O$211,Index!B2338,Index!A2338)),0,INDEX('Trust - Frontsheet'!$C$12:$O$211,Index!B2338,Index!A2338))</f>
        <v>0</v>
      </c>
    </row>
    <row r="2346" spans="1:4" x14ac:dyDescent="0.2">
      <c r="A2346" s="97" t="s">
        <v>6233</v>
      </c>
      <c r="B2346" s="97" t="s">
        <v>6234</v>
      </c>
      <c r="C2346" s="97" t="s">
        <v>28</v>
      </c>
      <c r="D2346" s="100">
        <f>IF(ISERROR(INDEX('Trust - Frontsheet'!$C$12:$O$211,Index!B2339,Index!A2339)),0,INDEX('Trust - Frontsheet'!$C$12:$O$211,Index!B2339,Index!A2339))</f>
        <v>0</v>
      </c>
    </row>
    <row r="2347" spans="1:4" x14ac:dyDescent="0.2">
      <c r="A2347" s="97" t="s">
        <v>6235</v>
      </c>
      <c r="B2347" s="97" t="s">
        <v>6236</v>
      </c>
      <c r="C2347" s="97" t="s">
        <v>28</v>
      </c>
      <c r="D2347" s="100">
        <f>IF(ISERROR(INDEX('Trust - Frontsheet'!$C$12:$O$211,Index!B2340,Index!A2340)),0,INDEX('Trust - Frontsheet'!$C$12:$O$211,Index!B2340,Index!A2340))</f>
        <v>0</v>
      </c>
    </row>
    <row r="2348" spans="1:4" x14ac:dyDescent="0.2">
      <c r="A2348" s="97" t="s">
        <v>6237</v>
      </c>
      <c r="B2348" s="97" t="s">
        <v>6238</v>
      </c>
      <c r="C2348" s="97" t="s">
        <v>28</v>
      </c>
      <c r="D2348" s="100">
        <f>IF(ISERROR(INDEX('Trust - Frontsheet'!$C$12:$O$211,Index!B2341,Index!A2341)),0,INDEX('Trust - Frontsheet'!$C$12:$O$211,Index!B2341,Index!A2341))</f>
        <v>0</v>
      </c>
    </row>
    <row r="2349" spans="1:4" x14ac:dyDescent="0.2">
      <c r="A2349" s="97" t="s">
        <v>6241</v>
      </c>
      <c r="B2349" s="97" t="s">
        <v>6242</v>
      </c>
      <c r="C2349" s="97" t="s">
        <v>28</v>
      </c>
      <c r="D2349" s="100">
        <f>IF(ISERROR(INDEX('Trust - Frontsheet'!$C$12:$O$211,Index!B2342,Index!A2342)),0,INDEX('Trust - Frontsheet'!$C$12:$O$211,Index!B2342,Index!A2342))</f>
        <v>0</v>
      </c>
    </row>
    <row r="2350" spans="1:4" x14ac:dyDescent="0.2">
      <c r="A2350" s="97" t="s">
        <v>6243</v>
      </c>
      <c r="B2350" s="97" t="s">
        <v>6244</v>
      </c>
      <c r="C2350" s="97" t="s">
        <v>28</v>
      </c>
      <c r="D2350" s="100">
        <f>IF(ISERROR(INDEX('Trust - Frontsheet'!$C$12:$O$211,Index!B2343,Index!A2343)),0,INDEX('Trust - Frontsheet'!$C$12:$O$211,Index!B2343,Index!A2343))</f>
        <v>0</v>
      </c>
    </row>
    <row r="2351" spans="1:4" x14ac:dyDescent="0.2">
      <c r="A2351" s="97" t="s">
        <v>6245</v>
      </c>
      <c r="B2351" s="97" t="s">
        <v>6246</v>
      </c>
      <c r="C2351" s="97" t="s">
        <v>28</v>
      </c>
      <c r="D2351" s="100">
        <f>IF(ISERROR(INDEX('Trust - Frontsheet'!$C$12:$O$211,Index!B2344,Index!A2344)),0,INDEX('Trust - Frontsheet'!$C$12:$O$211,Index!B2344,Index!A2344))</f>
        <v>0</v>
      </c>
    </row>
    <row r="2352" spans="1:4" x14ac:dyDescent="0.2">
      <c r="A2352" s="97" t="s">
        <v>6247</v>
      </c>
      <c r="B2352" s="97" t="s">
        <v>6248</v>
      </c>
      <c r="C2352" s="97" t="s">
        <v>28</v>
      </c>
      <c r="D2352" s="100">
        <f>IF(ISERROR(INDEX('Trust - Frontsheet'!$C$12:$O$211,Index!B2345,Index!A2345)),0,INDEX('Trust - Frontsheet'!$C$12:$O$211,Index!B2345,Index!A2345))</f>
        <v>0</v>
      </c>
    </row>
    <row r="2353" spans="1:4" x14ac:dyDescent="0.2">
      <c r="A2353" s="97" t="s">
        <v>4381</v>
      </c>
      <c r="B2353" s="97" t="s">
        <v>4382</v>
      </c>
      <c r="C2353" s="97" t="s">
        <v>28</v>
      </c>
      <c r="D2353" s="100">
        <f>IF(ISERROR(INDEX('Trust - Frontsheet'!$C$12:$O$211,Index!B2346,Index!A2346)),0,INDEX('Trust - Frontsheet'!$C$12:$O$211,Index!B2346,Index!A2346))</f>
        <v>0</v>
      </c>
    </row>
    <row r="2354" spans="1:4" x14ac:dyDescent="0.2">
      <c r="A2354" s="97" t="s">
        <v>4383</v>
      </c>
      <c r="B2354" s="97" t="s">
        <v>4384</v>
      </c>
      <c r="C2354" s="97" t="s">
        <v>28</v>
      </c>
      <c r="D2354" s="100">
        <f>IF(ISERROR(INDEX('Trust - Frontsheet'!$C$12:$O$211,Index!B2347,Index!A2347)),0,INDEX('Trust - Frontsheet'!$C$12:$O$211,Index!B2347,Index!A2347))</f>
        <v>0</v>
      </c>
    </row>
    <row r="2355" spans="1:4" x14ac:dyDescent="0.2">
      <c r="A2355" s="97" t="s">
        <v>4385</v>
      </c>
      <c r="B2355" s="97" t="s">
        <v>4386</v>
      </c>
      <c r="C2355" s="97" t="s">
        <v>28</v>
      </c>
      <c r="D2355" s="100">
        <f>IF(ISERROR(INDEX('Trust - Frontsheet'!$C$12:$O$211,Index!B2348,Index!A2348)),0,INDEX('Trust - Frontsheet'!$C$12:$O$211,Index!B2348,Index!A2348))</f>
        <v>0</v>
      </c>
    </row>
    <row r="2356" spans="1:4" x14ac:dyDescent="0.2">
      <c r="A2356" s="97" t="s">
        <v>4387</v>
      </c>
      <c r="B2356" s="97" t="s">
        <v>4388</v>
      </c>
      <c r="C2356" s="97" t="s">
        <v>28</v>
      </c>
      <c r="D2356" s="100">
        <f>IF(ISERROR(INDEX('Trust - Frontsheet'!$C$12:$O$211,Index!B2349,Index!A2349)),0,INDEX('Trust - Frontsheet'!$C$12:$O$211,Index!B2349,Index!A2349))</f>
        <v>0</v>
      </c>
    </row>
    <row r="2357" spans="1:4" x14ac:dyDescent="0.2">
      <c r="A2357" s="97" t="s">
        <v>4389</v>
      </c>
      <c r="B2357" s="97" t="s">
        <v>4390</v>
      </c>
      <c r="C2357" s="97" t="s">
        <v>28</v>
      </c>
      <c r="D2357" s="100">
        <f>IF(ISERROR(INDEX('Trust - Frontsheet'!$C$12:$O$211,Index!B2350,Index!A2350)),0,INDEX('Trust - Frontsheet'!$C$12:$O$211,Index!B2350,Index!A2350))</f>
        <v>0</v>
      </c>
    </row>
    <row r="2358" spans="1:4" x14ac:dyDescent="0.2">
      <c r="A2358" s="97" t="s">
        <v>4391</v>
      </c>
      <c r="B2358" s="97" t="s">
        <v>4392</v>
      </c>
      <c r="C2358" s="97" t="s">
        <v>28</v>
      </c>
      <c r="D2358" s="100">
        <f>IF(ISERROR(INDEX('Trust - Frontsheet'!$C$12:$O$211,Index!B2351,Index!A2351)),0,INDEX('Trust - Frontsheet'!$C$12:$O$211,Index!B2351,Index!A2351))</f>
        <v>0</v>
      </c>
    </row>
    <row r="2359" spans="1:4" x14ac:dyDescent="0.2">
      <c r="A2359" s="97" t="s">
        <v>4395</v>
      </c>
      <c r="B2359" s="97" t="s">
        <v>4396</v>
      </c>
      <c r="C2359" s="97" t="s">
        <v>28</v>
      </c>
      <c r="D2359" s="100">
        <f>IF(ISERROR(INDEX('Trust - Frontsheet'!$C$12:$O$211,Index!B2352,Index!A2352)),0,INDEX('Trust - Frontsheet'!$C$12:$O$211,Index!B2352,Index!A2352))</f>
        <v>0</v>
      </c>
    </row>
    <row r="2360" spans="1:4" x14ac:dyDescent="0.2">
      <c r="A2360" s="97" t="s">
        <v>4397</v>
      </c>
      <c r="B2360" s="97" t="s">
        <v>4398</v>
      </c>
      <c r="C2360" s="97" t="s">
        <v>28</v>
      </c>
      <c r="D2360" s="100">
        <f>IF(ISERROR(INDEX('Trust - Frontsheet'!$C$12:$O$211,Index!B2353,Index!A2353)),0,INDEX('Trust - Frontsheet'!$C$12:$O$211,Index!B2353,Index!A2353))</f>
        <v>0</v>
      </c>
    </row>
    <row r="2361" spans="1:4" x14ac:dyDescent="0.2">
      <c r="A2361" s="97" t="s">
        <v>4399</v>
      </c>
      <c r="B2361" s="97" t="s">
        <v>4400</v>
      </c>
      <c r="C2361" s="97" t="s">
        <v>28</v>
      </c>
      <c r="D2361" s="100">
        <f>IF(ISERROR(INDEX('Trust - Frontsheet'!$C$12:$O$211,Index!B2354,Index!A2354)),0,INDEX('Trust - Frontsheet'!$C$12:$O$211,Index!B2354,Index!A2354))</f>
        <v>0</v>
      </c>
    </row>
    <row r="2362" spans="1:4" x14ac:dyDescent="0.2">
      <c r="A2362" s="97" t="s">
        <v>4401</v>
      </c>
      <c r="B2362" s="97" t="s">
        <v>4402</v>
      </c>
      <c r="C2362" s="97" t="s">
        <v>28</v>
      </c>
      <c r="D2362" s="100">
        <f>IF(ISERROR(INDEX('Trust - Frontsheet'!$C$12:$O$211,Index!B2355,Index!A2355)),0,INDEX('Trust - Frontsheet'!$C$12:$O$211,Index!B2355,Index!A2355))</f>
        <v>0</v>
      </c>
    </row>
    <row r="2363" spans="1:4" x14ac:dyDescent="0.2">
      <c r="A2363" s="97" t="s">
        <v>4403</v>
      </c>
      <c r="B2363" s="97" t="s">
        <v>4404</v>
      </c>
      <c r="C2363" s="97" t="s">
        <v>28</v>
      </c>
      <c r="D2363" s="100">
        <f>IF(ISERROR(INDEX('Trust - Frontsheet'!$C$12:$O$211,Index!B2356,Index!A2356)),0,INDEX('Trust - Frontsheet'!$C$12:$O$211,Index!B2356,Index!A2356))</f>
        <v>0</v>
      </c>
    </row>
    <row r="2364" spans="1:4" x14ac:dyDescent="0.2">
      <c r="A2364" s="97" t="s">
        <v>4405</v>
      </c>
      <c r="B2364" s="97" t="s">
        <v>4406</v>
      </c>
      <c r="C2364" s="97" t="s">
        <v>28</v>
      </c>
      <c r="D2364" s="100">
        <f>IF(ISERROR(INDEX('Trust - Frontsheet'!$C$12:$O$211,Index!B2357,Index!A2357)),0,INDEX('Trust - Frontsheet'!$C$12:$O$211,Index!B2357,Index!A2357))</f>
        <v>0</v>
      </c>
    </row>
    <row r="2365" spans="1:4" x14ac:dyDescent="0.2">
      <c r="A2365" s="97" t="s">
        <v>4407</v>
      </c>
      <c r="B2365" s="97" t="s">
        <v>4408</v>
      </c>
      <c r="C2365" s="97" t="s">
        <v>28</v>
      </c>
      <c r="D2365" s="100">
        <f>IF(ISERROR(INDEX('Trust - Frontsheet'!$C$12:$O$211,Index!B2358,Index!A2358)),0,INDEX('Trust - Frontsheet'!$C$12:$O$211,Index!B2358,Index!A2358))</f>
        <v>0</v>
      </c>
    </row>
    <row r="2366" spans="1:4" x14ac:dyDescent="0.2">
      <c r="A2366" s="97" t="s">
        <v>4409</v>
      </c>
      <c r="B2366" s="97" t="s">
        <v>4410</v>
      </c>
      <c r="C2366" s="97" t="s">
        <v>28</v>
      </c>
      <c r="D2366" s="100">
        <f>IF(ISERROR(INDEX('Trust - Frontsheet'!$C$12:$O$211,Index!B2359,Index!A2359)),0,INDEX('Trust - Frontsheet'!$C$12:$O$211,Index!B2359,Index!A2359))</f>
        <v>0</v>
      </c>
    </row>
    <row r="2367" spans="1:4" x14ac:dyDescent="0.2">
      <c r="A2367" s="97" t="s">
        <v>4411</v>
      </c>
      <c r="B2367" s="97" t="s">
        <v>4412</v>
      </c>
      <c r="C2367" s="97" t="s">
        <v>28</v>
      </c>
      <c r="D2367" s="100">
        <f>IF(ISERROR(INDEX('Trust - Frontsheet'!$C$12:$O$211,Index!B2360,Index!A2360)),0,INDEX('Trust - Frontsheet'!$C$12:$O$211,Index!B2360,Index!A2360))</f>
        <v>0</v>
      </c>
    </row>
    <row r="2368" spans="1:4" x14ac:dyDescent="0.2">
      <c r="A2368" s="97" t="s">
        <v>4413</v>
      </c>
      <c r="B2368" s="97" t="s">
        <v>4414</v>
      </c>
      <c r="C2368" s="97" t="s">
        <v>28</v>
      </c>
      <c r="D2368" s="100">
        <f>IF(ISERROR(INDEX('Trust - Frontsheet'!$C$12:$O$211,Index!B2361,Index!A2361)),0,INDEX('Trust - Frontsheet'!$C$12:$O$211,Index!B2361,Index!A2361))</f>
        <v>0</v>
      </c>
    </row>
    <row r="2369" spans="1:4" x14ac:dyDescent="0.2">
      <c r="A2369" s="97" t="s">
        <v>4417</v>
      </c>
      <c r="B2369" s="97" t="s">
        <v>4418</v>
      </c>
      <c r="C2369" s="97" t="s">
        <v>28</v>
      </c>
      <c r="D2369" s="100">
        <f>IF(ISERROR(INDEX('Trust - Frontsheet'!$C$12:$O$211,Index!B2362,Index!A2362)),0,INDEX('Trust - Frontsheet'!$C$12:$O$211,Index!B2362,Index!A2362))</f>
        <v>0</v>
      </c>
    </row>
    <row r="2370" spans="1:4" x14ac:dyDescent="0.2">
      <c r="A2370" s="97" t="s">
        <v>4419</v>
      </c>
      <c r="B2370" s="97" t="s">
        <v>4420</v>
      </c>
      <c r="C2370" s="97" t="s">
        <v>28</v>
      </c>
      <c r="D2370" s="100">
        <f>IF(ISERROR(INDEX('Trust - Frontsheet'!$C$12:$O$211,Index!B2363,Index!A2363)),0,INDEX('Trust - Frontsheet'!$C$12:$O$211,Index!B2363,Index!A2363))</f>
        <v>0</v>
      </c>
    </row>
    <row r="2371" spans="1:4" x14ac:dyDescent="0.2">
      <c r="A2371" s="97" t="s">
        <v>4421</v>
      </c>
      <c r="B2371" s="97" t="s">
        <v>4422</v>
      </c>
      <c r="C2371" s="97" t="s">
        <v>28</v>
      </c>
      <c r="D2371" s="100">
        <f>IF(ISERROR(INDEX('Trust - Frontsheet'!$C$12:$O$211,Index!B2364,Index!A2364)),0,INDEX('Trust - Frontsheet'!$C$12:$O$211,Index!B2364,Index!A2364))</f>
        <v>0</v>
      </c>
    </row>
    <row r="2372" spans="1:4" x14ac:dyDescent="0.2">
      <c r="A2372" s="97" t="s">
        <v>4423</v>
      </c>
      <c r="B2372" s="97" t="s">
        <v>4424</v>
      </c>
      <c r="C2372" s="97" t="s">
        <v>28</v>
      </c>
      <c r="D2372" s="100">
        <f>IF(ISERROR(INDEX('Trust - Frontsheet'!$C$12:$O$211,Index!B2365,Index!A2365)),0,INDEX('Trust - Frontsheet'!$C$12:$O$211,Index!B2365,Index!A2365))</f>
        <v>0</v>
      </c>
    </row>
    <row r="2373" spans="1:4" x14ac:dyDescent="0.2">
      <c r="A2373" s="97" t="s">
        <v>4425</v>
      </c>
      <c r="B2373" s="97" t="s">
        <v>4426</v>
      </c>
      <c r="C2373" s="97" t="s">
        <v>28</v>
      </c>
      <c r="D2373" s="100">
        <f>IF(ISERROR(INDEX('Trust - Frontsheet'!$C$12:$O$211,Index!B2366,Index!A2366)),0,INDEX('Trust - Frontsheet'!$C$12:$O$211,Index!B2366,Index!A2366))</f>
        <v>0</v>
      </c>
    </row>
    <row r="2374" spans="1:4" x14ac:dyDescent="0.2">
      <c r="A2374" s="97" t="s">
        <v>4427</v>
      </c>
      <c r="B2374" s="97" t="s">
        <v>4428</v>
      </c>
      <c r="C2374" s="97" t="s">
        <v>28</v>
      </c>
      <c r="D2374" s="100">
        <f>IF(ISERROR(INDEX('Trust - Frontsheet'!$C$12:$O$211,Index!B2367,Index!A2367)),0,INDEX('Trust - Frontsheet'!$C$12:$O$211,Index!B2367,Index!A2367))</f>
        <v>0</v>
      </c>
    </row>
    <row r="2375" spans="1:4" x14ac:dyDescent="0.2">
      <c r="A2375" s="97" t="s">
        <v>4429</v>
      </c>
      <c r="B2375" s="97" t="s">
        <v>4430</v>
      </c>
      <c r="C2375" s="97" t="s">
        <v>28</v>
      </c>
      <c r="D2375" s="100">
        <f>IF(ISERROR(INDEX('Trust - Frontsheet'!$C$12:$O$211,Index!B2368,Index!A2368)),0,INDEX('Trust - Frontsheet'!$C$12:$O$211,Index!B2368,Index!A2368))</f>
        <v>0</v>
      </c>
    </row>
    <row r="2376" spans="1:4" x14ac:dyDescent="0.2">
      <c r="A2376" s="97" t="s">
        <v>4431</v>
      </c>
      <c r="B2376" s="97" t="s">
        <v>4432</v>
      </c>
      <c r="C2376" s="97" t="s">
        <v>28</v>
      </c>
      <c r="D2376" s="100">
        <f>IF(ISERROR(INDEX('Trust - Frontsheet'!$C$12:$O$211,Index!B2369,Index!A2369)),0,INDEX('Trust - Frontsheet'!$C$12:$O$211,Index!B2369,Index!A2369))</f>
        <v>0</v>
      </c>
    </row>
    <row r="2377" spans="1:4" x14ac:dyDescent="0.2">
      <c r="A2377" s="97" t="s">
        <v>4433</v>
      </c>
      <c r="B2377" s="97" t="s">
        <v>4434</v>
      </c>
      <c r="C2377" s="97" t="s">
        <v>28</v>
      </c>
      <c r="D2377" s="100">
        <f>IF(ISERROR(INDEX('Trust - Frontsheet'!$C$12:$O$211,Index!B2370,Index!A2370)),0,INDEX('Trust - Frontsheet'!$C$12:$O$211,Index!B2370,Index!A2370))</f>
        <v>0</v>
      </c>
    </row>
    <row r="2378" spans="1:4" x14ac:dyDescent="0.2">
      <c r="A2378" s="97" t="s">
        <v>6661</v>
      </c>
      <c r="B2378" s="97" t="s">
        <v>6662</v>
      </c>
      <c r="C2378" s="97" t="s">
        <v>28</v>
      </c>
      <c r="D2378" s="100">
        <f>IF(ISERROR(INDEX('Trust - Frontsheet'!$C$12:$O$211,Index!B2371,Index!A2371)),0,INDEX('Trust - Frontsheet'!$C$12:$O$211,Index!B2371,Index!A2371))</f>
        <v>0</v>
      </c>
    </row>
    <row r="2379" spans="1:4" x14ac:dyDescent="0.2">
      <c r="A2379" s="97" t="s">
        <v>7319</v>
      </c>
      <c r="B2379" s="97" t="s">
        <v>7320</v>
      </c>
      <c r="C2379" s="97" t="s">
        <v>28</v>
      </c>
      <c r="D2379" s="100">
        <f>IF(ISERROR(INDEX('Trust - Frontsheet'!$C$12:$O$211,Index!B2372,Index!A2372)),0,INDEX('Trust - Frontsheet'!$C$12:$O$211,Index!B2372,Index!A2372))</f>
        <v>0</v>
      </c>
    </row>
    <row r="2380" spans="1:4" x14ac:dyDescent="0.2">
      <c r="A2380" s="97" t="s">
        <v>7321</v>
      </c>
      <c r="B2380" s="97" t="s">
        <v>7322</v>
      </c>
      <c r="C2380" s="97" t="s">
        <v>28</v>
      </c>
      <c r="D2380" s="100">
        <f>IF(ISERROR(INDEX('Trust - Frontsheet'!$C$12:$O$211,Index!B2373,Index!A2373)),0,INDEX('Trust - Frontsheet'!$C$12:$O$211,Index!B2373,Index!A2373))</f>
        <v>0</v>
      </c>
    </row>
    <row r="2381" spans="1:4" x14ac:dyDescent="0.2">
      <c r="A2381" s="97" t="s">
        <v>7323</v>
      </c>
      <c r="B2381" s="97" t="s">
        <v>7324</v>
      </c>
      <c r="C2381" s="97" t="s">
        <v>28</v>
      </c>
      <c r="D2381" s="100">
        <f>IF(ISERROR(INDEX('Trust - Frontsheet'!$C$12:$O$211,Index!B2374,Index!A2374)),0,INDEX('Trust - Frontsheet'!$C$12:$O$211,Index!B2374,Index!A2374))</f>
        <v>0</v>
      </c>
    </row>
    <row r="2382" spans="1:4" x14ac:dyDescent="0.2">
      <c r="A2382" s="97" t="s">
        <v>7325</v>
      </c>
      <c r="B2382" s="97" t="s">
        <v>7326</v>
      </c>
      <c r="C2382" s="97" t="s">
        <v>28</v>
      </c>
      <c r="D2382" s="100">
        <f>IF(ISERROR(INDEX('Trust - Frontsheet'!$C$12:$O$211,Index!B2375,Index!A2375)),0,INDEX('Trust - Frontsheet'!$C$12:$O$211,Index!B2375,Index!A2375))</f>
        <v>0</v>
      </c>
    </row>
    <row r="2383" spans="1:4" x14ac:dyDescent="0.2">
      <c r="A2383" s="97" t="s">
        <v>7327</v>
      </c>
      <c r="B2383" s="97" t="s">
        <v>7328</v>
      </c>
      <c r="C2383" s="97" t="s">
        <v>28</v>
      </c>
      <c r="D2383" s="100">
        <f>IF(ISERROR(INDEX('Trust - Frontsheet'!$C$12:$O$211,Index!B2376,Index!A2376)),0,INDEX('Trust - Frontsheet'!$C$12:$O$211,Index!B2376,Index!A2376))</f>
        <v>0</v>
      </c>
    </row>
    <row r="2384" spans="1:4" x14ac:dyDescent="0.2">
      <c r="A2384" s="97" t="s">
        <v>7329</v>
      </c>
      <c r="B2384" s="97" t="s">
        <v>7330</v>
      </c>
      <c r="C2384" s="97" t="s">
        <v>28</v>
      </c>
      <c r="D2384" s="100">
        <f>IF(ISERROR(INDEX('Trust - Frontsheet'!$C$12:$O$211,Index!B2377,Index!A2377)),0,INDEX('Trust - Frontsheet'!$C$12:$O$211,Index!B2377,Index!A2377))</f>
        <v>0</v>
      </c>
    </row>
    <row r="2385" spans="1:4" x14ac:dyDescent="0.2">
      <c r="A2385" s="97" t="s">
        <v>7331</v>
      </c>
      <c r="B2385" s="97" t="s">
        <v>7332</v>
      </c>
      <c r="C2385" s="97" t="s">
        <v>28</v>
      </c>
      <c r="D2385" s="100">
        <f>IF(ISERROR(INDEX('Trust - Frontsheet'!$C$12:$O$211,Index!B2378,Index!A2378)),0,INDEX('Trust - Frontsheet'!$C$12:$O$211,Index!B2378,Index!A2378))</f>
        <v>0</v>
      </c>
    </row>
    <row r="2386" spans="1:4" x14ac:dyDescent="0.2">
      <c r="A2386" s="97" t="s">
        <v>7333</v>
      </c>
      <c r="B2386" s="97" t="s">
        <v>7334</v>
      </c>
      <c r="C2386" s="97" t="s">
        <v>28</v>
      </c>
      <c r="D2386" s="100">
        <f>IF(ISERROR(INDEX('Trust - Frontsheet'!$C$12:$O$211,Index!B2379,Index!A2379)),0,INDEX('Trust - Frontsheet'!$C$12:$O$211,Index!B2379,Index!A2379))</f>
        <v>0</v>
      </c>
    </row>
    <row r="2387" spans="1:4" x14ac:dyDescent="0.2">
      <c r="A2387" s="97" t="s">
        <v>7335</v>
      </c>
      <c r="B2387" s="97" t="s">
        <v>7336</v>
      </c>
      <c r="C2387" s="97" t="s">
        <v>28</v>
      </c>
      <c r="D2387" s="100">
        <f>IF(ISERROR(INDEX('Trust - Frontsheet'!$C$12:$O$211,Index!B2380,Index!A2380)),0,INDEX('Trust - Frontsheet'!$C$12:$O$211,Index!B2380,Index!A2380))</f>
        <v>0</v>
      </c>
    </row>
    <row r="2388" spans="1:4" x14ac:dyDescent="0.2">
      <c r="A2388" s="97" t="s">
        <v>7337</v>
      </c>
      <c r="B2388" s="97" t="s">
        <v>7338</v>
      </c>
      <c r="C2388" s="97" t="s">
        <v>28</v>
      </c>
      <c r="D2388" s="100">
        <f>IF(ISERROR(INDEX('Trust - Frontsheet'!$C$12:$O$211,Index!B2381,Index!A2381)),0,INDEX('Trust - Frontsheet'!$C$12:$O$211,Index!B2381,Index!A2381))</f>
        <v>0</v>
      </c>
    </row>
    <row r="2389" spans="1:4" x14ac:dyDescent="0.2">
      <c r="A2389" s="97" t="s">
        <v>7341</v>
      </c>
      <c r="B2389" s="97" t="s">
        <v>7342</v>
      </c>
      <c r="C2389" s="97" t="s">
        <v>28</v>
      </c>
      <c r="D2389" s="100">
        <f>IF(ISERROR(INDEX('Trust - Frontsheet'!$C$12:$O$211,Index!B2382,Index!A2382)),0,INDEX('Trust - Frontsheet'!$C$12:$O$211,Index!B2382,Index!A2382))</f>
        <v>0</v>
      </c>
    </row>
    <row r="2390" spans="1:4" x14ac:dyDescent="0.2">
      <c r="A2390" s="97" t="s">
        <v>7343</v>
      </c>
      <c r="B2390" s="97" t="s">
        <v>7344</v>
      </c>
      <c r="C2390" s="97" t="s">
        <v>28</v>
      </c>
      <c r="D2390" s="100">
        <f>IF(ISERROR(INDEX('Trust - Frontsheet'!$C$12:$O$211,Index!B2383,Index!A2383)),0,INDEX('Trust - Frontsheet'!$C$12:$O$211,Index!B2383,Index!A2383))</f>
        <v>0</v>
      </c>
    </row>
    <row r="2391" spans="1:4" x14ac:dyDescent="0.2">
      <c r="A2391" s="97" t="s">
        <v>5404</v>
      </c>
      <c r="B2391" s="97" t="s">
        <v>5405</v>
      </c>
      <c r="C2391" s="97" t="s">
        <v>28</v>
      </c>
      <c r="D2391" s="100">
        <f>IF(ISERROR(INDEX('Trust - Frontsheet'!$C$12:$O$211,Index!B2384,Index!A2384)),0,INDEX('Trust - Frontsheet'!$C$12:$O$211,Index!B2384,Index!A2384))</f>
        <v>0</v>
      </c>
    </row>
    <row r="2392" spans="1:4" x14ac:dyDescent="0.2">
      <c r="A2392" s="97" t="s">
        <v>5406</v>
      </c>
      <c r="B2392" s="97" t="s">
        <v>5407</v>
      </c>
      <c r="C2392" s="97" t="s">
        <v>28</v>
      </c>
      <c r="D2392" s="100">
        <f>IF(ISERROR(INDEX('Trust - Frontsheet'!$C$12:$O$211,Index!B2385,Index!A2385)),0,INDEX('Trust - Frontsheet'!$C$12:$O$211,Index!B2385,Index!A2385))</f>
        <v>0</v>
      </c>
    </row>
    <row r="2393" spans="1:4" x14ac:dyDescent="0.2">
      <c r="A2393" s="97" t="s">
        <v>5408</v>
      </c>
      <c r="B2393" s="97" t="s">
        <v>5409</v>
      </c>
      <c r="C2393" s="97" t="s">
        <v>28</v>
      </c>
      <c r="D2393" s="100">
        <f>IF(ISERROR(INDEX('Trust - Frontsheet'!$C$12:$O$211,Index!B2386,Index!A2386)),0,INDEX('Trust - Frontsheet'!$C$12:$O$211,Index!B2386,Index!A2386))</f>
        <v>0</v>
      </c>
    </row>
    <row r="2394" spans="1:4" x14ac:dyDescent="0.2">
      <c r="A2394" s="97" t="s">
        <v>5410</v>
      </c>
      <c r="B2394" s="97" t="s">
        <v>5411</v>
      </c>
      <c r="C2394" s="97" t="s">
        <v>28</v>
      </c>
      <c r="D2394" s="100">
        <f>IF(ISERROR(INDEX('Trust - Frontsheet'!$C$12:$O$211,Index!B2387,Index!A2387)),0,INDEX('Trust - Frontsheet'!$C$12:$O$211,Index!B2387,Index!A2387))</f>
        <v>0</v>
      </c>
    </row>
    <row r="2395" spans="1:4" x14ac:dyDescent="0.2">
      <c r="A2395" s="97" t="s">
        <v>5412</v>
      </c>
      <c r="B2395" s="97" t="s">
        <v>5413</v>
      </c>
      <c r="C2395" s="97" t="s">
        <v>28</v>
      </c>
      <c r="D2395" s="100">
        <f>IF(ISERROR(INDEX('Trust - Frontsheet'!$C$12:$O$211,Index!B2388,Index!A2388)),0,INDEX('Trust - Frontsheet'!$C$12:$O$211,Index!B2388,Index!A2388))</f>
        <v>0</v>
      </c>
    </row>
    <row r="2396" spans="1:4" x14ac:dyDescent="0.2">
      <c r="A2396" s="97" t="s">
        <v>5414</v>
      </c>
      <c r="B2396" s="97" t="s">
        <v>5415</v>
      </c>
      <c r="C2396" s="97" t="s">
        <v>28</v>
      </c>
      <c r="D2396" s="100">
        <f>IF(ISERROR(INDEX('Trust - Frontsheet'!$C$12:$O$211,Index!B2389,Index!A2389)),0,INDEX('Trust - Frontsheet'!$C$12:$O$211,Index!B2389,Index!A2389))</f>
        <v>0</v>
      </c>
    </row>
    <row r="2397" spans="1:4" x14ac:dyDescent="0.2">
      <c r="A2397" s="97" t="s">
        <v>5416</v>
      </c>
      <c r="B2397" s="97" t="s">
        <v>5417</v>
      </c>
      <c r="C2397" s="97" t="s">
        <v>28</v>
      </c>
      <c r="D2397" s="100">
        <f>IF(ISERROR(INDEX('Trust - Frontsheet'!$C$12:$O$211,Index!B2390,Index!A2390)),0,INDEX('Trust - Frontsheet'!$C$12:$O$211,Index!B2390,Index!A2390))</f>
        <v>0</v>
      </c>
    </row>
    <row r="2398" spans="1:4" x14ac:dyDescent="0.2">
      <c r="A2398" s="97" t="s">
        <v>5418</v>
      </c>
      <c r="B2398" s="97" t="s">
        <v>5419</v>
      </c>
      <c r="C2398" s="97" t="s">
        <v>28</v>
      </c>
      <c r="D2398" s="100">
        <f>IF(ISERROR(INDEX('Trust - Frontsheet'!$C$12:$O$211,Index!B2391,Index!A2391)),0,INDEX('Trust - Frontsheet'!$C$12:$O$211,Index!B2391,Index!A2391))</f>
        <v>0</v>
      </c>
    </row>
    <row r="2399" spans="1:4" x14ac:dyDescent="0.2">
      <c r="A2399" s="97" t="s">
        <v>5422</v>
      </c>
      <c r="B2399" s="97" t="s">
        <v>5423</v>
      </c>
      <c r="C2399" s="97" t="s">
        <v>28</v>
      </c>
      <c r="D2399" s="100">
        <f>IF(ISERROR(INDEX('Trust - Frontsheet'!$C$12:$O$211,Index!B2392,Index!A2392)),0,INDEX('Trust - Frontsheet'!$C$12:$O$211,Index!B2392,Index!A2392))</f>
        <v>0</v>
      </c>
    </row>
    <row r="2400" spans="1:4" x14ac:dyDescent="0.2">
      <c r="A2400" s="97" t="s">
        <v>5424</v>
      </c>
      <c r="B2400" s="97" t="s">
        <v>5425</v>
      </c>
      <c r="C2400" s="97" t="s">
        <v>28</v>
      </c>
      <c r="D2400" s="100">
        <f>IF(ISERROR(INDEX('Trust - Frontsheet'!$C$12:$O$211,Index!B2393,Index!A2393)),0,INDEX('Trust - Frontsheet'!$C$12:$O$211,Index!B2393,Index!A2393))</f>
        <v>0</v>
      </c>
    </row>
    <row r="2401" spans="1:4" x14ac:dyDescent="0.2">
      <c r="A2401" s="97" t="s">
        <v>5426</v>
      </c>
      <c r="B2401" s="97" t="s">
        <v>5427</v>
      </c>
      <c r="C2401" s="97" t="s">
        <v>28</v>
      </c>
      <c r="D2401" s="100">
        <f>IF(ISERROR(INDEX('Trust - Frontsheet'!$C$12:$O$211,Index!B2394,Index!A2394)),0,INDEX('Trust - Frontsheet'!$C$12:$O$211,Index!B2394,Index!A2394))</f>
        <v>0</v>
      </c>
    </row>
    <row r="2402" spans="1:4" x14ac:dyDescent="0.2">
      <c r="A2402" s="97" t="s">
        <v>5428</v>
      </c>
      <c r="B2402" s="97" t="s">
        <v>5429</v>
      </c>
      <c r="C2402" s="97" t="s">
        <v>28</v>
      </c>
      <c r="D2402" s="100">
        <f>IF(ISERROR(INDEX('Trust - Frontsheet'!$C$12:$O$211,Index!B2395,Index!A2395)),0,INDEX('Trust - Frontsheet'!$C$12:$O$211,Index!B2395,Index!A2395))</f>
        <v>0</v>
      </c>
    </row>
    <row r="2403" spans="1:4" x14ac:dyDescent="0.2">
      <c r="A2403" s="97" t="s">
        <v>5430</v>
      </c>
      <c r="B2403" s="97" t="s">
        <v>5431</v>
      </c>
      <c r="C2403" s="97" t="s">
        <v>28</v>
      </c>
      <c r="D2403" s="100">
        <f>IF(ISERROR(INDEX('Trust - Frontsheet'!$C$12:$O$211,Index!B2396,Index!A2396)),0,INDEX('Trust - Frontsheet'!$C$12:$O$211,Index!B2396,Index!A2396))</f>
        <v>0</v>
      </c>
    </row>
    <row r="2404" spans="1:4" x14ac:dyDescent="0.2">
      <c r="A2404" s="97" t="s">
        <v>5432</v>
      </c>
      <c r="B2404" s="97" t="s">
        <v>5433</v>
      </c>
      <c r="C2404" s="97" t="s">
        <v>28</v>
      </c>
      <c r="D2404" s="100">
        <f>IF(ISERROR(INDEX('Trust - Frontsheet'!$C$12:$O$211,Index!B2397,Index!A2397)),0,INDEX('Trust - Frontsheet'!$C$12:$O$211,Index!B2397,Index!A2397))</f>
        <v>0</v>
      </c>
    </row>
    <row r="2405" spans="1:4" x14ac:dyDescent="0.2">
      <c r="A2405" s="97" t="s">
        <v>5434</v>
      </c>
      <c r="B2405" s="97" t="s">
        <v>5435</v>
      </c>
      <c r="C2405" s="97" t="s">
        <v>28</v>
      </c>
      <c r="D2405" s="100">
        <f>IF(ISERROR(INDEX('Trust - Frontsheet'!$C$12:$O$211,Index!B2398,Index!A2398)),0,INDEX('Trust - Frontsheet'!$C$12:$O$211,Index!B2398,Index!A2398))</f>
        <v>0</v>
      </c>
    </row>
    <row r="2406" spans="1:4" x14ac:dyDescent="0.2">
      <c r="A2406" s="97" t="s">
        <v>5436</v>
      </c>
      <c r="B2406" s="97" t="s">
        <v>5437</v>
      </c>
      <c r="C2406" s="97" t="s">
        <v>28</v>
      </c>
      <c r="D2406" s="100">
        <f>IF(ISERROR(INDEX('Trust - Frontsheet'!$C$12:$O$211,Index!B2399,Index!A2399)),0,INDEX('Trust - Frontsheet'!$C$12:$O$211,Index!B2399,Index!A2399))</f>
        <v>0</v>
      </c>
    </row>
    <row r="2407" spans="1:4" x14ac:dyDescent="0.2">
      <c r="A2407" s="97" t="s">
        <v>5438</v>
      </c>
      <c r="B2407" s="97" t="s">
        <v>5439</v>
      </c>
      <c r="C2407" s="97" t="s">
        <v>28</v>
      </c>
      <c r="D2407" s="100">
        <f>IF(ISERROR(INDEX('Trust - Frontsheet'!$C$12:$O$211,Index!B2400,Index!A2400)),0,INDEX('Trust - Frontsheet'!$C$12:$O$211,Index!B2400,Index!A2400))</f>
        <v>0</v>
      </c>
    </row>
    <row r="2408" spans="1:4" x14ac:dyDescent="0.2">
      <c r="A2408" s="97" t="s">
        <v>5440</v>
      </c>
      <c r="B2408" s="97" t="s">
        <v>5441</v>
      </c>
      <c r="C2408" s="97" t="s">
        <v>28</v>
      </c>
      <c r="D2408" s="100">
        <f>IF(ISERROR(INDEX('Trust - Frontsheet'!$C$12:$O$211,Index!B2401,Index!A2401)),0,INDEX('Trust - Frontsheet'!$C$12:$O$211,Index!B2401,Index!A2401))</f>
        <v>0</v>
      </c>
    </row>
    <row r="2409" spans="1:4" x14ac:dyDescent="0.2">
      <c r="A2409" s="97" t="s">
        <v>5446</v>
      </c>
      <c r="B2409" s="97" t="s">
        <v>5447</v>
      </c>
      <c r="C2409" s="97" t="s">
        <v>28</v>
      </c>
      <c r="D2409" s="100">
        <f>IF(ISERROR(INDEX('Trust - Frontsheet'!$C$12:$O$211,Index!B2402,Index!A2402)),0,INDEX('Trust - Frontsheet'!$C$12:$O$211,Index!B2402,Index!A2402))</f>
        <v>0</v>
      </c>
    </row>
    <row r="2410" spans="1:4" x14ac:dyDescent="0.2">
      <c r="A2410" s="97" t="s">
        <v>6065</v>
      </c>
      <c r="B2410" s="97" t="s">
        <v>6066</v>
      </c>
      <c r="C2410" s="97" t="s">
        <v>28</v>
      </c>
      <c r="D2410" s="100">
        <f>IF(ISERROR(INDEX('Trust - Frontsheet'!$C$12:$O$211,Index!B2403,Index!A2403)),0,INDEX('Trust - Frontsheet'!$C$12:$O$211,Index!B2403,Index!A2403))</f>
        <v>384</v>
      </c>
    </row>
    <row r="2411" spans="1:4" x14ac:dyDescent="0.2">
      <c r="A2411" s="97" t="s">
        <v>6097</v>
      </c>
      <c r="B2411" s="97" t="s">
        <v>6098</v>
      </c>
      <c r="C2411" s="97" t="s">
        <v>28</v>
      </c>
      <c r="D2411" s="100">
        <f>IF(ISERROR(INDEX('Trust - Frontsheet'!$C$12:$O$211,Index!B2404,Index!A2404)),0,INDEX('Trust - Frontsheet'!$C$12:$O$211,Index!B2404,Index!A2404))</f>
        <v>744</v>
      </c>
    </row>
    <row r="2412" spans="1:4" x14ac:dyDescent="0.2">
      <c r="A2412" s="97" t="s">
        <v>6121</v>
      </c>
      <c r="B2412" s="97" t="s">
        <v>6122</v>
      </c>
      <c r="C2412" s="97" t="s">
        <v>28</v>
      </c>
      <c r="D2412" s="100">
        <f>IF(ISERROR(INDEX('Trust - Frontsheet'!$C$12:$O$211,Index!B2405,Index!A2405)),0,INDEX('Trust - Frontsheet'!$C$12:$O$211,Index!B2405,Index!A2405))</f>
        <v>156</v>
      </c>
    </row>
    <row r="2413" spans="1:4" x14ac:dyDescent="0.2">
      <c r="A2413" s="97" t="s">
        <v>8792</v>
      </c>
      <c r="B2413" s="97" t="s">
        <v>8793</v>
      </c>
      <c r="C2413" s="97" t="s">
        <v>28</v>
      </c>
      <c r="D2413" s="100">
        <f>IF(ISERROR(INDEX('Trust - Frontsheet'!$C$12:$O$211,Index!B2406,Index!A2406)),0,INDEX('Trust - Frontsheet'!$C$12:$O$211,Index!B2406,Index!A2406))</f>
        <v>0</v>
      </c>
    </row>
    <row r="2414" spans="1:4" x14ac:dyDescent="0.2">
      <c r="A2414" s="97" t="s">
        <v>8814</v>
      </c>
      <c r="B2414" s="97" t="s">
        <v>8815</v>
      </c>
      <c r="C2414" s="97" t="s">
        <v>28</v>
      </c>
      <c r="D2414" s="100">
        <f>IF(ISERROR(INDEX('Trust - Frontsheet'!$C$12:$O$211,Index!B2407,Index!A2407)),0,INDEX('Trust - Frontsheet'!$C$12:$O$211,Index!B2407,Index!A2407))</f>
        <v>360</v>
      </c>
    </row>
    <row r="2415" spans="1:4" x14ac:dyDescent="0.2">
      <c r="A2415" s="97" t="s">
        <v>6464</v>
      </c>
      <c r="B2415" s="97" t="s">
        <v>6465</v>
      </c>
      <c r="C2415" s="97" t="s">
        <v>28</v>
      </c>
      <c r="D2415" s="100">
        <f>IF(ISERROR(INDEX('Trust - Frontsheet'!$C$12:$O$211,Index!B2408,Index!A2408)),0,INDEX('Trust - Frontsheet'!$C$12:$O$211,Index!B2408,Index!A2408))</f>
        <v>768</v>
      </c>
    </row>
    <row r="2416" spans="1:4" x14ac:dyDescent="0.2">
      <c r="A2416" s="97" t="s">
        <v>6486</v>
      </c>
      <c r="B2416" s="97" t="s">
        <v>6487</v>
      </c>
      <c r="C2416" s="97" t="s">
        <v>28</v>
      </c>
      <c r="D2416" s="100">
        <f>IF(ISERROR(INDEX('Trust - Frontsheet'!$C$12:$O$211,Index!B2409,Index!A2409)),0,INDEX('Trust - Frontsheet'!$C$12:$O$211,Index!B2409,Index!A2409))</f>
        <v>0</v>
      </c>
    </row>
    <row r="2417" spans="1:4" x14ac:dyDescent="0.2">
      <c r="A2417" s="97" t="s">
        <v>6508</v>
      </c>
      <c r="B2417" s="97" t="s">
        <v>6509</v>
      </c>
      <c r="C2417" s="97" t="s">
        <v>28</v>
      </c>
      <c r="D2417" s="100">
        <f>IF(ISERROR(INDEX('Trust - Frontsheet'!$C$12:$O$211,Index!B2410,Index!A2410)),0,INDEX('Trust - Frontsheet'!$C$12:$O$211,Index!B2410,Index!A2410))</f>
        <v>552</v>
      </c>
    </row>
    <row r="2418" spans="1:4" x14ac:dyDescent="0.2">
      <c r="A2418" s="97" t="s">
        <v>9410</v>
      </c>
      <c r="B2418" s="97" t="s">
        <v>9411</v>
      </c>
      <c r="C2418" s="97" t="s">
        <v>28</v>
      </c>
      <c r="D2418" s="100">
        <f>IF(ISERROR(INDEX('Trust - Frontsheet'!$C$12:$O$211,Index!B2411,Index!A2411)),0,INDEX('Trust - Frontsheet'!$C$12:$O$211,Index!B2411,Index!A2411))</f>
        <v>396</v>
      </c>
    </row>
    <row r="2419" spans="1:4" x14ac:dyDescent="0.2">
      <c r="A2419" s="97" t="s">
        <v>6067</v>
      </c>
      <c r="B2419" s="97" t="s">
        <v>6068</v>
      </c>
      <c r="C2419" s="97" t="s">
        <v>28</v>
      </c>
      <c r="D2419" s="100">
        <f>IF(ISERROR(INDEX('Trust - Frontsheet'!$C$12:$O$211,Index!B2412,Index!A2412)),0,INDEX('Trust - Frontsheet'!$C$12:$O$211,Index!B2412,Index!A2412))</f>
        <v>360</v>
      </c>
    </row>
    <row r="2420" spans="1:4" x14ac:dyDescent="0.2">
      <c r="A2420" s="97" t="s">
        <v>2787</v>
      </c>
      <c r="B2420" s="97" t="s">
        <v>2788</v>
      </c>
      <c r="C2420" s="97" t="s">
        <v>28</v>
      </c>
      <c r="D2420" s="100">
        <f>IF(ISERROR(INDEX('Trust - Frontsheet'!$C$12:$O$211,Index!B2413,Index!A2413)),0,INDEX('Trust - Frontsheet'!$C$12:$O$211,Index!B2413,Index!A2413))</f>
        <v>468</v>
      </c>
    </row>
    <row r="2421" spans="1:4" x14ac:dyDescent="0.2">
      <c r="A2421" s="97" t="s">
        <v>2809</v>
      </c>
      <c r="B2421" s="97" t="s">
        <v>2810</v>
      </c>
      <c r="C2421" s="97" t="s">
        <v>28</v>
      </c>
      <c r="D2421" s="100">
        <f>IF(ISERROR(INDEX('Trust - Frontsheet'!$C$12:$O$211,Index!B2414,Index!A2414)),0,INDEX('Trust - Frontsheet'!$C$12:$O$211,Index!B2414,Index!A2414))</f>
        <v>372</v>
      </c>
    </row>
    <row r="2422" spans="1:4" x14ac:dyDescent="0.2">
      <c r="A2422" s="97" t="s">
        <v>2831</v>
      </c>
      <c r="B2422" s="97" t="s">
        <v>2832</v>
      </c>
      <c r="C2422" s="97" t="s">
        <v>28</v>
      </c>
      <c r="D2422" s="100">
        <f>IF(ISERROR(INDEX('Trust - Frontsheet'!$C$12:$O$211,Index!B2415,Index!A2415)),0,INDEX('Trust - Frontsheet'!$C$12:$O$211,Index!B2415,Index!A2415))</f>
        <v>396</v>
      </c>
    </row>
    <row r="2423" spans="1:4" x14ac:dyDescent="0.2">
      <c r="A2423" s="97" t="s">
        <v>7263</v>
      </c>
      <c r="B2423" s="97" t="s">
        <v>7264</v>
      </c>
      <c r="C2423" s="97" t="s">
        <v>28</v>
      </c>
      <c r="D2423" s="100">
        <f>IF(ISERROR(INDEX('Trust - Frontsheet'!$C$12:$O$211,Index!B2416,Index!A2416)),0,INDEX('Trust - Frontsheet'!$C$12:$O$211,Index!B2416,Index!A2416))</f>
        <v>384</v>
      </c>
    </row>
    <row r="2424" spans="1:4" x14ac:dyDescent="0.2">
      <c r="A2424" s="97" t="s">
        <v>5372</v>
      </c>
      <c r="B2424" s="97" t="s">
        <v>5373</v>
      </c>
      <c r="C2424" s="97" t="s">
        <v>28</v>
      </c>
      <c r="D2424" s="100">
        <f>IF(ISERROR(INDEX('Trust - Frontsheet'!$C$12:$O$211,Index!B2417,Index!A2417)),0,INDEX('Trust - Frontsheet'!$C$12:$O$211,Index!B2417,Index!A2417))</f>
        <v>0</v>
      </c>
    </row>
    <row r="2425" spans="1:4" x14ac:dyDescent="0.2">
      <c r="A2425" s="97" t="s">
        <v>5394</v>
      </c>
      <c r="B2425" s="97" t="s">
        <v>5395</v>
      </c>
      <c r="C2425" s="97" t="s">
        <v>28</v>
      </c>
      <c r="D2425" s="100">
        <f>IF(ISERROR(INDEX('Trust - Frontsheet'!$C$12:$O$211,Index!B2418,Index!A2418)),0,INDEX('Trust - Frontsheet'!$C$12:$O$211,Index!B2418,Index!A2418))</f>
        <v>372</v>
      </c>
    </row>
    <row r="2426" spans="1:4" x14ac:dyDescent="0.2">
      <c r="A2426" s="97" t="s">
        <v>7910</v>
      </c>
      <c r="B2426" s="97" t="s">
        <v>7911</v>
      </c>
      <c r="C2426" s="97" t="s">
        <v>28</v>
      </c>
      <c r="D2426" s="100">
        <f>IF(ISERROR(INDEX('Trust - Frontsheet'!$C$12:$O$211,Index!B2419,Index!A2419)),0,INDEX('Trust - Frontsheet'!$C$12:$O$211,Index!B2419,Index!A2419))</f>
        <v>252</v>
      </c>
    </row>
    <row r="2427" spans="1:4" x14ac:dyDescent="0.2">
      <c r="A2427" s="97" t="s">
        <v>5809</v>
      </c>
      <c r="B2427" s="97" t="s">
        <v>5810</v>
      </c>
      <c r="C2427" s="97" t="s">
        <v>28</v>
      </c>
      <c r="D2427" s="100">
        <f>IF(ISERROR(INDEX('Trust - Frontsheet'!$C$12:$O$211,Index!B2420,Index!A2420)),0,INDEX('Trust - Frontsheet'!$C$12:$O$211,Index!B2420,Index!A2420))</f>
        <v>1116</v>
      </c>
    </row>
    <row r="2428" spans="1:4" x14ac:dyDescent="0.2">
      <c r="A2428" s="97" t="s">
        <v>5831</v>
      </c>
      <c r="B2428" s="97" t="s">
        <v>5832</v>
      </c>
      <c r="C2428" s="97" t="s">
        <v>28</v>
      </c>
      <c r="D2428" s="100">
        <f>IF(ISERROR(INDEX('Trust - Frontsheet'!$C$12:$O$211,Index!B2421,Index!A2421)),0,INDEX('Trust - Frontsheet'!$C$12:$O$211,Index!B2421,Index!A2421))</f>
        <v>336</v>
      </c>
    </row>
    <row r="2429" spans="1:4" x14ac:dyDescent="0.2">
      <c r="A2429" s="97" t="s">
        <v>6099</v>
      </c>
      <c r="B2429" s="97" t="s">
        <v>6100</v>
      </c>
      <c r="C2429" s="97" t="s">
        <v>28</v>
      </c>
      <c r="D2429" s="100">
        <f>IF(ISERROR(INDEX('Trust - Frontsheet'!$C$12:$O$211,Index!B2422,Index!A2422)),0,INDEX('Trust - Frontsheet'!$C$12:$O$211,Index!B2422,Index!A2422))</f>
        <v>372</v>
      </c>
    </row>
    <row r="2430" spans="1:4" x14ac:dyDescent="0.2">
      <c r="A2430" s="97" t="s">
        <v>6103</v>
      </c>
      <c r="B2430" s="97" t="s">
        <v>6104</v>
      </c>
      <c r="C2430" s="97" t="s">
        <v>28</v>
      </c>
      <c r="D2430" s="100">
        <f>IF(ISERROR(INDEX('Trust - Frontsheet'!$C$12:$O$211,Index!B2423,Index!A2423)),0,INDEX('Trust - Frontsheet'!$C$12:$O$211,Index!B2423,Index!A2423))</f>
        <v>1212</v>
      </c>
    </row>
    <row r="2431" spans="1:4" x14ac:dyDescent="0.2">
      <c r="A2431" s="97" t="s">
        <v>6105</v>
      </c>
      <c r="B2431" s="97" t="s">
        <v>6106</v>
      </c>
      <c r="C2431" s="97" t="s">
        <v>28</v>
      </c>
      <c r="D2431" s="100">
        <f>IF(ISERROR(INDEX('Trust - Frontsheet'!$C$12:$O$211,Index!B2424,Index!A2424)),0,INDEX('Trust - Frontsheet'!$C$12:$O$211,Index!B2424,Index!A2424))</f>
        <v>768</v>
      </c>
    </row>
    <row r="2432" spans="1:4" x14ac:dyDescent="0.2">
      <c r="A2432" s="97" t="s">
        <v>6107</v>
      </c>
      <c r="B2432" s="97" t="s">
        <v>6108</v>
      </c>
      <c r="C2432" s="97" t="s">
        <v>28</v>
      </c>
      <c r="D2432" s="100">
        <f>IF(ISERROR(INDEX('Trust - Frontsheet'!$C$12:$O$211,Index!B2425,Index!A2425)),0,INDEX('Trust - Frontsheet'!$C$12:$O$211,Index!B2425,Index!A2425))</f>
        <v>948</v>
      </c>
    </row>
    <row r="2433" spans="1:4" x14ac:dyDescent="0.2">
      <c r="A2433" s="97" t="s">
        <v>6109</v>
      </c>
      <c r="B2433" s="97" t="s">
        <v>6110</v>
      </c>
      <c r="C2433" s="97" t="s">
        <v>28</v>
      </c>
      <c r="D2433" s="100">
        <f>IF(ISERROR(INDEX('Trust - Frontsheet'!$C$12:$O$211,Index!B2426,Index!A2426)),0,INDEX('Trust - Frontsheet'!$C$12:$O$211,Index!B2426,Index!A2426))</f>
        <v>912</v>
      </c>
    </row>
    <row r="2434" spans="1:4" x14ac:dyDescent="0.2">
      <c r="A2434" s="97" t="s">
        <v>6111</v>
      </c>
      <c r="B2434" s="97" t="s">
        <v>6112</v>
      </c>
      <c r="C2434" s="97" t="s">
        <v>28</v>
      </c>
      <c r="D2434" s="100">
        <f>IF(ISERROR(INDEX('Trust - Frontsheet'!$C$12:$O$211,Index!B2427,Index!A2427)),0,INDEX('Trust - Frontsheet'!$C$12:$O$211,Index!B2427,Index!A2427))</f>
        <v>840</v>
      </c>
    </row>
    <row r="2435" spans="1:4" x14ac:dyDescent="0.2">
      <c r="A2435" s="97" t="s">
        <v>6113</v>
      </c>
      <c r="B2435" s="97" t="s">
        <v>6114</v>
      </c>
      <c r="C2435" s="97" t="s">
        <v>28</v>
      </c>
      <c r="D2435" s="100">
        <f>IF(ISERROR(INDEX('Trust - Frontsheet'!$C$12:$O$211,Index!B2428,Index!A2428)),0,INDEX('Trust - Frontsheet'!$C$12:$O$211,Index!B2428,Index!A2428))</f>
        <v>804</v>
      </c>
    </row>
    <row r="2436" spans="1:4" x14ac:dyDescent="0.2">
      <c r="A2436" s="97" t="s">
        <v>6115</v>
      </c>
      <c r="B2436" s="97" t="s">
        <v>6116</v>
      </c>
      <c r="C2436" s="97" t="s">
        <v>28</v>
      </c>
      <c r="D2436" s="100">
        <f>IF(ISERROR(INDEX('Trust - Frontsheet'!$C$12:$O$211,Index!B2429,Index!A2429)),0,INDEX('Trust - Frontsheet'!$C$12:$O$211,Index!B2429,Index!A2429))</f>
        <v>816</v>
      </c>
    </row>
    <row r="2437" spans="1:4" x14ac:dyDescent="0.2">
      <c r="A2437" s="97" t="s">
        <v>6117</v>
      </c>
      <c r="B2437" s="97" t="s">
        <v>6118</v>
      </c>
      <c r="C2437" s="97" t="s">
        <v>28</v>
      </c>
      <c r="D2437" s="100">
        <f>IF(ISERROR(INDEX('Trust - Frontsheet'!$C$12:$O$211,Index!B2430,Index!A2430)),0,INDEX('Trust - Frontsheet'!$C$12:$O$211,Index!B2430,Index!A2430))</f>
        <v>1260</v>
      </c>
    </row>
    <row r="2438" spans="1:4" x14ac:dyDescent="0.2">
      <c r="A2438" s="97" t="s">
        <v>6119</v>
      </c>
      <c r="B2438" s="97" t="s">
        <v>6120</v>
      </c>
      <c r="C2438" s="97" t="s">
        <v>28</v>
      </c>
      <c r="D2438" s="100">
        <f>IF(ISERROR(INDEX('Trust - Frontsheet'!$C$12:$O$211,Index!B2431,Index!A2431)),0,INDEX('Trust - Frontsheet'!$C$12:$O$211,Index!B2431,Index!A2431))</f>
        <v>396</v>
      </c>
    </row>
    <row r="2439" spans="1:4" x14ac:dyDescent="0.2">
      <c r="A2439" s="97" t="s">
        <v>6123</v>
      </c>
      <c r="B2439" s="97" t="s">
        <v>6124</v>
      </c>
      <c r="C2439" s="97" t="s">
        <v>28</v>
      </c>
      <c r="D2439" s="100">
        <f>IF(ISERROR(INDEX('Trust - Frontsheet'!$C$12:$O$211,Index!B2432,Index!A2432)),0,INDEX('Trust - Frontsheet'!$C$12:$O$211,Index!B2432,Index!A2432))</f>
        <v>204</v>
      </c>
    </row>
    <row r="2440" spans="1:4" x14ac:dyDescent="0.2">
      <c r="A2440" s="97" t="s">
        <v>6125</v>
      </c>
      <c r="B2440" s="97" t="s">
        <v>6126</v>
      </c>
      <c r="C2440" s="97" t="s">
        <v>28</v>
      </c>
      <c r="D2440" s="100">
        <f>IF(ISERROR(INDEX('Trust - Frontsheet'!$C$12:$O$211,Index!B2433,Index!A2433)),0,INDEX('Trust - Frontsheet'!$C$12:$O$211,Index!B2433,Index!A2433))</f>
        <v>732</v>
      </c>
    </row>
    <row r="2441" spans="1:4" x14ac:dyDescent="0.2">
      <c r="A2441" s="97" t="s">
        <v>6127</v>
      </c>
      <c r="B2441" s="97" t="s">
        <v>6128</v>
      </c>
      <c r="C2441" s="97" t="s">
        <v>28</v>
      </c>
      <c r="D2441" s="100">
        <f>IF(ISERROR(INDEX('Trust - Frontsheet'!$C$12:$O$211,Index!B2434,Index!A2434)),0,INDEX('Trust - Frontsheet'!$C$12:$O$211,Index!B2434,Index!A2434))</f>
        <v>1428</v>
      </c>
    </row>
    <row r="2442" spans="1:4" x14ac:dyDescent="0.2">
      <c r="A2442" s="97" t="s">
        <v>6129</v>
      </c>
      <c r="B2442" s="97" t="s">
        <v>6130</v>
      </c>
      <c r="C2442" s="97" t="s">
        <v>28</v>
      </c>
      <c r="D2442" s="100">
        <f>IF(ISERROR(INDEX('Trust - Frontsheet'!$C$12:$O$211,Index!B2435,Index!A2435)),0,INDEX('Trust - Frontsheet'!$C$12:$O$211,Index!B2435,Index!A2435))</f>
        <v>372</v>
      </c>
    </row>
    <row r="2443" spans="1:4" x14ac:dyDescent="0.2">
      <c r="A2443" s="97" t="s">
        <v>8780</v>
      </c>
      <c r="B2443" s="97" t="s">
        <v>8781</v>
      </c>
      <c r="C2443" s="97" t="s">
        <v>28</v>
      </c>
      <c r="D2443" s="100">
        <f>IF(ISERROR(INDEX('Trust - Frontsheet'!$C$12:$O$211,Index!B2436,Index!A2436)),0,INDEX('Trust - Frontsheet'!$C$12:$O$211,Index!B2436,Index!A2436))</f>
        <v>336</v>
      </c>
    </row>
    <row r="2444" spans="1:4" x14ac:dyDescent="0.2">
      <c r="A2444" s="97" t="s">
        <v>8782</v>
      </c>
      <c r="B2444" s="97" t="s">
        <v>8783</v>
      </c>
      <c r="C2444" s="97" t="s">
        <v>28</v>
      </c>
      <c r="D2444" s="100">
        <f>IF(ISERROR(INDEX('Trust - Frontsheet'!$C$12:$O$211,Index!B2437,Index!A2437)),0,INDEX('Trust - Frontsheet'!$C$12:$O$211,Index!B2437,Index!A2437))</f>
        <v>384</v>
      </c>
    </row>
    <row r="2445" spans="1:4" x14ac:dyDescent="0.2">
      <c r="A2445" s="97" t="s">
        <v>8784</v>
      </c>
      <c r="B2445" s="97" t="s">
        <v>8785</v>
      </c>
      <c r="C2445" s="97" t="s">
        <v>28</v>
      </c>
      <c r="D2445" s="100">
        <f>IF(ISERROR(INDEX('Trust - Frontsheet'!$C$12:$O$211,Index!B2438,Index!A2438)),0,INDEX('Trust - Frontsheet'!$C$12:$O$211,Index!B2438,Index!A2438))</f>
        <v>288</v>
      </c>
    </row>
    <row r="2446" spans="1:4" x14ac:dyDescent="0.2">
      <c r="A2446" s="97" t="s">
        <v>8786</v>
      </c>
      <c r="B2446" s="97" t="s">
        <v>8787</v>
      </c>
      <c r="C2446" s="97" t="s">
        <v>28</v>
      </c>
      <c r="D2446" s="100">
        <f>IF(ISERROR(INDEX('Trust - Frontsheet'!$C$12:$O$211,Index!B2439,Index!A2439)),0,INDEX('Trust - Frontsheet'!$C$12:$O$211,Index!B2439,Index!A2439))</f>
        <v>0</v>
      </c>
    </row>
    <row r="2447" spans="1:4" x14ac:dyDescent="0.2">
      <c r="A2447" s="97" t="s">
        <v>8788</v>
      </c>
      <c r="B2447" s="97" t="s">
        <v>8789</v>
      </c>
      <c r="C2447" s="97" t="s">
        <v>28</v>
      </c>
      <c r="D2447" s="100">
        <f>IF(ISERROR(INDEX('Trust - Frontsheet'!$C$12:$O$211,Index!B2440,Index!A2440)),0,INDEX('Trust - Frontsheet'!$C$12:$O$211,Index!B2440,Index!A2440))</f>
        <v>0</v>
      </c>
    </row>
    <row r="2448" spans="1:4" x14ac:dyDescent="0.2">
      <c r="A2448" s="97" t="s">
        <v>8790</v>
      </c>
      <c r="B2448" s="97" t="s">
        <v>8791</v>
      </c>
      <c r="C2448" s="97" t="s">
        <v>28</v>
      </c>
      <c r="D2448" s="100">
        <f>IF(ISERROR(INDEX('Trust - Frontsheet'!$C$12:$O$211,Index!B2441,Index!A2441)),0,INDEX('Trust - Frontsheet'!$C$12:$O$211,Index!B2441,Index!A2441))</f>
        <v>0</v>
      </c>
    </row>
    <row r="2449" spans="1:4" x14ac:dyDescent="0.2">
      <c r="A2449" s="97" t="s">
        <v>8794</v>
      </c>
      <c r="B2449" s="97" t="s">
        <v>8795</v>
      </c>
      <c r="C2449" s="97" t="s">
        <v>28</v>
      </c>
      <c r="D2449" s="100">
        <f>IF(ISERROR(INDEX('Trust - Frontsheet'!$C$12:$O$211,Index!B2442,Index!A2442)),0,INDEX('Trust - Frontsheet'!$C$12:$O$211,Index!B2442,Index!A2442))</f>
        <v>0</v>
      </c>
    </row>
    <row r="2450" spans="1:4" x14ac:dyDescent="0.2">
      <c r="A2450" s="97" t="s">
        <v>8796</v>
      </c>
      <c r="B2450" s="97" t="s">
        <v>8797</v>
      </c>
      <c r="C2450" s="97" t="s">
        <v>28</v>
      </c>
      <c r="D2450" s="100">
        <f>IF(ISERROR(INDEX('Trust - Frontsheet'!$C$12:$O$211,Index!B2443,Index!A2443)),0,INDEX('Trust - Frontsheet'!$C$12:$O$211,Index!B2443,Index!A2443))</f>
        <v>0</v>
      </c>
    </row>
    <row r="2451" spans="1:4" x14ac:dyDescent="0.2">
      <c r="A2451" s="97" t="s">
        <v>8798</v>
      </c>
      <c r="B2451" s="97" t="s">
        <v>8799</v>
      </c>
      <c r="C2451" s="97" t="s">
        <v>28</v>
      </c>
      <c r="D2451" s="100">
        <f>IF(ISERROR(INDEX('Trust - Frontsheet'!$C$12:$O$211,Index!B2444,Index!A2444)),0,INDEX('Trust - Frontsheet'!$C$12:$O$211,Index!B2444,Index!A2444))</f>
        <v>0</v>
      </c>
    </row>
    <row r="2452" spans="1:4" x14ac:dyDescent="0.2">
      <c r="A2452" s="97" t="s">
        <v>8800</v>
      </c>
      <c r="B2452" s="97" t="s">
        <v>8801</v>
      </c>
      <c r="C2452" s="97" t="s">
        <v>28</v>
      </c>
      <c r="D2452" s="100">
        <f>IF(ISERROR(INDEX('Trust - Frontsheet'!$C$12:$O$211,Index!B2445,Index!A2445)),0,INDEX('Trust - Frontsheet'!$C$12:$O$211,Index!B2445,Index!A2445))</f>
        <v>0</v>
      </c>
    </row>
    <row r="2453" spans="1:4" x14ac:dyDescent="0.2">
      <c r="A2453" s="97" t="s">
        <v>8802</v>
      </c>
      <c r="B2453" s="97" t="s">
        <v>8803</v>
      </c>
      <c r="C2453" s="97" t="s">
        <v>28</v>
      </c>
      <c r="D2453" s="100">
        <f>IF(ISERROR(INDEX('Trust - Frontsheet'!$C$12:$O$211,Index!B2446,Index!A2446)),0,INDEX('Trust - Frontsheet'!$C$12:$O$211,Index!B2446,Index!A2446))</f>
        <v>0</v>
      </c>
    </row>
    <row r="2454" spans="1:4" x14ac:dyDescent="0.2">
      <c r="A2454" s="97" t="s">
        <v>8804</v>
      </c>
      <c r="B2454" s="97" t="s">
        <v>8805</v>
      </c>
      <c r="C2454" s="97" t="s">
        <v>28</v>
      </c>
      <c r="D2454" s="100">
        <f>IF(ISERROR(INDEX('Trust - Frontsheet'!$C$12:$O$211,Index!B2447,Index!A2447)),0,INDEX('Trust - Frontsheet'!$C$12:$O$211,Index!B2447,Index!A2447))</f>
        <v>0</v>
      </c>
    </row>
    <row r="2455" spans="1:4" x14ac:dyDescent="0.2">
      <c r="A2455" s="97" t="s">
        <v>8806</v>
      </c>
      <c r="B2455" s="97" t="s">
        <v>8807</v>
      </c>
      <c r="C2455" s="97" t="s">
        <v>28</v>
      </c>
      <c r="D2455" s="100">
        <f>IF(ISERROR(INDEX('Trust - Frontsheet'!$C$12:$O$211,Index!B2448,Index!A2448)),0,INDEX('Trust - Frontsheet'!$C$12:$O$211,Index!B2448,Index!A2448))</f>
        <v>0</v>
      </c>
    </row>
    <row r="2456" spans="1:4" x14ac:dyDescent="0.2">
      <c r="A2456" s="97" t="s">
        <v>8808</v>
      </c>
      <c r="B2456" s="97" t="s">
        <v>8809</v>
      </c>
      <c r="C2456" s="97" t="s">
        <v>28</v>
      </c>
      <c r="D2456" s="100">
        <f>IF(ISERROR(INDEX('Trust - Frontsheet'!$C$12:$O$211,Index!B2449,Index!A2449)),0,INDEX('Trust - Frontsheet'!$C$12:$O$211,Index!B2449,Index!A2449))</f>
        <v>0</v>
      </c>
    </row>
    <row r="2457" spans="1:4" x14ac:dyDescent="0.2">
      <c r="A2457" s="97" t="s">
        <v>8810</v>
      </c>
      <c r="B2457" s="97" t="s">
        <v>8811</v>
      </c>
      <c r="C2457" s="97" t="s">
        <v>28</v>
      </c>
      <c r="D2457" s="100">
        <f>IF(ISERROR(INDEX('Trust - Frontsheet'!$C$12:$O$211,Index!B2450,Index!A2450)),0,INDEX('Trust - Frontsheet'!$C$12:$O$211,Index!B2450,Index!A2450))</f>
        <v>0</v>
      </c>
    </row>
    <row r="2458" spans="1:4" x14ac:dyDescent="0.2">
      <c r="A2458" s="97" t="s">
        <v>8812</v>
      </c>
      <c r="B2458" s="97" t="s">
        <v>8813</v>
      </c>
      <c r="C2458" s="97" t="s">
        <v>28</v>
      </c>
      <c r="D2458" s="100">
        <f>IF(ISERROR(INDEX('Trust - Frontsheet'!$C$12:$O$211,Index!B2451,Index!A2451)),0,INDEX('Trust - Frontsheet'!$C$12:$O$211,Index!B2451,Index!A2451))</f>
        <v>0</v>
      </c>
    </row>
    <row r="2459" spans="1:4" x14ac:dyDescent="0.2">
      <c r="A2459" s="97" t="s">
        <v>8816</v>
      </c>
      <c r="B2459" s="97" t="s">
        <v>8817</v>
      </c>
      <c r="C2459" s="97" t="s">
        <v>28</v>
      </c>
      <c r="D2459" s="100">
        <f>IF(ISERROR(INDEX('Trust - Frontsheet'!$C$12:$O$211,Index!B2452,Index!A2452)),0,INDEX('Trust - Frontsheet'!$C$12:$O$211,Index!B2452,Index!A2452))</f>
        <v>0</v>
      </c>
    </row>
    <row r="2460" spans="1:4" x14ac:dyDescent="0.2">
      <c r="A2460" s="97" t="s">
        <v>8818</v>
      </c>
      <c r="B2460" s="97" t="s">
        <v>8819</v>
      </c>
      <c r="C2460" s="97" t="s">
        <v>28</v>
      </c>
      <c r="D2460" s="100">
        <f>IF(ISERROR(INDEX('Trust - Frontsheet'!$C$12:$O$211,Index!B2453,Index!A2453)),0,INDEX('Trust - Frontsheet'!$C$12:$O$211,Index!B2453,Index!A2453))</f>
        <v>0</v>
      </c>
    </row>
    <row r="2461" spans="1:4" x14ac:dyDescent="0.2">
      <c r="A2461" s="97" t="s">
        <v>8820</v>
      </c>
      <c r="B2461" s="97" t="s">
        <v>8821</v>
      </c>
      <c r="C2461" s="97" t="s">
        <v>28</v>
      </c>
      <c r="D2461" s="100">
        <f>IF(ISERROR(INDEX('Trust - Frontsheet'!$C$12:$O$211,Index!B2454,Index!A2454)),0,INDEX('Trust - Frontsheet'!$C$12:$O$211,Index!B2454,Index!A2454))</f>
        <v>0</v>
      </c>
    </row>
    <row r="2462" spans="1:4" x14ac:dyDescent="0.2">
      <c r="A2462" s="97" t="s">
        <v>8822</v>
      </c>
      <c r="B2462" s="97" t="s">
        <v>8823</v>
      </c>
      <c r="C2462" s="97" t="s">
        <v>28</v>
      </c>
      <c r="D2462" s="100">
        <f>IF(ISERROR(INDEX('Trust - Frontsheet'!$C$12:$O$211,Index!B2455,Index!A2455)),0,INDEX('Trust - Frontsheet'!$C$12:$O$211,Index!B2455,Index!A2455))</f>
        <v>0</v>
      </c>
    </row>
    <row r="2463" spans="1:4" x14ac:dyDescent="0.2">
      <c r="A2463" s="97" t="s">
        <v>8824</v>
      </c>
      <c r="B2463" s="97" t="s">
        <v>8825</v>
      </c>
      <c r="C2463" s="97" t="s">
        <v>28</v>
      </c>
      <c r="D2463" s="100">
        <f>IF(ISERROR(INDEX('Trust - Frontsheet'!$C$12:$O$211,Index!B2456,Index!A2456)),0,INDEX('Trust - Frontsheet'!$C$12:$O$211,Index!B2456,Index!A2456))</f>
        <v>0</v>
      </c>
    </row>
    <row r="2464" spans="1:4" x14ac:dyDescent="0.2">
      <c r="A2464" s="97" t="s">
        <v>8826</v>
      </c>
      <c r="B2464" s="97" t="s">
        <v>8827</v>
      </c>
      <c r="C2464" s="97" t="s">
        <v>28</v>
      </c>
      <c r="D2464" s="100">
        <f>IF(ISERROR(INDEX('Trust - Frontsheet'!$C$12:$O$211,Index!B2457,Index!A2457)),0,INDEX('Trust - Frontsheet'!$C$12:$O$211,Index!B2457,Index!A2457))</f>
        <v>0</v>
      </c>
    </row>
    <row r="2465" spans="1:4" x14ac:dyDescent="0.2">
      <c r="A2465" s="97" t="s">
        <v>8828</v>
      </c>
      <c r="B2465" s="97" t="s">
        <v>8829</v>
      </c>
      <c r="C2465" s="97" t="s">
        <v>28</v>
      </c>
      <c r="D2465" s="100">
        <f>IF(ISERROR(INDEX('Trust - Frontsheet'!$C$12:$O$211,Index!B2458,Index!A2458)),0,INDEX('Trust - Frontsheet'!$C$12:$O$211,Index!B2458,Index!A2458))</f>
        <v>0</v>
      </c>
    </row>
    <row r="2466" spans="1:4" x14ac:dyDescent="0.2">
      <c r="A2466" s="97" t="s">
        <v>8830</v>
      </c>
      <c r="B2466" s="97" t="s">
        <v>8831</v>
      </c>
      <c r="C2466" s="97" t="s">
        <v>28</v>
      </c>
      <c r="D2466" s="100">
        <f>IF(ISERROR(INDEX('Trust - Frontsheet'!$C$12:$O$211,Index!B2459,Index!A2459)),0,INDEX('Trust - Frontsheet'!$C$12:$O$211,Index!B2459,Index!A2459))</f>
        <v>0</v>
      </c>
    </row>
    <row r="2467" spans="1:4" x14ac:dyDescent="0.2">
      <c r="A2467" s="97" t="s">
        <v>8832</v>
      </c>
      <c r="B2467" s="97" t="s">
        <v>8833</v>
      </c>
      <c r="C2467" s="97" t="s">
        <v>28</v>
      </c>
      <c r="D2467" s="100">
        <f>IF(ISERROR(INDEX('Trust - Frontsheet'!$C$12:$O$211,Index!B2460,Index!A2460)),0,INDEX('Trust - Frontsheet'!$C$12:$O$211,Index!B2460,Index!A2460))</f>
        <v>0</v>
      </c>
    </row>
    <row r="2468" spans="1:4" x14ac:dyDescent="0.2">
      <c r="A2468" s="97" t="s">
        <v>6462</v>
      </c>
      <c r="B2468" s="97" t="s">
        <v>6463</v>
      </c>
      <c r="C2468" s="97" t="s">
        <v>28</v>
      </c>
      <c r="D2468" s="100">
        <f>IF(ISERROR(INDEX('Trust - Frontsheet'!$C$12:$O$211,Index!B2461,Index!A2461)),0,INDEX('Trust - Frontsheet'!$C$12:$O$211,Index!B2461,Index!A2461))</f>
        <v>0</v>
      </c>
    </row>
    <row r="2469" spans="1:4" x14ac:dyDescent="0.2">
      <c r="A2469" s="97" t="s">
        <v>6466</v>
      </c>
      <c r="B2469" s="97" t="s">
        <v>6467</v>
      </c>
      <c r="C2469" s="97" t="s">
        <v>28</v>
      </c>
      <c r="D2469" s="100">
        <f>IF(ISERROR(INDEX('Trust - Frontsheet'!$C$12:$O$211,Index!B2462,Index!A2462)),0,INDEX('Trust - Frontsheet'!$C$12:$O$211,Index!B2462,Index!A2462))</f>
        <v>0</v>
      </c>
    </row>
    <row r="2470" spans="1:4" x14ac:dyDescent="0.2">
      <c r="A2470" s="97" t="s">
        <v>6468</v>
      </c>
      <c r="B2470" s="97" t="s">
        <v>6469</v>
      </c>
      <c r="C2470" s="97" t="s">
        <v>28</v>
      </c>
      <c r="D2470" s="100">
        <f>IF(ISERROR(INDEX('Trust - Frontsheet'!$C$12:$O$211,Index!B2463,Index!A2463)),0,INDEX('Trust - Frontsheet'!$C$12:$O$211,Index!B2463,Index!A2463))</f>
        <v>0</v>
      </c>
    </row>
    <row r="2471" spans="1:4" x14ac:dyDescent="0.2">
      <c r="A2471" s="97" t="s">
        <v>6470</v>
      </c>
      <c r="B2471" s="97" t="s">
        <v>6471</v>
      </c>
      <c r="C2471" s="97" t="s">
        <v>28</v>
      </c>
      <c r="D2471" s="100">
        <f>IF(ISERROR(INDEX('Trust - Frontsheet'!$C$12:$O$211,Index!B2464,Index!A2464)),0,INDEX('Trust - Frontsheet'!$C$12:$O$211,Index!B2464,Index!A2464))</f>
        <v>0</v>
      </c>
    </row>
    <row r="2472" spans="1:4" x14ac:dyDescent="0.2">
      <c r="A2472" s="97" t="s">
        <v>6472</v>
      </c>
      <c r="B2472" s="97" t="s">
        <v>6473</v>
      </c>
      <c r="C2472" s="97" t="s">
        <v>28</v>
      </c>
      <c r="D2472" s="100">
        <f>IF(ISERROR(INDEX('Trust - Frontsheet'!$C$12:$O$211,Index!B2465,Index!A2465)),0,INDEX('Trust - Frontsheet'!$C$12:$O$211,Index!B2465,Index!A2465))</f>
        <v>0</v>
      </c>
    </row>
    <row r="2473" spans="1:4" x14ac:dyDescent="0.2">
      <c r="A2473" s="97" t="s">
        <v>6474</v>
      </c>
      <c r="B2473" s="97" t="s">
        <v>6475</v>
      </c>
      <c r="C2473" s="97" t="s">
        <v>28</v>
      </c>
      <c r="D2473" s="100">
        <f>IF(ISERROR(INDEX('Trust - Frontsheet'!$C$12:$O$211,Index!B2466,Index!A2466)),0,INDEX('Trust - Frontsheet'!$C$12:$O$211,Index!B2466,Index!A2466))</f>
        <v>0</v>
      </c>
    </row>
    <row r="2474" spans="1:4" x14ac:dyDescent="0.2">
      <c r="A2474" s="97" t="s">
        <v>6476</v>
      </c>
      <c r="B2474" s="97" t="s">
        <v>6477</v>
      </c>
      <c r="C2474" s="97" t="s">
        <v>28</v>
      </c>
      <c r="D2474" s="100">
        <f>IF(ISERROR(INDEX('Trust - Frontsheet'!$C$12:$O$211,Index!B2467,Index!A2467)),0,INDEX('Trust - Frontsheet'!$C$12:$O$211,Index!B2467,Index!A2467))</f>
        <v>0</v>
      </c>
    </row>
    <row r="2475" spans="1:4" x14ac:dyDescent="0.2">
      <c r="A2475" s="97" t="s">
        <v>6478</v>
      </c>
      <c r="B2475" s="97" t="s">
        <v>6479</v>
      </c>
      <c r="C2475" s="97" t="s">
        <v>28</v>
      </c>
      <c r="D2475" s="100">
        <f>IF(ISERROR(INDEX('Trust - Frontsheet'!$C$12:$O$211,Index!B2468,Index!A2468)),0,INDEX('Trust - Frontsheet'!$C$12:$O$211,Index!B2468,Index!A2468))</f>
        <v>0</v>
      </c>
    </row>
    <row r="2476" spans="1:4" x14ac:dyDescent="0.2">
      <c r="A2476" s="97" t="s">
        <v>6480</v>
      </c>
      <c r="B2476" s="97" t="s">
        <v>6481</v>
      </c>
      <c r="C2476" s="97" t="s">
        <v>28</v>
      </c>
      <c r="D2476" s="100">
        <f>IF(ISERROR(INDEX('Trust - Frontsheet'!$C$12:$O$211,Index!B2469,Index!A2469)),0,INDEX('Trust - Frontsheet'!$C$12:$O$211,Index!B2469,Index!A2469))</f>
        <v>0</v>
      </c>
    </row>
    <row r="2477" spans="1:4" x14ac:dyDescent="0.2">
      <c r="A2477" s="97" t="s">
        <v>6482</v>
      </c>
      <c r="B2477" s="97" t="s">
        <v>6483</v>
      </c>
      <c r="C2477" s="97" t="s">
        <v>28</v>
      </c>
      <c r="D2477" s="100">
        <f>IF(ISERROR(INDEX('Trust - Frontsheet'!$C$12:$O$211,Index!B2470,Index!A2470)),0,INDEX('Trust - Frontsheet'!$C$12:$O$211,Index!B2470,Index!A2470))</f>
        <v>0</v>
      </c>
    </row>
    <row r="2478" spans="1:4" x14ac:dyDescent="0.2">
      <c r="A2478" s="97" t="s">
        <v>6484</v>
      </c>
      <c r="B2478" s="97" t="s">
        <v>6485</v>
      </c>
      <c r="C2478" s="97" t="s">
        <v>28</v>
      </c>
      <c r="D2478" s="100">
        <f>IF(ISERROR(INDEX('Trust - Frontsheet'!$C$12:$O$211,Index!B2471,Index!A2471)),0,INDEX('Trust - Frontsheet'!$C$12:$O$211,Index!B2471,Index!A2471))</f>
        <v>0</v>
      </c>
    </row>
    <row r="2479" spans="1:4" x14ac:dyDescent="0.2">
      <c r="A2479" s="97" t="s">
        <v>6488</v>
      </c>
      <c r="B2479" s="97" t="s">
        <v>6489</v>
      </c>
      <c r="C2479" s="97" t="s">
        <v>28</v>
      </c>
      <c r="D2479" s="100">
        <f>IF(ISERROR(INDEX('Trust - Frontsheet'!$C$12:$O$211,Index!B2472,Index!A2472)),0,INDEX('Trust - Frontsheet'!$C$12:$O$211,Index!B2472,Index!A2472))</f>
        <v>0</v>
      </c>
    </row>
    <row r="2480" spans="1:4" x14ac:dyDescent="0.2">
      <c r="A2480" s="97" t="s">
        <v>6490</v>
      </c>
      <c r="B2480" s="97" t="s">
        <v>6491</v>
      </c>
      <c r="C2480" s="97" t="s">
        <v>28</v>
      </c>
      <c r="D2480" s="100">
        <f>IF(ISERROR(INDEX('Trust - Frontsheet'!$C$12:$O$211,Index!B2473,Index!A2473)),0,INDEX('Trust - Frontsheet'!$C$12:$O$211,Index!B2473,Index!A2473))</f>
        <v>0</v>
      </c>
    </row>
    <row r="2481" spans="1:4" x14ac:dyDescent="0.2">
      <c r="A2481" s="97" t="s">
        <v>6492</v>
      </c>
      <c r="B2481" s="97" t="s">
        <v>6493</v>
      </c>
      <c r="C2481" s="97" t="s">
        <v>28</v>
      </c>
      <c r="D2481" s="100">
        <f>IF(ISERROR(INDEX('Trust - Frontsheet'!$C$12:$O$211,Index!B2474,Index!A2474)),0,INDEX('Trust - Frontsheet'!$C$12:$O$211,Index!B2474,Index!A2474))</f>
        <v>0</v>
      </c>
    </row>
    <row r="2482" spans="1:4" x14ac:dyDescent="0.2">
      <c r="A2482" s="97" t="s">
        <v>6494</v>
      </c>
      <c r="B2482" s="97" t="s">
        <v>6495</v>
      </c>
      <c r="C2482" s="97" t="s">
        <v>28</v>
      </c>
      <c r="D2482" s="100">
        <f>IF(ISERROR(INDEX('Trust - Frontsheet'!$C$12:$O$211,Index!B2475,Index!A2475)),0,INDEX('Trust - Frontsheet'!$C$12:$O$211,Index!B2475,Index!A2475))</f>
        <v>0</v>
      </c>
    </row>
    <row r="2483" spans="1:4" x14ac:dyDescent="0.2">
      <c r="A2483" s="97" t="s">
        <v>6496</v>
      </c>
      <c r="B2483" s="97" t="s">
        <v>6497</v>
      </c>
      <c r="C2483" s="97" t="s">
        <v>28</v>
      </c>
      <c r="D2483" s="100">
        <f>IF(ISERROR(INDEX('Trust - Frontsheet'!$C$12:$O$211,Index!B2476,Index!A2476)),0,INDEX('Trust - Frontsheet'!$C$12:$O$211,Index!B2476,Index!A2476))</f>
        <v>0</v>
      </c>
    </row>
    <row r="2484" spans="1:4" x14ac:dyDescent="0.2">
      <c r="A2484" s="97" t="s">
        <v>6498</v>
      </c>
      <c r="B2484" s="97" t="s">
        <v>6499</v>
      </c>
      <c r="C2484" s="97" t="s">
        <v>28</v>
      </c>
      <c r="D2484" s="100">
        <f>IF(ISERROR(INDEX('Trust - Frontsheet'!$C$12:$O$211,Index!B2477,Index!A2477)),0,INDEX('Trust - Frontsheet'!$C$12:$O$211,Index!B2477,Index!A2477))</f>
        <v>0</v>
      </c>
    </row>
    <row r="2485" spans="1:4" x14ac:dyDescent="0.2">
      <c r="A2485" s="97" t="s">
        <v>6500</v>
      </c>
      <c r="B2485" s="97" t="s">
        <v>6501</v>
      </c>
      <c r="C2485" s="97" t="s">
        <v>28</v>
      </c>
      <c r="D2485" s="100">
        <f>IF(ISERROR(INDEX('Trust - Frontsheet'!$C$12:$O$211,Index!B2478,Index!A2478)),0,INDEX('Trust - Frontsheet'!$C$12:$O$211,Index!B2478,Index!A2478))</f>
        <v>0</v>
      </c>
    </row>
    <row r="2486" spans="1:4" x14ac:dyDescent="0.2">
      <c r="A2486" s="97" t="s">
        <v>6502</v>
      </c>
      <c r="B2486" s="97" t="s">
        <v>6503</v>
      </c>
      <c r="C2486" s="97" t="s">
        <v>28</v>
      </c>
      <c r="D2486" s="100">
        <f>IF(ISERROR(INDEX('Trust - Frontsheet'!$C$12:$O$211,Index!B2479,Index!A2479)),0,INDEX('Trust - Frontsheet'!$C$12:$O$211,Index!B2479,Index!A2479))</f>
        <v>0</v>
      </c>
    </row>
    <row r="2487" spans="1:4" x14ac:dyDescent="0.2">
      <c r="A2487" s="97" t="s">
        <v>6504</v>
      </c>
      <c r="B2487" s="97" t="s">
        <v>6505</v>
      </c>
      <c r="C2487" s="97" t="s">
        <v>28</v>
      </c>
      <c r="D2487" s="100">
        <f>IF(ISERROR(INDEX('Trust - Frontsheet'!$C$12:$O$211,Index!B2480,Index!A2480)),0,INDEX('Trust - Frontsheet'!$C$12:$O$211,Index!B2480,Index!A2480))</f>
        <v>0</v>
      </c>
    </row>
    <row r="2488" spans="1:4" x14ac:dyDescent="0.2">
      <c r="A2488" s="97" t="s">
        <v>6506</v>
      </c>
      <c r="B2488" s="97" t="s">
        <v>6507</v>
      </c>
      <c r="C2488" s="97" t="s">
        <v>28</v>
      </c>
      <c r="D2488" s="100">
        <f>IF(ISERROR(INDEX('Trust - Frontsheet'!$C$12:$O$211,Index!B2481,Index!A2481)),0,INDEX('Trust - Frontsheet'!$C$12:$O$211,Index!B2481,Index!A2481))</f>
        <v>0</v>
      </c>
    </row>
    <row r="2489" spans="1:4" x14ac:dyDescent="0.2">
      <c r="A2489" s="97" t="s">
        <v>6510</v>
      </c>
      <c r="B2489" s="97" t="s">
        <v>6511</v>
      </c>
      <c r="C2489" s="97" t="s">
        <v>28</v>
      </c>
      <c r="D2489" s="100">
        <f>IF(ISERROR(INDEX('Trust - Frontsheet'!$C$12:$O$211,Index!B2482,Index!A2482)),0,INDEX('Trust - Frontsheet'!$C$12:$O$211,Index!B2482,Index!A2482))</f>
        <v>0</v>
      </c>
    </row>
    <row r="2490" spans="1:4" x14ac:dyDescent="0.2">
      <c r="A2490" s="97" t="s">
        <v>9392</v>
      </c>
      <c r="B2490" s="97" t="s">
        <v>9393</v>
      </c>
      <c r="C2490" s="97" t="s">
        <v>28</v>
      </c>
      <c r="D2490" s="100">
        <f>IF(ISERROR(INDEX('Trust - Frontsheet'!$C$12:$O$211,Index!B2483,Index!A2483)),0,INDEX('Trust - Frontsheet'!$C$12:$O$211,Index!B2483,Index!A2483))</f>
        <v>0</v>
      </c>
    </row>
    <row r="2491" spans="1:4" x14ac:dyDescent="0.2">
      <c r="A2491" s="97" t="s">
        <v>9394</v>
      </c>
      <c r="B2491" s="97" t="s">
        <v>9395</v>
      </c>
      <c r="C2491" s="97" t="s">
        <v>28</v>
      </c>
      <c r="D2491" s="100">
        <f>IF(ISERROR(INDEX('Trust - Frontsheet'!$C$12:$O$211,Index!B2484,Index!A2484)),0,INDEX('Trust - Frontsheet'!$C$12:$O$211,Index!B2484,Index!A2484))</f>
        <v>0</v>
      </c>
    </row>
    <row r="2492" spans="1:4" x14ac:dyDescent="0.2">
      <c r="A2492" s="97" t="s">
        <v>9396</v>
      </c>
      <c r="B2492" s="97" t="s">
        <v>9397</v>
      </c>
      <c r="C2492" s="97" t="s">
        <v>28</v>
      </c>
      <c r="D2492" s="100">
        <f>IF(ISERROR(INDEX('Trust - Frontsheet'!$C$12:$O$211,Index!B2485,Index!A2485)),0,INDEX('Trust - Frontsheet'!$C$12:$O$211,Index!B2485,Index!A2485))</f>
        <v>0</v>
      </c>
    </row>
    <row r="2493" spans="1:4" x14ac:dyDescent="0.2">
      <c r="A2493" s="97" t="s">
        <v>9398</v>
      </c>
      <c r="B2493" s="97" t="s">
        <v>9399</v>
      </c>
      <c r="C2493" s="97" t="s">
        <v>28</v>
      </c>
      <c r="D2493" s="100">
        <f>IF(ISERROR(INDEX('Trust - Frontsheet'!$C$12:$O$211,Index!B2486,Index!A2486)),0,INDEX('Trust - Frontsheet'!$C$12:$O$211,Index!B2486,Index!A2486))</f>
        <v>0</v>
      </c>
    </row>
    <row r="2494" spans="1:4" x14ac:dyDescent="0.2">
      <c r="A2494" s="97" t="s">
        <v>9400</v>
      </c>
      <c r="B2494" s="97" t="s">
        <v>9401</v>
      </c>
      <c r="C2494" s="97" t="s">
        <v>28</v>
      </c>
      <c r="D2494" s="100">
        <f>IF(ISERROR(INDEX('Trust - Frontsheet'!$C$12:$O$211,Index!B2487,Index!A2487)),0,INDEX('Trust - Frontsheet'!$C$12:$O$211,Index!B2487,Index!A2487))</f>
        <v>0</v>
      </c>
    </row>
    <row r="2495" spans="1:4" x14ac:dyDescent="0.2">
      <c r="A2495" s="97" t="s">
        <v>9402</v>
      </c>
      <c r="B2495" s="97" t="s">
        <v>9403</v>
      </c>
      <c r="C2495" s="97" t="s">
        <v>28</v>
      </c>
      <c r="D2495" s="100">
        <f>IF(ISERROR(INDEX('Trust - Frontsheet'!$C$12:$O$211,Index!B2488,Index!A2488)),0,INDEX('Trust - Frontsheet'!$C$12:$O$211,Index!B2488,Index!A2488))</f>
        <v>0</v>
      </c>
    </row>
    <row r="2496" spans="1:4" x14ac:dyDescent="0.2">
      <c r="A2496" s="97" t="s">
        <v>9404</v>
      </c>
      <c r="B2496" s="97" t="s">
        <v>9405</v>
      </c>
      <c r="C2496" s="97" t="s">
        <v>28</v>
      </c>
      <c r="D2496" s="100">
        <f>IF(ISERROR(INDEX('Trust - Frontsheet'!$C$12:$O$211,Index!B2489,Index!A2489)),0,INDEX('Trust - Frontsheet'!$C$12:$O$211,Index!B2489,Index!A2489))</f>
        <v>0</v>
      </c>
    </row>
    <row r="2497" spans="1:4" x14ac:dyDescent="0.2">
      <c r="A2497" s="97" t="s">
        <v>9406</v>
      </c>
      <c r="B2497" s="97" t="s">
        <v>9407</v>
      </c>
      <c r="C2497" s="97" t="s">
        <v>28</v>
      </c>
      <c r="D2497" s="100">
        <f>IF(ISERROR(INDEX('Trust - Frontsheet'!$C$12:$O$211,Index!B2490,Index!A2490)),0,INDEX('Trust - Frontsheet'!$C$12:$O$211,Index!B2490,Index!A2490))</f>
        <v>0</v>
      </c>
    </row>
    <row r="2498" spans="1:4" x14ac:dyDescent="0.2">
      <c r="A2498" s="97" t="s">
        <v>9408</v>
      </c>
      <c r="B2498" s="97" t="s">
        <v>9409</v>
      </c>
      <c r="C2498" s="97" t="s">
        <v>28</v>
      </c>
      <c r="D2498" s="100">
        <f>IF(ISERROR(INDEX('Trust - Frontsheet'!$C$12:$O$211,Index!B2491,Index!A2491)),0,INDEX('Trust - Frontsheet'!$C$12:$O$211,Index!B2491,Index!A2491))</f>
        <v>0</v>
      </c>
    </row>
    <row r="2499" spans="1:4" x14ac:dyDescent="0.2">
      <c r="A2499" s="97" t="s">
        <v>9412</v>
      </c>
      <c r="B2499" s="97" t="s">
        <v>9413</v>
      </c>
      <c r="C2499" s="97" t="s">
        <v>28</v>
      </c>
      <c r="D2499" s="100">
        <f>IF(ISERROR(INDEX('Trust - Frontsheet'!$C$12:$O$211,Index!B2492,Index!A2492)),0,INDEX('Trust - Frontsheet'!$C$12:$O$211,Index!B2492,Index!A2492))</f>
        <v>0</v>
      </c>
    </row>
    <row r="2500" spans="1:4" x14ac:dyDescent="0.2">
      <c r="A2500" s="97" t="s">
        <v>9414</v>
      </c>
      <c r="B2500" s="97" t="s">
        <v>9415</v>
      </c>
      <c r="C2500" s="97" t="s">
        <v>28</v>
      </c>
      <c r="D2500" s="100">
        <f>IF(ISERROR(INDEX('Trust - Frontsheet'!$C$12:$O$211,Index!B2493,Index!A2493)),0,INDEX('Trust - Frontsheet'!$C$12:$O$211,Index!B2493,Index!A2493))</f>
        <v>0</v>
      </c>
    </row>
    <row r="2501" spans="1:4" x14ac:dyDescent="0.2">
      <c r="A2501" s="97" t="s">
        <v>9416</v>
      </c>
      <c r="B2501" s="97" t="s">
        <v>9417</v>
      </c>
      <c r="C2501" s="97" t="s">
        <v>28</v>
      </c>
      <c r="D2501" s="100">
        <f>IF(ISERROR(INDEX('Trust - Frontsheet'!$C$12:$O$211,Index!B2494,Index!A2494)),0,INDEX('Trust - Frontsheet'!$C$12:$O$211,Index!B2494,Index!A2494))</f>
        <v>0</v>
      </c>
    </row>
    <row r="2502" spans="1:4" x14ac:dyDescent="0.2">
      <c r="A2502" s="97" t="s">
        <v>9418</v>
      </c>
      <c r="B2502" s="97" t="s">
        <v>9419</v>
      </c>
      <c r="C2502" s="97" t="s">
        <v>28</v>
      </c>
      <c r="D2502" s="100">
        <f>IF(ISERROR(INDEX('Trust - Frontsheet'!$C$12:$O$211,Index!B2495,Index!A2495)),0,INDEX('Trust - Frontsheet'!$C$12:$O$211,Index!B2495,Index!A2495))</f>
        <v>0</v>
      </c>
    </row>
    <row r="2503" spans="1:4" x14ac:dyDescent="0.2">
      <c r="A2503" s="97" t="s">
        <v>9420</v>
      </c>
      <c r="B2503" s="97" t="s">
        <v>9421</v>
      </c>
      <c r="C2503" s="97" t="s">
        <v>28</v>
      </c>
      <c r="D2503" s="100">
        <f>IF(ISERROR(INDEX('Trust - Frontsheet'!$C$12:$O$211,Index!B2496,Index!A2496)),0,INDEX('Trust - Frontsheet'!$C$12:$O$211,Index!B2496,Index!A2496))</f>
        <v>0</v>
      </c>
    </row>
    <row r="2504" spans="1:4" x14ac:dyDescent="0.2">
      <c r="A2504" s="97" t="s">
        <v>9422</v>
      </c>
      <c r="B2504" s="97" t="s">
        <v>9423</v>
      </c>
      <c r="C2504" s="97" t="s">
        <v>28</v>
      </c>
      <c r="D2504" s="100">
        <f>IF(ISERROR(INDEX('Trust - Frontsheet'!$C$12:$O$211,Index!B2497,Index!A2497)),0,INDEX('Trust - Frontsheet'!$C$12:$O$211,Index!B2497,Index!A2497))</f>
        <v>0</v>
      </c>
    </row>
    <row r="2505" spans="1:4" x14ac:dyDescent="0.2">
      <c r="A2505" s="97" t="s">
        <v>9424</v>
      </c>
      <c r="B2505" s="97" t="s">
        <v>9425</v>
      </c>
      <c r="C2505" s="97" t="s">
        <v>28</v>
      </c>
      <c r="D2505" s="100">
        <f>IF(ISERROR(INDEX('Trust - Frontsheet'!$C$12:$O$211,Index!B2498,Index!A2498)),0,INDEX('Trust - Frontsheet'!$C$12:$O$211,Index!B2498,Index!A2498))</f>
        <v>0</v>
      </c>
    </row>
    <row r="2506" spans="1:4" x14ac:dyDescent="0.2">
      <c r="A2506" s="97" t="s">
        <v>9426</v>
      </c>
      <c r="B2506" s="97" t="s">
        <v>9427</v>
      </c>
      <c r="C2506" s="97" t="s">
        <v>28</v>
      </c>
      <c r="D2506" s="100">
        <f>IF(ISERROR(INDEX('Trust - Frontsheet'!$C$12:$O$211,Index!B2499,Index!A2499)),0,INDEX('Trust - Frontsheet'!$C$12:$O$211,Index!B2499,Index!A2499))</f>
        <v>0</v>
      </c>
    </row>
    <row r="2507" spans="1:4" x14ac:dyDescent="0.2">
      <c r="A2507" s="97" t="s">
        <v>9428</v>
      </c>
      <c r="B2507" s="97" t="s">
        <v>9429</v>
      </c>
      <c r="C2507" s="97" t="s">
        <v>28</v>
      </c>
      <c r="D2507" s="100">
        <f>IF(ISERROR(INDEX('Trust - Frontsheet'!$C$12:$O$211,Index!B2500,Index!A2500)),0,INDEX('Trust - Frontsheet'!$C$12:$O$211,Index!B2500,Index!A2500))</f>
        <v>0</v>
      </c>
    </row>
    <row r="2508" spans="1:4" x14ac:dyDescent="0.2">
      <c r="A2508" s="97" t="s">
        <v>9430</v>
      </c>
      <c r="B2508" s="97" t="s">
        <v>9431</v>
      </c>
      <c r="C2508" s="97" t="s">
        <v>28</v>
      </c>
      <c r="D2508" s="100">
        <f>IF(ISERROR(INDEX('Trust - Frontsheet'!$C$12:$O$211,Index!B2501,Index!A2501)),0,INDEX('Trust - Frontsheet'!$C$12:$O$211,Index!B2501,Index!A2501))</f>
        <v>0</v>
      </c>
    </row>
    <row r="2509" spans="1:4" x14ac:dyDescent="0.2">
      <c r="A2509" s="97" t="s">
        <v>6069</v>
      </c>
      <c r="B2509" s="97" t="s">
        <v>6070</v>
      </c>
      <c r="C2509" s="97" t="s">
        <v>28</v>
      </c>
      <c r="D2509" s="100">
        <f>IF(ISERROR(INDEX('Trust - Frontsheet'!$C$12:$O$211,Index!B2502,Index!A2502)),0,INDEX('Trust - Frontsheet'!$C$12:$O$211,Index!B2502,Index!A2502))</f>
        <v>0</v>
      </c>
    </row>
    <row r="2510" spans="1:4" x14ac:dyDescent="0.2">
      <c r="A2510" s="97" t="s">
        <v>6071</v>
      </c>
      <c r="B2510" s="97" t="s">
        <v>6072</v>
      </c>
      <c r="C2510" s="97" t="s">
        <v>28</v>
      </c>
      <c r="D2510" s="100">
        <f>IF(ISERROR(INDEX('Trust - Frontsheet'!$C$12:$O$211,Index!B2503,Index!A2503)),0,INDEX('Trust - Frontsheet'!$C$12:$O$211,Index!B2503,Index!A2503))</f>
        <v>0</v>
      </c>
    </row>
    <row r="2511" spans="1:4" x14ac:dyDescent="0.2">
      <c r="A2511" s="97" t="s">
        <v>6073</v>
      </c>
      <c r="B2511" s="97" t="s">
        <v>6074</v>
      </c>
      <c r="C2511" s="97" t="s">
        <v>28</v>
      </c>
      <c r="D2511" s="100">
        <f>IF(ISERROR(INDEX('Trust - Frontsheet'!$C$12:$O$211,Index!B2504,Index!A2504)),0,INDEX('Trust - Frontsheet'!$C$12:$O$211,Index!B2504,Index!A2504))</f>
        <v>0</v>
      </c>
    </row>
    <row r="2512" spans="1:4" x14ac:dyDescent="0.2">
      <c r="A2512" s="97" t="s">
        <v>6075</v>
      </c>
      <c r="B2512" s="97" t="s">
        <v>6076</v>
      </c>
      <c r="C2512" s="97" t="s">
        <v>28</v>
      </c>
      <c r="D2512" s="100">
        <f>IF(ISERROR(INDEX('Trust - Frontsheet'!$C$12:$O$211,Index!B2505,Index!A2505)),0,INDEX('Trust - Frontsheet'!$C$12:$O$211,Index!B2505,Index!A2505))</f>
        <v>0</v>
      </c>
    </row>
    <row r="2513" spans="1:4" x14ac:dyDescent="0.2">
      <c r="A2513" s="97" t="s">
        <v>6077</v>
      </c>
      <c r="B2513" s="97" t="s">
        <v>6078</v>
      </c>
      <c r="C2513" s="97" t="s">
        <v>28</v>
      </c>
      <c r="D2513" s="100">
        <f>IF(ISERROR(INDEX('Trust - Frontsheet'!$C$12:$O$211,Index!B2506,Index!A2506)),0,INDEX('Trust - Frontsheet'!$C$12:$O$211,Index!B2506,Index!A2506))</f>
        <v>0</v>
      </c>
    </row>
    <row r="2514" spans="1:4" x14ac:dyDescent="0.2">
      <c r="A2514" s="97" t="s">
        <v>6079</v>
      </c>
      <c r="B2514" s="97" t="s">
        <v>6080</v>
      </c>
      <c r="C2514" s="97" t="s">
        <v>28</v>
      </c>
      <c r="D2514" s="100">
        <f>IF(ISERROR(INDEX('Trust - Frontsheet'!$C$12:$O$211,Index!B2507,Index!A2507)),0,INDEX('Trust - Frontsheet'!$C$12:$O$211,Index!B2507,Index!A2507))</f>
        <v>0</v>
      </c>
    </row>
    <row r="2515" spans="1:4" x14ac:dyDescent="0.2">
      <c r="A2515" s="97" t="s">
        <v>6081</v>
      </c>
      <c r="B2515" s="97" t="s">
        <v>6082</v>
      </c>
      <c r="C2515" s="97" t="s">
        <v>28</v>
      </c>
      <c r="D2515" s="100">
        <f>IF(ISERROR(INDEX('Trust - Frontsheet'!$C$12:$O$211,Index!B2508,Index!A2508)),0,INDEX('Trust - Frontsheet'!$C$12:$O$211,Index!B2508,Index!A2508))</f>
        <v>0</v>
      </c>
    </row>
    <row r="2516" spans="1:4" x14ac:dyDescent="0.2">
      <c r="A2516" s="97" t="s">
        <v>6083</v>
      </c>
      <c r="B2516" s="97" t="s">
        <v>6084</v>
      </c>
      <c r="C2516" s="97" t="s">
        <v>28</v>
      </c>
      <c r="D2516" s="100">
        <f>IF(ISERROR(INDEX('Trust - Frontsheet'!$C$12:$O$211,Index!B2509,Index!A2509)),0,INDEX('Trust - Frontsheet'!$C$12:$O$211,Index!B2509,Index!A2509))</f>
        <v>0</v>
      </c>
    </row>
    <row r="2517" spans="1:4" x14ac:dyDescent="0.2">
      <c r="A2517" s="97" t="s">
        <v>6085</v>
      </c>
      <c r="B2517" s="97" t="s">
        <v>6086</v>
      </c>
      <c r="C2517" s="97" t="s">
        <v>28</v>
      </c>
      <c r="D2517" s="100">
        <f>IF(ISERROR(INDEX('Trust - Frontsheet'!$C$12:$O$211,Index!B2510,Index!A2510)),0,INDEX('Trust - Frontsheet'!$C$12:$O$211,Index!B2510,Index!A2510))</f>
        <v>0</v>
      </c>
    </row>
    <row r="2518" spans="1:4" x14ac:dyDescent="0.2">
      <c r="A2518" s="97" t="s">
        <v>6087</v>
      </c>
      <c r="B2518" s="97" t="s">
        <v>6088</v>
      </c>
      <c r="C2518" s="97" t="s">
        <v>28</v>
      </c>
      <c r="D2518" s="100">
        <f>IF(ISERROR(INDEX('Trust - Frontsheet'!$C$12:$O$211,Index!B2511,Index!A2511)),0,INDEX('Trust - Frontsheet'!$C$12:$O$211,Index!B2511,Index!A2511))</f>
        <v>0</v>
      </c>
    </row>
    <row r="2519" spans="1:4" x14ac:dyDescent="0.2">
      <c r="A2519" s="97" t="s">
        <v>2789</v>
      </c>
      <c r="B2519" s="97" t="s">
        <v>2790</v>
      </c>
      <c r="C2519" s="97" t="s">
        <v>28</v>
      </c>
      <c r="D2519" s="100">
        <f>IF(ISERROR(INDEX('Trust - Frontsheet'!$C$12:$O$211,Index!B2512,Index!A2512)),0,INDEX('Trust - Frontsheet'!$C$12:$O$211,Index!B2512,Index!A2512))</f>
        <v>0</v>
      </c>
    </row>
    <row r="2520" spans="1:4" x14ac:dyDescent="0.2">
      <c r="A2520" s="97" t="s">
        <v>2791</v>
      </c>
      <c r="B2520" s="97" t="s">
        <v>2792</v>
      </c>
      <c r="C2520" s="97" t="s">
        <v>28</v>
      </c>
      <c r="D2520" s="100">
        <f>IF(ISERROR(INDEX('Trust - Frontsheet'!$C$12:$O$211,Index!B2513,Index!A2513)),0,INDEX('Trust - Frontsheet'!$C$12:$O$211,Index!B2513,Index!A2513))</f>
        <v>0</v>
      </c>
    </row>
    <row r="2521" spans="1:4" x14ac:dyDescent="0.2">
      <c r="A2521" s="97" t="s">
        <v>2793</v>
      </c>
      <c r="B2521" s="97" t="s">
        <v>2794</v>
      </c>
      <c r="C2521" s="97" t="s">
        <v>28</v>
      </c>
      <c r="D2521" s="100">
        <f>IF(ISERROR(INDEX('Trust - Frontsheet'!$C$12:$O$211,Index!B2514,Index!A2514)),0,INDEX('Trust - Frontsheet'!$C$12:$O$211,Index!B2514,Index!A2514))</f>
        <v>0</v>
      </c>
    </row>
    <row r="2522" spans="1:4" x14ac:dyDescent="0.2">
      <c r="A2522" s="97" t="s">
        <v>2795</v>
      </c>
      <c r="B2522" s="97" t="s">
        <v>2796</v>
      </c>
      <c r="C2522" s="97" t="s">
        <v>28</v>
      </c>
      <c r="D2522" s="100">
        <f>IF(ISERROR(INDEX('Trust - Frontsheet'!$C$12:$O$211,Index!B2515,Index!A2515)),0,INDEX('Trust - Frontsheet'!$C$12:$O$211,Index!B2515,Index!A2515))</f>
        <v>0</v>
      </c>
    </row>
    <row r="2523" spans="1:4" x14ac:dyDescent="0.2">
      <c r="A2523" s="97" t="s">
        <v>2797</v>
      </c>
      <c r="B2523" s="97" t="s">
        <v>2798</v>
      </c>
      <c r="C2523" s="97" t="s">
        <v>28</v>
      </c>
      <c r="D2523" s="100">
        <f>IF(ISERROR(INDEX('Trust - Frontsheet'!$C$12:$O$211,Index!B2516,Index!A2516)),0,INDEX('Trust - Frontsheet'!$C$12:$O$211,Index!B2516,Index!A2516))</f>
        <v>0</v>
      </c>
    </row>
    <row r="2524" spans="1:4" x14ac:dyDescent="0.2">
      <c r="A2524" s="97" t="s">
        <v>2799</v>
      </c>
      <c r="B2524" s="97" t="s">
        <v>2800</v>
      </c>
      <c r="C2524" s="97" t="s">
        <v>28</v>
      </c>
      <c r="D2524" s="100">
        <f>IF(ISERROR(INDEX('Trust - Frontsheet'!$C$12:$O$211,Index!B2517,Index!A2517)),0,INDEX('Trust - Frontsheet'!$C$12:$O$211,Index!B2517,Index!A2517))</f>
        <v>0</v>
      </c>
    </row>
    <row r="2525" spans="1:4" x14ac:dyDescent="0.2">
      <c r="A2525" s="97" t="s">
        <v>2801</v>
      </c>
      <c r="B2525" s="97" t="s">
        <v>2802</v>
      </c>
      <c r="C2525" s="97" t="s">
        <v>28</v>
      </c>
      <c r="D2525" s="100">
        <f>IF(ISERROR(INDEX('Trust - Frontsheet'!$C$12:$O$211,Index!B2518,Index!A2518)),0,INDEX('Trust - Frontsheet'!$C$12:$O$211,Index!B2518,Index!A2518))</f>
        <v>0</v>
      </c>
    </row>
    <row r="2526" spans="1:4" x14ac:dyDescent="0.2">
      <c r="A2526" s="97" t="s">
        <v>2803</v>
      </c>
      <c r="B2526" s="97" t="s">
        <v>2804</v>
      </c>
      <c r="C2526" s="97" t="s">
        <v>28</v>
      </c>
      <c r="D2526" s="100">
        <f>IF(ISERROR(INDEX('Trust - Frontsheet'!$C$12:$O$211,Index!B2519,Index!A2519)),0,INDEX('Trust - Frontsheet'!$C$12:$O$211,Index!B2519,Index!A2519))</f>
        <v>0</v>
      </c>
    </row>
    <row r="2527" spans="1:4" x14ac:dyDescent="0.2">
      <c r="A2527" s="97" t="s">
        <v>2805</v>
      </c>
      <c r="B2527" s="97" t="s">
        <v>2806</v>
      </c>
      <c r="C2527" s="97" t="s">
        <v>28</v>
      </c>
      <c r="D2527" s="100">
        <f>IF(ISERROR(INDEX('Trust - Frontsheet'!$C$12:$O$211,Index!B2520,Index!A2520)),0,INDEX('Trust - Frontsheet'!$C$12:$O$211,Index!B2520,Index!A2520))</f>
        <v>0</v>
      </c>
    </row>
    <row r="2528" spans="1:4" x14ac:dyDescent="0.2">
      <c r="A2528" s="97" t="s">
        <v>2807</v>
      </c>
      <c r="B2528" s="97" t="s">
        <v>2808</v>
      </c>
      <c r="C2528" s="97" t="s">
        <v>28</v>
      </c>
      <c r="D2528" s="100">
        <f>IF(ISERROR(INDEX('Trust - Frontsheet'!$C$12:$O$211,Index!B2521,Index!A2521)),0,INDEX('Trust - Frontsheet'!$C$12:$O$211,Index!B2521,Index!A2521))</f>
        <v>0</v>
      </c>
    </row>
    <row r="2529" spans="1:4" x14ac:dyDescent="0.2">
      <c r="A2529" s="97" t="s">
        <v>2811</v>
      </c>
      <c r="B2529" s="97" t="s">
        <v>2812</v>
      </c>
      <c r="C2529" s="97" t="s">
        <v>28</v>
      </c>
      <c r="D2529" s="100">
        <f>IF(ISERROR(INDEX('Trust - Frontsheet'!$C$12:$O$211,Index!B2522,Index!A2522)),0,INDEX('Trust - Frontsheet'!$C$12:$O$211,Index!B2522,Index!A2522))</f>
        <v>0</v>
      </c>
    </row>
    <row r="2530" spans="1:4" x14ac:dyDescent="0.2">
      <c r="A2530" s="97" t="s">
        <v>2813</v>
      </c>
      <c r="B2530" s="97" t="s">
        <v>2814</v>
      </c>
      <c r="C2530" s="97" t="s">
        <v>28</v>
      </c>
      <c r="D2530" s="100">
        <f>IF(ISERROR(INDEX('Trust - Frontsheet'!$C$12:$O$211,Index!B2523,Index!A2523)),0,INDEX('Trust - Frontsheet'!$C$12:$O$211,Index!B2523,Index!A2523))</f>
        <v>0</v>
      </c>
    </row>
    <row r="2531" spans="1:4" x14ac:dyDescent="0.2">
      <c r="A2531" s="97" t="s">
        <v>2815</v>
      </c>
      <c r="B2531" s="97" t="s">
        <v>2816</v>
      </c>
      <c r="C2531" s="97" t="s">
        <v>28</v>
      </c>
      <c r="D2531" s="100">
        <f>IF(ISERROR(INDEX('Trust - Frontsheet'!$C$12:$O$211,Index!B2524,Index!A2524)),0,INDEX('Trust - Frontsheet'!$C$12:$O$211,Index!B2524,Index!A2524))</f>
        <v>0</v>
      </c>
    </row>
    <row r="2532" spans="1:4" x14ac:dyDescent="0.2">
      <c r="A2532" s="97" t="s">
        <v>2817</v>
      </c>
      <c r="B2532" s="97" t="s">
        <v>2818</v>
      </c>
      <c r="C2532" s="97" t="s">
        <v>28</v>
      </c>
      <c r="D2532" s="100">
        <f>IF(ISERROR(INDEX('Trust - Frontsheet'!$C$12:$O$211,Index!B2525,Index!A2525)),0,INDEX('Trust - Frontsheet'!$C$12:$O$211,Index!B2525,Index!A2525))</f>
        <v>0</v>
      </c>
    </row>
    <row r="2533" spans="1:4" x14ac:dyDescent="0.2">
      <c r="A2533" s="97" t="s">
        <v>2819</v>
      </c>
      <c r="B2533" s="97" t="s">
        <v>2820</v>
      </c>
      <c r="C2533" s="97" t="s">
        <v>28</v>
      </c>
      <c r="D2533" s="100">
        <f>IF(ISERROR(INDEX('Trust - Frontsheet'!$C$12:$O$211,Index!B2526,Index!A2526)),0,INDEX('Trust - Frontsheet'!$C$12:$O$211,Index!B2526,Index!A2526))</f>
        <v>0</v>
      </c>
    </row>
    <row r="2534" spans="1:4" x14ac:dyDescent="0.2">
      <c r="A2534" s="97" t="s">
        <v>2821</v>
      </c>
      <c r="B2534" s="97" t="s">
        <v>2822</v>
      </c>
      <c r="C2534" s="97" t="s">
        <v>28</v>
      </c>
      <c r="D2534" s="100">
        <f>IF(ISERROR(INDEX('Trust - Frontsheet'!$C$12:$O$211,Index!B2527,Index!A2527)),0,INDEX('Trust - Frontsheet'!$C$12:$O$211,Index!B2527,Index!A2527))</f>
        <v>0</v>
      </c>
    </row>
    <row r="2535" spans="1:4" x14ac:dyDescent="0.2">
      <c r="A2535" s="97" t="s">
        <v>2823</v>
      </c>
      <c r="B2535" s="97" t="s">
        <v>2824</v>
      </c>
      <c r="C2535" s="97" t="s">
        <v>28</v>
      </c>
      <c r="D2535" s="100">
        <f>IF(ISERROR(INDEX('Trust - Frontsheet'!$C$12:$O$211,Index!B2528,Index!A2528)),0,INDEX('Trust - Frontsheet'!$C$12:$O$211,Index!B2528,Index!A2528))</f>
        <v>0</v>
      </c>
    </row>
    <row r="2536" spans="1:4" x14ac:dyDescent="0.2">
      <c r="A2536" s="97" t="s">
        <v>2825</v>
      </c>
      <c r="B2536" s="97" t="s">
        <v>2826</v>
      </c>
      <c r="C2536" s="97" t="s">
        <v>28</v>
      </c>
      <c r="D2536" s="100">
        <f>IF(ISERROR(INDEX('Trust - Frontsheet'!$C$12:$O$211,Index!B2529,Index!A2529)),0,INDEX('Trust - Frontsheet'!$C$12:$O$211,Index!B2529,Index!A2529))</f>
        <v>0</v>
      </c>
    </row>
    <row r="2537" spans="1:4" x14ac:dyDescent="0.2">
      <c r="A2537" s="97" t="s">
        <v>2827</v>
      </c>
      <c r="B2537" s="97" t="s">
        <v>2828</v>
      </c>
      <c r="C2537" s="97" t="s">
        <v>28</v>
      </c>
      <c r="D2537" s="100">
        <f>IF(ISERROR(INDEX('Trust - Frontsheet'!$C$12:$O$211,Index!B2530,Index!A2530)),0,INDEX('Trust - Frontsheet'!$C$12:$O$211,Index!B2530,Index!A2530))</f>
        <v>0</v>
      </c>
    </row>
    <row r="2538" spans="1:4" x14ac:dyDescent="0.2">
      <c r="A2538" s="97" t="s">
        <v>2829</v>
      </c>
      <c r="B2538" s="97" t="s">
        <v>2830</v>
      </c>
      <c r="C2538" s="97" t="s">
        <v>28</v>
      </c>
      <c r="D2538" s="100">
        <f>IF(ISERROR(INDEX('Trust - Frontsheet'!$C$12:$O$211,Index!B2531,Index!A2531)),0,INDEX('Trust - Frontsheet'!$C$12:$O$211,Index!B2531,Index!A2531))</f>
        <v>0</v>
      </c>
    </row>
    <row r="2539" spans="1:4" x14ac:dyDescent="0.2">
      <c r="A2539" s="97" t="s">
        <v>7243</v>
      </c>
      <c r="B2539" s="97" t="s">
        <v>7244</v>
      </c>
      <c r="C2539" s="97" t="s">
        <v>28</v>
      </c>
      <c r="D2539" s="100">
        <f>IF(ISERROR(INDEX('Trust - Frontsheet'!$C$12:$O$211,Index!B2532,Index!A2532)),0,INDEX('Trust - Frontsheet'!$C$12:$O$211,Index!B2532,Index!A2532))</f>
        <v>0</v>
      </c>
    </row>
    <row r="2540" spans="1:4" x14ac:dyDescent="0.2">
      <c r="A2540" s="97" t="s">
        <v>7245</v>
      </c>
      <c r="B2540" s="97" t="s">
        <v>7246</v>
      </c>
      <c r="C2540" s="97" t="s">
        <v>28</v>
      </c>
      <c r="D2540" s="100">
        <f>IF(ISERROR(INDEX('Trust - Frontsheet'!$C$12:$O$211,Index!B2533,Index!A2533)),0,INDEX('Trust - Frontsheet'!$C$12:$O$211,Index!B2533,Index!A2533))</f>
        <v>0</v>
      </c>
    </row>
    <row r="2541" spans="1:4" x14ac:dyDescent="0.2">
      <c r="A2541" s="97" t="s">
        <v>7247</v>
      </c>
      <c r="B2541" s="97" t="s">
        <v>7248</v>
      </c>
      <c r="C2541" s="97" t="s">
        <v>28</v>
      </c>
      <c r="D2541" s="100">
        <f>IF(ISERROR(INDEX('Trust - Frontsheet'!$C$12:$O$211,Index!B2534,Index!A2534)),0,INDEX('Trust - Frontsheet'!$C$12:$O$211,Index!B2534,Index!A2534))</f>
        <v>0</v>
      </c>
    </row>
    <row r="2542" spans="1:4" x14ac:dyDescent="0.2">
      <c r="A2542" s="97" t="s">
        <v>7249</v>
      </c>
      <c r="B2542" s="97" t="s">
        <v>7250</v>
      </c>
      <c r="C2542" s="97" t="s">
        <v>28</v>
      </c>
      <c r="D2542" s="100">
        <f>IF(ISERROR(INDEX('Trust - Frontsheet'!$C$12:$O$211,Index!B2535,Index!A2535)),0,INDEX('Trust - Frontsheet'!$C$12:$O$211,Index!B2535,Index!A2535))</f>
        <v>0</v>
      </c>
    </row>
    <row r="2543" spans="1:4" x14ac:dyDescent="0.2">
      <c r="A2543" s="97" t="s">
        <v>7251</v>
      </c>
      <c r="B2543" s="97" t="s">
        <v>7252</v>
      </c>
      <c r="C2543" s="97" t="s">
        <v>28</v>
      </c>
      <c r="D2543" s="100">
        <f>IF(ISERROR(INDEX('Trust - Frontsheet'!$C$12:$O$211,Index!B2536,Index!A2536)),0,INDEX('Trust - Frontsheet'!$C$12:$O$211,Index!B2536,Index!A2536))</f>
        <v>0</v>
      </c>
    </row>
    <row r="2544" spans="1:4" x14ac:dyDescent="0.2">
      <c r="A2544" s="97" t="s">
        <v>7253</v>
      </c>
      <c r="B2544" s="97" t="s">
        <v>7254</v>
      </c>
      <c r="C2544" s="97" t="s">
        <v>28</v>
      </c>
      <c r="D2544" s="100">
        <f>IF(ISERROR(INDEX('Trust - Frontsheet'!$C$12:$O$211,Index!B2537,Index!A2537)),0,INDEX('Trust - Frontsheet'!$C$12:$O$211,Index!B2537,Index!A2537))</f>
        <v>0</v>
      </c>
    </row>
    <row r="2545" spans="1:4" x14ac:dyDescent="0.2">
      <c r="A2545" s="97" t="s">
        <v>7255</v>
      </c>
      <c r="B2545" s="97" t="s">
        <v>7256</v>
      </c>
      <c r="C2545" s="97" t="s">
        <v>28</v>
      </c>
      <c r="D2545" s="100">
        <f>IF(ISERROR(INDEX('Trust - Frontsheet'!$C$12:$O$211,Index!B2538,Index!A2538)),0,INDEX('Trust - Frontsheet'!$C$12:$O$211,Index!B2538,Index!A2538))</f>
        <v>0</v>
      </c>
    </row>
    <row r="2546" spans="1:4" x14ac:dyDescent="0.2">
      <c r="A2546" s="97" t="s">
        <v>7257</v>
      </c>
      <c r="B2546" s="97" t="s">
        <v>7258</v>
      </c>
      <c r="C2546" s="97" t="s">
        <v>28</v>
      </c>
      <c r="D2546" s="100">
        <f>IF(ISERROR(INDEX('Trust - Frontsheet'!$C$12:$O$211,Index!B2539,Index!A2539)),0,INDEX('Trust - Frontsheet'!$C$12:$O$211,Index!B2539,Index!A2539))</f>
        <v>0</v>
      </c>
    </row>
    <row r="2547" spans="1:4" x14ac:dyDescent="0.2">
      <c r="A2547" s="97" t="s">
        <v>7259</v>
      </c>
      <c r="B2547" s="97" t="s">
        <v>7260</v>
      </c>
      <c r="C2547" s="97" t="s">
        <v>28</v>
      </c>
      <c r="D2547" s="100">
        <f>IF(ISERROR(INDEX('Trust - Frontsheet'!$C$12:$O$211,Index!B2540,Index!A2540)),0,INDEX('Trust - Frontsheet'!$C$12:$O$211,Index!B2540,Index!A2540))</f>
        <v>0</v>
      </c>
    </row>
    <row r="2548" spans="1:4" x14ac:dyDescent="0.2">
      <c r="A2548" s="97" t="s">
        <v>7261</v>
      </c>
      <c r="B2548" s="97" t="s">
        <v>7262</v>
      </c>
      <c r="C2548" s="97" t="s">
        <v>28</v>
      </c>
      <c r="D2548" s="100">
        <f>IF(ISERROR(INDEX('Trust - Frontsheet'!$C$12:$O$211,Index!B2541,Index!A2541)),0,INDEX('Trust - Frontsheet'!$C$12:$O$211,Index!B2541,Index!A2541))</f>
        <v>0</v>
      </c>
    </row>
    <row r="2549" spans="1:4" x14ac:dyDescent="0.2">
      <c r="A2549" s="97" t="s">
        <v>7265</v>
      </c>
      <c r="B2549" s="97" t="s">
        <v>7266</v>
      </c>
      <c r="C2549" s="97" t="s">
        <v>28</v>
      </c>
      <c r="D2549" s="100">
        <f>IF(ISERROR(INDEX('Trust - Frontsheet'!$C$12:$O$211,Index!B2542,Index!A2542)),0,INDEX('Trust - Frontsheet'!$C$12:$O$211,Index!B2542,Index!A2542))</f>
        <v>0</v>
      </c>
    </row>
    <row r="2550" spans="1:4" x14ac:dyDescent="0.2">
      <c r="A2550" s="97" t="s">
        <v>7267</v>
      </c>
      <c r="B2550" s="97" t="s">
        <v>7268</v>
      </c>
      <c r="C2550" s="97" t="s">
        <v>28</v>
      </c>
      <c r="D2550" s="100">
        <f>IF(ISERROR(INDEX('Trust - Frontsheet'!$C$12:$O$211,Index!B2543,Index!A2543)),0,INDEX('Trust - Frontsheet'!$C$12:$O$211,Index!B2543,Index!A2543))</f>
        <v>0</v>
      </c>
    </row>
    <row r="2551" spans="1:4" x14ac:dyDescent="0.2">
      <c r="A2551" s="97" t="s">
        <v>7269</v>
      </c>
      <c r="B2551" s="97" t="s">
        <v>7270</v>
      </c>
      <c r="C2551" s="97" t="s">
        <v>28</v>
      </c>
      <c r="D2551" s="100">
        <f>IF(ISERROR(INDEX('Trust - Frontsheet'!$C$12:$O$211,Index!B2544,Index!A2544)),0,INDEX('Trust - Frontsheet'!$C$12:$O$211,Index!B2544,Index!A2544))</f>
        <v>0</v>
      </c>
    </row>
    <row r="2552" spans="1:4" x14ac:dyDescent="0.2">
      <c r="A2552" s="97" t="s">
        <v>7271</v>
      </c>
      <c r="B2552" s="97" t="s">
        <v>7272</v>
      </c>
      <c r="C2552" s="97" t="s">
        <v>28</v>
      </c>
      <c r="D2552" s="100">
        <f>IF(ISERROR(INDEX('Trust - Frontsheet'!$C$12:$O$211,Index!B2545,Index!A2545)),0,INDEX('Trust - Frontsheet'!$C$12:$O$211,Index!B2545,Index!A2545))</f>
        <v>0</v>
      </c>
    </row>
    <row r="2553" spans="1:4" x14ac:dyDescent="0.2">
      <c r="A2553" s="97" t="s">
        <v>7273</v>
      </c>
      <c r="B2553" s="97" t="s">
        <v>7274</v>
      </c>
      <c r="C2553" s="97" t="s">
        <v>28</v>
      </c>
      <c r="D2553" s="100">
        <f>IF(ISERROR(INDEX('Trust - Frontsheet'!$C$12:$O$211,Index!B2546,Index!A2546)),0,INDEX('Trust - Frontsheet'!$C$12:$O$211,Index!B2546,Index!A2546))</f>
        <v>0</v>
      </c>
    </row>
    <row r="2554" spans="1:4" x14ac:dyDescent="0.2">
      <c r="A2554" s="97" t="s">
        <v>5362</v>
      </c>
      <c r="B2554" s="97" t="s">
        <v>5363</v>
      </c>
      <c r="C2554" s="97" t="s">
        <v>28</v>
      </c>
      <c r="D2554" s="100">
        <f>IF(ISERROR(INDEX('Trust - Frontsheet'!$C$12:$O$211,Index!B2547,Index!A2547)),0,INDEX('Trust - Frontsheet'!$C$12:$O$211,Index!B2547,Index!A2547))</f>
        <v>0</v>
      </c>
    </row>
    <row r="2555" spans="1:4" x14ac:dyDescent="0.2">
      <c r="A2555" s="97" t="s">
        <v>5364</v>
      </c>
      <c r="B2555" s="97" t="s">
        <v>5365</v>
      </c>
      <c r="C2555" s="97" t="s">
        <v>28</v>
      </c>
      <c r="D2555" s="100">
        <f>IF(ISERROR(INDEX('Trust - Frontsheet'!$C$12:$O$211,Index!B2548,Index!A2548)),0,INDEX('Trust - Frontsheet'!$C$12:$O$211,Index!B2548,Index!A2548))</f>
        <v>0</v>
      </c>
    </row>
    <row r="2556" spans="1:4" x14ac:dyDescent="0.2">
      <c r="A2556" s="97" t="s">
        <v>5366</v>
      </c>
      <c r="B2556" s="97" t="s">
        <v>5367</v>
      </c>
      <c r="C2556" s="97" t="s">
        <v>28</v>
      </c>
      <c r="D2556" s="100">
        <f>IF(ISERROR(INDEX('Trust - Frontsheet'!$C$12:$O$211,Index!B2549,Index!A2549)),0,INDEX('Trust - Frontsheet'!$C$12:$O$211,Index!B2549,Index!A2549))</f>
        <v>0</v>
      </c>
    </row>
    <row r="2557" spans="1:4" x14ac:dyDescent="0.2">
      <c r="A2557" s="97" t="s">
        <v>5368</v>
      </c>
      <c r="B2557" s="97" t="s">
        <v>5369</v>
      </c>
      <c r="C2557" s="97" t="s">
        <v>28</v>
      </c>
      <c r="D2557" s="100">
        <f>IF(ISERROR(INDEX('Trust - Frontsheet'!$C$12:$O$211,Index!B2550,Index!A2550)),0,INDEX('Trust - Frontsheet'!$C$12:$O$211,Index!B2550,Index!A2550))</f>
        <v>0</v>
      </c>
    </row>
    <row r="2558" spans="1:4" x14ac:dyDescent="0.2">
      <c r="A2558" s="97" t="s">
        <v>5370</v>
      </c>
      <c r="B2558" s="97" t="s">
        <v>5371</v>
      </c>
      <c r="C2558" s="97" t="s">
        <v>28</v>
      </c>
      <c r="D2558" s="100">
        <f>IF(ISERROR(INDEX('Trust - Frontsheet'!$C$12:$O$211,Index!B2551,Index!A2551)),0,INDEX('Trust - Frontsheet'!$C$12:$O$211,Index!B2551,Index!A2551))</f>
        <v>0</v>
      </c>
    </row>
    <row r="2559" spans="1:4" x14ac:dyDescent="0.2">
      <c r="A2559" s="97" t="s">
        <v>5374</v>
      </c>
      <c r="B2559" s="97" t="s">
        <v>5375</v>
      </c>
      <c r="C2559" s="97" t="s">
        <v>28</v>
      </c>
      <c r="D2559" s="100">
        <f>IF(ISERROR(INDEX('Trust - Frontsheet'!$C$12:$O$211,Index!B2552,Index!A2552)),0,INDEX('Trust - Frontsheet'!$C$12:$O$211,Index!B2552,Index!A2552))</f>
        <v>0</v>
      </c>
    </row>
    <row r="2560" spans="1:4" x14ac:dyDescent="0.2">
      <c r="A2560" s="97" t="s">
        <v>5376</v>
      </c>
      <c r="B2560" s="97" t="s">
        <v>5377</v>
      </c>
      <c r="C2560" s="97" t="s">
        <v>28</v>
      </c>
      <c r="D2560" s="100">
        <f>IF(ISERROR(INDEX('Trust - Frontsheet'!$C$12:$O$211,Index!B2553,Index!A2553)),0,INDEX('Trust - Frontsheet'!$C$12:$O$211,Index!B2553,Index!A2553))</f>
        <v>0</v>
      </c>
    </row>
    <row r="2561" spans="1:4" x14ac:dyDescent="0.2">
      <c r="A2561" s="97" t="s">
        <v>5378</v>
      </c>
      <c r="B2561" s="97" t="s">
        <v>5379</v>
      </c>
      <c r="C2561" s="97" t="s">
        <v>28</v>
      </c>
      <c r="D2561" s="100">
        <f>IF(ISERROR(INDEX('Trust - Frontsheet'!$C$12:$O$211,Index!B2554,Index!A2554)),0,INDEX('Trust - Frontsheet'!$C$12:$O$211,Index!B2554,Index!A2554))</f>
        <v>0</v>
      </c>
    </row>
    <row r="2562" spans="1:4" x14ac:dyDescent="0.2">
      <c r="A2562" s="97" t="s">
        <v>5380</v>
      </c>
      <c r="B2562" s="97" t="s">
        <v>5381</v>
      </c>
      <c r="C2562" s="97" t="s">
        <v>28</v>
      </c>
      <c r="D2562" s="100">
        <f>IF(ISERROR(INDEX('Trust - Frontsheet'!$C$12:$O$211,Index!B2555,Index!A2555)),0,INDEX('Trust - Frontsheet'!$C$12:$O$211,Index!B2555,Index!A2555))</f>
        <v>0</v>
      </c>
    </row>
    <row r="2563" spans="1:4" x14ac:dyDescent="0.2">
      <c r="A2563" s="97" t="s">
        <v>5382</v>
      </c>
      <c r="B2563" s="97" t="s">
        <v>5383</v>
      </c>
      <c r="C2563" s="97" t="s">
        <v>28</v>
      </c>
      <c r="D2563" s="100">
        <f>IF(ISERROR(INDEX('Trust - Frontsheet'!$C$12:$O$211,Index!B2556,Index!A2556)),0,INDEX('Trust - Frontsheet'!$C$12:$O$211,Index!B2556,Index!A2556))</f>
        <v>0</v>
      </c>
    </row>
    <row r="2564" spans="1:4" x14ac:dyDescent="0.2">
      <c r="A2564" s="97" t="s">
        <v>5384</v>
      </c>
      <c r="B2564" s="97" t="s">
        <v>5385</v>
      </c>
      <c r="C2564" s="97" t="s">
        <v>28</v>
      </c>
      <c r="D2564" s="100">
        <f>IF(ISERROR(INDEX('Trust - Frontsheet'!$C$12:$O$211,Index!B2557,Index!A2557)),0,INDEX('Trust - Frontsheet'!$C$12:$O$211,Index!B2557,Index!A2557))</f>
        <v>0</v>
      </c>
    </row>
    <row r="2565" spans="1:4" x14ac:dyDescent="0.2">
      <c r="A2565" s="97" t="s">
        <v>5386</v>
      </c>
      <c r="B2565" s="97" t="s">
        <v>5387</v>
      </c>
      <c r="C2565" s="97" t="s">
        <v>28</v>
      </c>
      <c r="D2565" s="100">
        <f>IF(ISERROR(INDEX('Trust - Frontsheet'!$C$12:$O$211,Index!B2558,Index!A2558)),0,INDEX('Trust - Frontsheet'!$C$12:$O$211,Index!B2558,Index!A2558))</f>
        <v>0</v>
      </c>
    </row>
    <row r="2566" spans="1:4" x14ac:dyDescent="0.2">
      <c r="A2566" s="97" t="s">
        <v>5388</v>
      </c>
      <c r="B2566" s="97" t="s">
        <v>5389</v>
      </c>
      <c r="C2566" s="97" t="s">
        <v>28</v>
      </c>
      <c r="D2566" s="100">
        <f>IF(ISERROR(INDEX('Trust - Frontsheet'!$C$12:$O$211,Index!B2559,Index!A2559)),0,INDEX('Trust - Frontsheet'!$C$12:$O$211,Index!B2559,Index!A2559))</f>
        <v>0</v>
      </c>
    </row>
    <row r="2567" spans="1:4" x14ac:dyDescent="0.2">
      <c r="A2567" s="97" t="s">
        <v>5390</v>
      </c>
      <c r="B2567" s="97" t="s">
        <v>5391</v>
      </c>
      <c r="C2567" s="97" t="s">
        <v>28</v>
      </c>
      <c r="D2567" s="100">
        <f>IF(ISERROR(INDEX('Trust - Frontsheet'!$C$12:$O$211,Index!B2560,Index!A2560)),0,INDEX('Trust - Frontsheet'!$C$12:$O$211,Index!B2560,Index!A2560))</f>
        <v>0</v>
      </c>
    </row>
    <row r="2568" spans="1:4" x14ac:dyDescent="0.2">
      <c r="A2568" s="97" t="s">
        <v>5392</v>
      </c>
      <c r="B2568" s="97" t="s">
        <v>5393</v>
      </c>
      <c r="C2568" s="97" t="s">
        <v>28</v>
      </c>
      <c r="D2568" s="100">
        <f>IF(ISERROR(INDEX('Trust - Frontsheet'!$C$12:$O$211,Index!B2561,Index!A2561)),0,INDEX('Trust - Frontsheet'!$C$12:$O$211,Index!B2561,Index!A2561))</f>
        <v>0</v>
      </c>
    </row>
    <row r="2569" spans="1:4" x14ac:dyDescent="0.2">
      <c r="A2569" s="97" t="s">
        <v>5396</v>
      </c>
      <c r="B2569" s="97" t="s">
        <v>5397</v>
      </c>
      <c r="C2569" s="97" t="s">
        <v>28</v>
      </c>
      <c r="D2569" s="100">
        <f>IF(ISERROR(INDEX('Trust - Frontsheet'!$C$12:$O$211,Index!B2562,Index!A2562)),0,INDEX('Trust - Frontsheet'!$C$12:$O$211,Index!B2562,Index!A2562))</f>
        <v>0</v>
      </c>
    </row>
    <row r="2570" spans="1:4" x14ac:dyDescent="0.2">
      <c r="A2570" s="97" t="s">
        <v>5398</v>
      </c>
      <c r="B2570" s="97" t="s">
        <v>5399</v>
      </c>
      <c r="C2570" s="97" t="s">
        <v>28</v>
      </c>
      <c r="D2570" s="100">
        <f>IF(ISERROR(INDEX('Trust - Frontsheet'!$C$12:$O$211,Index!B2563,Index!A2563)),0,INDEX('Trust - Frontsheet'!$C$12:$O$211,Index!B2563,Index!A2563))</f>
        <v>0</v>
      </c>
    </row>
    <row r="2571" spans="1:4" x14ac:dyDescent="0.2">
      <c r="A2571" s="97" t="s">
        <v>5400</v>
      </c>
      <c r="B2571" s="97" t="s">
        <v>5401</v>
      </c>
      <c r="C2571" s="97" t="s">
        <v>28</v>
      </c>
      <c r="D2571" s="100">
        <f>IF(ISERROR(INDEX('Trust - Frontsheet'!$C$12:$O$211,Index!B2564,Index!A2564)),0,INDEX('Trust - Frontsheet'!$C$12:$O$211,Index!B2564,Index!A2564))</f>
        <v>0</v>
      </c>
    </row>
    <row r="2572" spans="1:4" x14ac:dyDescent="0.2">
      <c r="A2572" s="97" t="s">
        <v>5402</v>
      </c>
      <c r="B2572" s="97" t="s">
        <v>5403</v>
      </c>
      <c r="C2572" s="97" t="s">
        <v>28</v>
      </c>
      <c r="D2572" s="100">
        <f>IF(ISERROR(INDEX('Trust - Frontsheet'!$C$12:$O$211,Index!B2565,Index!A2565)),0,INDEX('Trust - Frontsheet'!$C$12:$O$211,Index!B2565,Index!A2565))</f>
        <v>0</v>
      </c>
    </row>
    <row r="2573" spans="1:4" x14ac:dyDescent="0.2">
      <c r="A2573" s="97" t="s">
        <v>7898</v>
      </c>
      <c r="B2573" s="97" t="s">
        <v>7899</v>
      </c>
      <c r="C2573" s="97" t="s">
        <v>28</v>
      </c>
      <c r="D2573" s="100">
        <f>IF(ISERROR(INDEX('Trust - Frontsheet'!$C$12:$O$211,Index!B2566,Index!A2566)),0,INDEX('Trust - Frontsheet'!$C$12:$O$211,Index!B2566,Index!A2566))</f>
        <v>0</v>
      </c>
    </row>
    <row r="2574" spans="1:4" x14ac:dyDescent="0.2">
      <c r="A2574" s="97" t="s">
        <v>7900</v>
      </c>
      <c r="B2574" s="97" t="s">
        <v>7901</v>
      </c>
      <c r="C2574" s="97" t="s">
        <v>28</v>
      </c>
      <c r="D2574" s="100">
        <f>IF(ISERROR(INDEX('Trust - Frontsheet'!$C$12:$O$211,Index!B2567,Index!A2567)),0,INDEX('Trust - Frontsheet'!$C$12:$O$211,Index!B2567,Index!A2567))</f>
        <v>0</v>
      </c>
    </row>
    <row r="2575" spans="1:4" x14ac:dyDescent="0.2">
      <c r="A2575" s="97" t="s">
        <v>7902</v>
      </c>
      <c r="B2575" s="97" t="s">
        <v>7903</v>
      </c>
      <c r="C2575" s="97" t="s">
        <v>28</v>
      </c>
      <c r="D2575" s="100">
        <f>IF(ISERROR(INDEX('Trust - Frontsheet'!$C$12:$O$211,Index!B2568,Index!A2568)),0,INDEX('Trust - Frontsheet'!$C$12:$O$211,Index!B2568,Index!A2568))</f>
        <v>0</v>
      </c>
    </row>
    <row r="2576" spans="1:4" x14ac:dyDescent="0.2">
      <c r="A2576" s="97" t="s">
        <v>7904</v>
      </c>
      <c r="B2576" s="97" t="s">
        <v>7905</v>
      </c>
      <c r="C2576" s="97" t="s">
        <v>28</v>
      </c>
      <c r="D2576" s="100">
        <f>IF(ISERROR(INDEX('Trust - Frontsheet'!$C$12:$O$211,Index!B2569,Index!A2569)),0,INDEX('Trust - Frontsheet'!$C$12:$O$211,Index!B2569,Index!A2569))</f>
        <v>0</v>
      </c>
    </row>
    <row r="2577" spans="1:4" x14ac:dyDescent="0.2">
      <c r="A2577" s="97" t="s">
        <v>7906</v>
      </c>
      <c r="B2577" s="97" t="s">
        <v>7907</v>
      </c>
      <c r="C2577" s="97" t="s">
        <v>28</v>
      </c>
      <c r="D2577" s="100">
        <f>IF(ISERROR(INDEX('Trust - Frontsheet'!$C$12:$O$211,Index!B2570,Index!A2570)),0,INDEX('Trust - Frontsheet'!$C$12:$O$211,Index!B2570,Index!A2570))</f>
        <v>0</v>
      </c>
    </row>
    <row r="2578" spans="1:4" x14ac:dyDescent="0.2">
      <c r="A2578" s="97" t="s">
        <v>7908</v>
      </c>
      <c r="B2578" s="97" t="s">
        <v>7909</v>
      </c>
      <c r="C2578" s="97" t="s">
        <v>28</v>
      </c>
      <c r="D2578" s="100">
        <f>IF(ISERROR(INDEX('Trust - Frontsheet'!$C$12:$O$211,Index!B2571,Index!A2571)),0,INDEX('Trust - Frontsheet'!$C$12:$O$211,Index!B2571,Index!A2571))</f>
        <v>0</v>
      </c>
    </row>
    <row r="2579" spans="1:4" x14ac:dyDescent="0.2">
      <c r="A2579" s="97" t="s">
        <v>7912</v>
      </c>
      <c r="B2579" s="97" t="s">
        <v>7913</v>
      </c>
      <c r="C2579" s="97" t="s">
        <v>28</v>
      </c>
      <c r="D2579" s="100">
        <f>IF(ISERROR(INDEX('Trust - Frontsheet'!$C$12:$O$211,Index!B2572,Index!A2572)),0,INDEX('Trust - Frontsheet'!$C$12:$O$211,Index!B2572,Index!A2572))</f>
        <v>0</v>
      </c>
    </row>
    <row r="2580" spans="1:4" x14ac:dyDescent="0.2">
      <c r="A2580" s="97" t="s">
        <v>7914</v>
      </c>
      <c r="B2580" s="97" t="s">
        <v>7915</v>
      </c>
      <c r="C2580" s="97" t="s">
        <v>28</v>
      </c>
      <c r="D2580" s="100">
        <f>IF(ISERROR(INDEX('Trust - Frontsheet'!$C$12:$O$211,Index!B2573,Index!A2573)),0,INDEX('Trust - Frontsheet'!$C$12:$O$211,Index!B2573,Index!A2573))</f>
        <v>0</v>
      </c>
    </row>
    <row r="2581" spans="1:4" x14ac:dyDescent="0.2">
      <c r="A2581" s="97" t="s">
        <v>7916</v>
      </c>
      <c r="B2581" s="97" t="s">
        <v>7917</v>
      </c>
      <c r="C2581" s="97" t="s">
        <v>28</v>
      </c>
      <c r="D2581" s="100">
        <f>IF(ISERROR(INDEX('Trust - Frontsheet'!$C$12:$O$211,Index!B2574,Index!A2574)),0,INDEX('Trust - Frontsheet'!$C$12:$O$211,Index!B2574,Index!A2574))</f>
        <v>0</v>
      </c>
    </row>
    <row r="2582" spans="1:4" x14ac:dyDescent="0.2">
      <c r="A2582" s="97" t="s">
        <v>7918</v>
      </c>
      <c r="B2582" s="97" t="s">
        <v>7919</v>
      </c>
      <c r="C2582" s="97" t="s">
        <v>28</v>
      </c>
      <c r="D2582" s="100">
        <f>IF(ISERROR(INDEX('Trust - Frontsheet'!$C$12:$O$211,Index!B2575,Index!A2575)),0,INDEX('Trust - Frontsheet'!$C$12:$O$211,Index!B2575,Index!A2575))</f>
        <v>0</v>
      </c>
    </row>
    <row r="2583" spans="1:4" x14ac:dyDescent="0.2">
      <c r="A2583" s="97" t="s">
        <v>7920</v>
      </c>
      <c r="B2583" s="97" t="s">
        <v>7921</v>
      </c>
      <c r="C2583" s="97" t="s">
        <v>28</v>
      </c>
      <c r="D2583" s="100">
        <f>IF(ISERROR(INDEX('Trust - Frontsheet'!$C$12:$O$211,Index!B2576,Index!A2576)),0,INDEX('Trust - Frontsheet'!$C$12:$O$211,Index!B2576,Index!A2576))</f>
        <v>0</v>
      </c>
    </row>
    <row r="2584" spans="1:4" x14ac:dyDescent="0.2">
      <c r="A2584" s="97" t="s">
        <v>7922</v>
      </c>
      <c r="B2584" s="97" t="s">
        <v>7923</v>
      </c>
      <c r="C2584" s="97" t="s">
        <v>28</v>
      </c>
      <c r="D2584" s="100">
        <f>IF(ISERROR(INDEX('Trust - Frontsheet'!$C$12:$O$211,Index!B2577,Index!A2577)),0,INDEX('Trust - Frontsheet'!$C$12:$O$211,Index!B2577,Index!A2577))</f>
        <v>0</v>
      </c>
    </row>
    <row r="2585" spans="1:4" x14ac:dyDescent="0.2">
      <c r="A2585" s="97" t="s">
        <v>7924</v>
      </c>
      <c r="B2585" s="97" t="s">
        <v>7925</v>
      </c>
      <c r="C2585" s="97" t="s">
        <v>28</v>
      </c>
      <c r="D2585" s="100">
        <f>IF(ISERROR(INDEX('Trust - Frontsheet'!$C$12:$O$211,Index!B2578,Index!A2578)),0,INDEX('Trust - Frontsheet'!$C$12:$O$211,Index!B2578,Index!A2578))</f>
        <v>0</v>
      </c>
    </row>
    <row r="2586" spans="1:4" x14ac:dyDescent="0.2">
      <c r="A2586" s="97" t="s">
        <v>7926</v>
      </c>
      <c r="B2586" s="97" t="s">
        <v>7927</v>
      </c>
      <c r="C2586" s="97" t="s">
        <v>28</v>
      </c>
      <c r="D2586" s="100">
        <f>IF(ISERROR(INDEX('Trust - Frontsheet'!$C$12:$O$211,Index!B2579,Index!A2579)),0,INDEX('Trust - Frontsheet'!$C$12:$O$211,Index!B2579,Index!A2579))</f>
        <v>0</v>
      </c>
    </row>
    <row r="2587" spans="1:4" x14ac:dyDescent="0.2">
      <c r="A2587" s="97" t="s">
        <v>7928</v>
      </c>
      <c r="B2587" s="97" t="s">
        <v>7929</v>
      </c>
      <c r="C2587" s="97" t="s">
        <v>28</v>
      </c>
      <c r="D2587" s="100">
        <f>IF(ISERROR(INDEX('Trust - Frontsheet'!$C$12:$O$211,Index!B2580,Index!A2580)),0,INDEX('Trust - Frontsheet'!$C$12:$O$211,Index!B2580,Index!A2580))</f>
        <v>0</v>
      </c>
    </row>
    <row r="2588" spans="1:4" x14ac:dyDescent="0.2">
      <c r="A2588" s="97" t="s">
        <v>5807</v>
      </c>
      <c r="B2588" s="97" t="s">
        <v>5808</v>
      </c>
      <c r="C2588" s="97" t="s">
        <v>28</v>
      </c>
      <c r="D2588" s="100">
        <f>IF(ISERROR(INDEX('Trust - Frontsheet'!$C$12:$O$211,Index!B2581,Index!A2581)),0,INDEX('Trust - Frontsheet'!$C$12:$O$211,Index!B2581,Index!A2581))</f>
        <v>0</v>
      </c>
    </row>
    <row r="2589" spans="1:4" x14ac:dyDescent="0.2">
      <c r="A2589" s="97" t="s">
        <v>5811</v>
      </c>
      <c r="B2589" s="97" t="s">
        <v>5812</v>
      </c>
      <c r="C2589" s="97" t="s">
        <v>28</v>
      </c>
      <c r="D2589" s="100">
        <f>IF(ISERROR(INDEX('Trust - Frontsheet'!$C$12:$O$211,Index!B2582,Index!A2582)),0,INDEX('Trust - Frontsheet'!$C$12:$O$211,Index!B2582,Index!A2582))</f>
        <v>0</v>
      </c>
    </row>
    <row r="2590" spans="1:4" x14ac:dyDescent="0.2">
      <c r="A2590" s="97" t="s">
        <v>5813</v>
      </c>
      <c r="B2590" s="97" t="s">
        <v>5814</v>
      </c>
      <c r="C2590" s="97" t="s">
        <v>28</v>
      </c>
      <c r="D2590" s="100">
        <f>IF(ISERROR(INDEX('Trust - Frontsheet'!$C$12:$O$211,Index!B2583,Index!A2583)),0,INDEX('Trust - Frontsheet'!$C$12:$O$211,Index!B2583,Index!A2583))</f>
        <v>0</v>
      </c>
    </row>
    <row r="2591" spans="1:4" x14ac:dyDescent="0.2">
      <c r="A2591" s="97" t="s">
        <v>5815</v>
      </c>
      <c r="B2591" s="97" t="s">
        <v>5816</v>
      </c>
      <c r="C2591" s="97" t="s">
        <v>28</v>
      </c>
      <c r="D2591" s="100">
        <f>IF(ISERROR(INDEX('Trust - Frontsheet'!$C$12:$O$211,Index!B2584,Index!A2584)),0,INDEX('Trust - Frontsheet'!$C$12:$O$211,Index!B2584,Index!A2584))</f>
        <v>0</v>
      </c>
    </row>
    <row r="2592" spans="1:4" x14ac:dyDescent="0.2">
      <c r="A2592" s="97" t="s">
        <v>5817</v>
      </c>
      <c r="B2592" s="97" t="s">
        <v>5818</v>
      </c>
      <c r="C2592" s="97" t="s">
        <v>28</v>
      </c>
      <c r="D2592" s="100">
        <f>IF(ISERROR(INDEX('Trust - Frontsheet'!$C$12:$O$211,Index!B2585,Index!A2585)),0,INDEX('Trust - Frontsheet'!$C$12:$O$211,Index!B2585,Index!A2585))</f>
        <v>0</v>
      </c>
    </row>
    <row r="2593" spans="1:4" x14ac:dyDescent="0.2">
      <c r="A2593" s="97" t="s">
        <v>5819</v>
      </c>
      <c r="B2593" s="97" t="s">
        <v>5820</v>
      </c>
      <c r="C2593" s="97" t="s">
        <v>28</v>
      </c>
      <c r="D2593" s="100">
        <f>IF(ISERROR(INDEX('Trust - Frontsheet'!$C$12:$O$211,Index!B2586,Index!A2586)),0,INDEX('Trust - Frontsheet'!$C$12:$O$211,Index!B2586,Index!A2586))</f>
        <v>0</v>
      </c>
    </row>
    <row r="2594" spans="1:4" x14ac:dyDescent="0.2">
      <c r="A2594" s="97" t="s">
        <v>5821</v>
      </c>
      <c r="B2594" s="97" t="s">
        <v>5822</v>
      </c>
      <c r="C2594" s="97" t="s">
        <v>28</v>
      </c>
      <c r="D2594" s="100">
        <f>IF(ISERROR(INDEX('Trust - Frontsheet'!$C$12:$O$211,Index!B2587,Index!A2587)),0,INDEX('Trust - Frontsheet'!$C$12:$O$211,Index!B2587,Index!A2587))</f>
        <v>0</v>
      </c>
    </row>
    <row r="2595" spans="1:4" x14ac:dyDescent="0.2">
      <c r="A2595" s="97" t="s">
        <v>5823</v>
      </c>
      <c r="B2595" s="97" t="s">
        <v>5824</v>
      </c>
      <c r="C2595" s="97" t="s">
        <v>28</v>
      </c>
      <c r="D2595" s="100">
        <f>IF(ISERROR(INDEX('Trust - Frontsheet'!$C$12:$O$211,Index!B2588,Index!A2588)),0,INDEX('Trust - Frontsheet'!$C$12:$O$211,Index!B2588,Index!A2588))</f>
        <v>0</v>
      </c>
    </row>
    <row r="2596" spans="1:4" x14ac:dyDescent="0.2">
      <c r="A2596" s="97" t="s">
        <v>5825</v>
      </c>
      <c r="B2596" s="97" t="s">
        <v>5826</v>
      </c>
      <c r="C2596" s="97" t="s">
        <v>28</v>
      </c>
      <c r="D2596" s="100">
        <f>IF(ISERROR(INDEX('Trust - Frontsheet'!$C$12:$O$211,Index!B2589,Index!A2589)),0,INDEX('Trust - Frontsheet'!$C$12:$O$211,Index!B2589,Index!A2589))</f>
        <v>0</v>
      </c>
    </row>
    <row r="2597" spans="1:4" x14ac:dyDescent="0.2">
      <c r="A2597" s="97" t="s">
        <v>5827</v>
      </c>
      <c r="B2597" s="97" t="s">
        <v>5828</v>
      </c>
      <c r="C2597" s="97" t="s">
        <v>28</v>
      </c>
      <c r="D2597" s="100">
        <f>IF(ISERROR(INDEX('Trust - Frontsheet'!$C$12:$O$211,Index!B2590,Index!A2590)),0,INDEX('Trust - Frontsheet'!$C$12:$O$211,Index!B2590,Index!A2590))</f>
        <v>0</v>
      </c>
    </row>
    <row r="2598" spans="1:4" x14ac:dyDescent="0.2">
      <c r="A2598" s="97" t="s">
        <v>5829</v>
      </c>
      <c r="B2598" s="97" t="s">
        <v>5830</v>
      </c>
      <c r="C2598" s="97" t="s">
        <v>28</v>
      </c>
      <c r="D2598" s="100">
        <f>IF(ISERROR(INDEX('Trust - Frontsheet'!$C$12:$O$211,Index!B2591,Index!A2591)),0,INDEX('Trust - Frontsheet'!$C$12:$O$211,Index!B2591,Index!A2591))</f>
        <v>0</v>
      </c>
    </row>
    <row r="2599" spans="1:4" x14ac:dyDescent="0.2">
      <c r="A2599" s="97" t="s">
        <v>5833</v>
      </c>
      <c r="B2599" s="97" t="s">
        <v>3828</v>
      </c>
      <c r="C2599" s="97" t="s">
        <v>28</v>
      </c>
      <c r="D2599" s="100">
        <f>IF(ISERROR(INDEX('Trust - Frontsheet'!$C$12:$O$211,Index!B2592,Index!A2592)),0,INDEX('Trust - Frontsheet'!$C$12:$O$211,Index!B2592,Index!A2592))</f>
        <v>0</v>
      </c>
    </row>
    <row r="2600" spans="1:4" x14ac:dyDescent="0.2">
      <c r="A2600" s="97" t="s">
        <v>3829</v>
      </c>
      <c r="B2600" s="97" t="s">
        <v>3830</v>
      </c>
      <c r="C2600" s="97" t="s">
        <v>28</v>
      </c>
      <c r="D2600" s="100">
        <f>IF(ISERROR(INDEX('Trust - Frontsheet'!$C$12:$O$211,Index!B2593,Index!A2593)),0,INDEX('Trust - Frontsheet'!$C$12:$O$211,Index!B2593,Index!A2593))</f>
        <v>0</v>
      </c>
    </row>
    <row r="2601" spans="1:4" x14ac:dyDescent="0.2">
      <c r="A2601" s="97" t="s">
        <v>3831</v>
      </c>
      <c r="B2601" s="97" t="s">
        <v>3832</v>
      </c>
      <c r="C2601" s="97" t="s">
        <v>28</v>
      </c>
      <c r="D2601" s="100">
        <f>IF(ISERROR(INDEX('Trust - Frontsheet'!$C$12:$O$211,Index!B2594,Index!A2594)),0,INDEX('Trust - Frontsheet'!$C$12:$O$211,Index!B2594,Index!A2594))</f>
        <v>0</v>
      </c>
    </row>
    <row r="2602" spans="1:4" x14ac:dyDescent="0.2">
      <c r="A2602" s="97" t="s">
        <v>3833</v>
      </c>
      <c r="B2602" s="97" t="s">
        <v>3834</v>
      </c>
      <c r="C2602" s="97" t="s">
        <v>28</v>
      </c>
      <c r="D2602" s="100">
        <f>IF(ISERROR(INDEX('Trust - Frontsheet'!$C$12:$O$211,Index!B2595,Index!A2595)),0,INDEX('Trust - Frontsheet'!$C$12:$O$211,Index!B2595,Index!A2595))</f>
        <v>0</v>
      </c>
    </row>
    <row r="2603" spans="1:4" x14ac:dyDescent="0.2">
      <c r="A2603" s="97" t="s">
        <v>3835</v>
      </c>
      <c r="B2603" s="97" t="s">
        <v>3836</v>
      </c>
      <c r="C2603" s="97" t="s">
        <v>28</v>
      </c>
      <c r="D2603" s="100">
        <f>IF(ISERROR(INDEX('Trust - Frontsheet'!$C$12:$O$211,Index!B2596,Index!A2596)),0,INDEX('Trust - Frontsheet'!$C$12:$O$211,Index!B2596,Index!A2596))</f>
        <v>0</v>
      </c>
    </row>
    <row r="2604" spans="1:4" x14ac:dyDescent="0.2">
      <c r="A2604" s="97" t="s">
        <v>3837</v>
      </c>
      <c r="B2604" s="97" t="s">
        <v>3838</v>
      </c>
      <c r="C2604" s="97" t="s">
        <v>28</v>
      </c>
      <c r="D2604" s="100">
        <f>IF(ISERROR(INDEX('Trust - Frontsheet'!$C$12:$O$211,Index!B2597,Index!A2597)),0,INDEX('Trust - Frontsheet'!$C$12:$O$211,Index!B2597,Index!A2597))</f>
        <v>0</v>
      </c>
    </row>
    <row r="2605" spans="1:4" x14ac:dyDescent="0.2">
      <c r="A2605" s="97" t="s">
        <v>6089</v>
      </c>
      <c r="B2605" s="97" t="s">
        <v>6090</v>
      </c>
      <c r="C2605" s="97" t="s">
        <v>28</v>
      </c>
      <c r="D2605" s="100">
        <f>IF(ISERROR(INDEX('Trust - Frontsheet'!$C$12:$O$211,Index!B2598,Index!A2598)),0,INDEX('Trust - Frontsheet'!$C$12:$O$211,Index!B2598,Index!A2598))</f>
        <v>0</v>
      </c>
    </row>
    <row r="2606" spans="1:4" x14ac:dyDescent="0.2">
      <c r="A2606" s="97" t="s">
        <v>6091</v>
      </c>
      <c r="B2606" s="97" t="s">
        <v>6092</v>
      </c>
      <c r="C2606" s="97" t="s">
        <v>28</v>
      </c>
      <c r="D2606" s="100">
        <f>IF(ISERROR(INDEX('Trust - Frontsheet'!$C$12:$O$211,Index!B2599,Index!A2599)),0,INDEX('Trust - Frontsheet'!$C$12:$O$211,Index!B2599,Index!A2599))</f>
        <v>0</v>
      </c>
    </row>
    <row r="2607" spans="1:4" x14ac:dyDescent="0.2">
      <c r="A2607" s="97" t="s">
        <v>6093</v>
      </c>
      <c r="B2607" s="97" t="s">
        <v>6094</v>
      </c>
      <c r="C2607" s="97" t="s">
        <v>28</v>
      </c>
      <c r="D2607" s="100">
        <f>IF(ISERROR(INDEX('Trust - Frontsheet'!$C$12:$O$211,Index!B2600,Index!A2600)),0,INDEX('Trust - Frontsheet'!$C$12:$O$211,Index!B2600,Index!A2600))</f>
        <v>0</v>
      </c>
    </row>
    <row r="2608" spans="1:4" x14ac:dyDescent="0.2">
      <c r="A2608" s="97" t="s">
        <v>6095</v>
      </c>
      <c r="B2608" s="97" t="s">
        <v>6096</v>
      </c>
      <c r="C2608" s="97" t="s">
        <v>28</v>
      </c>
      <c r="D2608" s="100">
        <f>IF(ISERROR(INDEX('Trust - Frontsheet'!$C$12:$O$211,Index!B2601,Index!A2601)),0,INDEX('Trust - Frontsheet'!$C$12:$O$211,Index!B2601,Index!A2601))</f>
        <v>0</v>
      </c>
    </row>
    <row r="2609" spans="1:4" x14ac:dyDescent="0.2">
      <c r="A2609" s="97" t="s">
        <v>6101</v>
      </c>
      <c r="B2609" s="97" t="s">
        <v>6102</v>
      </c>
      <c r="C2609" s="97" t="s">
        <v>28</v>
      </c>
      <c r="D2609" s="100">
        <f>IF(ISERROR(INDEX('Trust - Frontsheet'!$C$12:$O$211,Index!B2602,Index!A2602)),0,INDEX('Trust - Frontsheet'!$C$12:$O$211,Index!B2602,Index!A2602))</f>
        <v>0</v>
      </c>
    </row>
    <row r="2610" spans="1:4" x14ac:dyDescent="0.2">
      <c r="D2610" s="99"/>
    </row>
    <row r="2611" spans="1:4" x14ac:dyDescent="0.2">
      <c r="D2611" s="99"/>
    </row>
    <row r="2612" spans="1:4" x14ac:dyDescent="0.2">
      <c r="D2612" s="99"/>
    </row>
    <row r="2613" spans="1:4" x14ac:dyDescent="0.2">
      <c r="D2613" s="99"/>
    </row>
    <row r="2614" spans="1:4" x14ac:dyDescent="0.2">
      <c r="D2614" s="99"/>
    </row>
    <row r="2615" spans="1:4" x14ac:dyDescent="0.2">
      <c r="D2615" s="99"/>
    </row>
    <row r="2616" spans="1:4" x14ac:dyDescent="0.2">
      <c r="D2616" s="99"/>
    </row>
    <row r="2617" spans="1:4" x14ac:dyDescent="0.2">
      <c r="D2617" s="99"/>
    </row>
    <row r="2618" spans="1:4" x14ac:dyDescent="0.2">
      <c r="D2618" s="99"/>
    </row>
    <row r="2619" spans="1:4" x14ac:dyDescent="0.2">
      <c r="D2619" s="99"/>
    </row>
    <row r="2620" spans="1:4" x14ac:dyDescent="0.2">
      <c r="D2620" s="99"/>
    </row>
    <row r="2621" spans="1:4" x14ac:dyDescent="0.2">
      <c r="D2621" s="99"/>
    </row>
    <row r="2622" spans="1:4" x14ac:dyDescent="0.2">
      <c r="D2622" s="99"/>
    </row>
    <row r="2623" spans="1:4" x14ac:dyDescent="0.2">
      <c r="D2623" s="99"/>
    </row>
    <row r="2624" spans="1:4" x14ac:dyDescent="0.2">
      <c r="D2624" s="99"/>
    </row>
    <row r="2625" spans="4:4" x14ac:dyDescent="0.2">
      <c r="D2625" s="99"/>
    </row>
    <row r="2626" spans="4:4" x14ac:dyDescent="0.2">
      <c r="D2626" s="99"/>
    </row>
    <row r="2627" spans="4:4" x14ac:dyDescent="0.2">
      <c r="D2627" s="99"/>
    </row>
    <row r="2628" spans="4:4" x14ac:dyDescent="0.2">
      <c r="D2628" s="99"/>
    </row>
    <row r="2629" spans="4:4" x14ac:dyDescent="0.2">
      <c r="D2629" s="99"/>
    </row>
    <row r="2630" spans="4:4" x14ac:dyDescent="0.2">
      <c r="D2630" s="99"/>
    </row>
    <row r="2631" spans="4:4" x14ac:dyDescent="0.2">
      <c r="D2631" s="99"/>
    </row>
    <row r="2632" spans="4:4" x14ac:dyDescent="0.2">
      <c r="D2632" s="99"/>
    </row>
    <row r="2633" spans="4:4" x14ac:dyDescent="0.2">
      <c r="D2633" s="99"/>
    </row>
    <row r="2634" spans="4:4" x14ac:dyDescent="0.2">
      <c r="D2634" s="99"/>
    </row>
    <row r="2635" spans="4:4" x14ac:dyDescent="0.2">
      <c r="D2635" s="99"/>
    </row>
    <row r="2636" spans="4:4" x14ac:dyDescent="0.2">
      <c r="D2636" s="99"/>
    </row>
    <row r="2637" spans="4:4" x14ac:dyDescent="0.2">
      <c r="D2637" s="99"/>
    </row>
    <row r="2638" spans="4:4" x14ac:dyDescent="0.2">
      <c r="D2638" s="99"/>
    </row>
    <row r="2639" spans="4:4" x14ac:dyDescent="0.2">
      <c r="D2639" s="99"/>
    </row>
    <row r="2640" spans="4:4" x14ac:dyDescent="0.2">
      <c r="D2640" s="99"/>
    </row>
    <row r="2641" spans="4:4" x14ac:dyDescent="0.2">
      <c r="D2641" s="99"/>
    </row>
    <row r="2642" spans="4:4" x14ac:dyDescent="0.2">
      <c r="D2642" s="99"/>
    </row>
    <row r="2643" spans="4:4" x14ac:dyDescent="0.2">
      <c r="D2643" s="99"/>
    </row>
    <row r="2644" spans="4:4" x14ac:dyDescent="0.2">
      <c r="D2644" s="99"/>
    </row>
    <row r="2645" spans="4:4" x14ac:dyDescent="0.2">
      <c r="D2645" s="99"/>
    </row>
    <row r="2646" spans="4:4" x14ac:dyDescent="0.2">
      <c r="D2646" s="99"/>
    </row>
    <row r="2647" spans="4:4" x14ac:dyDescent="0.2">
      <c r="D2647" s="99"/>
    </row>
    <row r="2648" spans="4:4" x14ac:dyDescent="0.2">
      <c r="D2648" s="99"/>
    </row>
    <row r="2649" spans="4:4" x14ac:dyDescent="0.2">
      <c r="D2649" s="99"/>
    </row>
    <row r="2650" spans="4:4" x14ac:dyDescent="0.2">
      <c r="D2650" s="99"/>
    </row>
    <row r="2651" spans="4:4" x14ac:dyDescent="0.2">
      <c r="D2651" s="99"/>
    </row>
    <row r="2652" spans="4:4" x14ac:dyDescent="0.2">
      <c r="D2652" s="99"/>
    </row>
    <row r="2653" spans="4:4" x14ac:dyDescent="0.2">
      <c r="D2653" s="99"/>
    </row>
    <row r="2654" spans="4:4" x14ac:dyDescent="0.2">
      <c r="D2654" s="99"/>
    </row>
    <row r="2655" spans="4:4" x14ac:dyDescent="0.2">
      <c r="D2655" s="99"/>
    </row>
    <row r="2656" spans="4:4" x14ac:dyDescent="0.2">
      <c r="D2656" s="99"/>
    </row>
    <row r="2657" spans="4:4" x14ac:dyDescent="0.2">
      <c r="D2657" s="99"/>
    </row>
    <row r="2658" spans="4:4" x14ac:dyDescent="0.2">
      <c r="D2658" s="99"/>
    </row>
    <row r="2659" spans="4:4" x14ac:dyDescent="0.2">
      <c r="D2659" s="99"/>
    </row>
    <row r="2660" spans="4:4" x14ac:dyDescent="0.2">
      <c r="D2660" s="99"/>
    </row>
    <row r="2661" spans="4:4" x14ac:dyDescent="0.2">
      <c r="D2661" s="99"/>
    </row>
    <row r="2662" spans="4:4" x14ac:dyDescent="0.2">
      <c r="D2662" s="99"/>
    </row>
    <row r="2663" spans="4:4" x14ac:dyDescent="0.2">
      <c r="D2663" s="99"/>
    </row>
    <row r="2664" spans="4:4" x14ac:dyDescent="0.2">
      <c r="D2664" s="99"/>
    </row>
    <row r="2665" spans="4:4" x14ac:dyDescent="0.2">
      <c r="D2665" s="99"/>
    </row>
    <row r="2666" spans="4:4" x14ac:dyDescent="0.2">
      <c r="D2666" s="99"/>
    </row>
    <row r="2667" spans="4:4" x14ac:dyDescent="0.2">
      <c r="D2667" s="99"/>
    </row>
    <row r="2668" spans="4:4" x14ac:dyDescent="0.2">
      <c r="D2668" s="99"/>
    </row>
    <row r="2669" spans="4:4" x14ac:dyDescent="0.2">
      <c r="D2669" s="99"/>
    </row>
    <row r="2670" spans="4:4" x14ac:dyDescent="0.2">
      <c r="D2670" s="99"/>
    </row>
    <row r="2671" spans="4:4" x14ac:dyDescent="0.2">
      <c r="D2671" s="99"/>
    </row>
    <row r="2672" spans="4:4" x14ac:dyDescent="0.2">
      <c r="D2672" s="99"/>
    </row>
    <row r="2673" spans="4:4" x14ac:dyDescent="0.2">
      <c r="D2673" s="99"/>
    </row>
    <row r="2674" spans="4:4" x14ac:dyDescent="0.2">
      <c r="D2674" s="99"/>
    </row>
    <row r="2675" spans="4:4" x14ac:dyDescent="0.2">
      <c r="D2675" s="99"/>
    </row>
    <row r="2676" spans="4:4" x14ac:dyDescent="0.2">
      <c r="D2676" s="99"/>
    </row>
    <row r="2677" spans="4:4" x14ac:dyDescent="0.2">
      <c r="D2677" s="99"/>
    </row>
    <row r="2678" spans="4:4" x14ac:dyDescent="0.2">
      <c r="D2678" s="99"/>
    </row>
    <row r="2679" spans="4:4" x14ac:dyDescent="0.2">
      <c r="D2679" s="99"/>
    </row>
    <row r="2680" spans="4:4" x14ac:dyDescent="0.2">
      <c r="D2680" s="99"/>
    </row>
    <row r="2681" spans="4:4" x14ac:dyDescent="0.2">
      <c r="D2681" s="99"/>
    </row>
    <row r="2682" spans="4:4" x14ac:dyDescent="0.2">
      <c r="D2682" s="99"/>
    </row>
    <row r="2683" spans="4:4" x14ac:dyDescent="0.2">
      <c r="D2683" s="99"/>
    </row>
    <row r="2684" spans="4:4" x14ac:dyDescent="0.2">
      <c r="D2684" s="99"/>
    </row>
    <row r="2685" spans="4:4" x14ac:dyDescent="0.2">
      <c r="D2685" s="99"/>
    </row>
    <row r="2686" spans="4:4" x14ac:dyDescent="0.2">
      <c r="D2686" s="99"/>
    </row>
    <row r="2687" spans="4:4" x14ac:dyDescent="0.2">
      <c r="D2687" s="99"/>
    </row>
    <row r="2688" spans="4:4" x14ac:dyDescent="0.2">
      <c r="D2688" s="99"/>
    </row>
    <row r="3089" spans="4:4" x14ac:dyDescent="0.2">
      <c r="D3089" s="99"/>
    </row>
    <row r="3090" spans="4:4" x14ac:dyDescent="0.2">
      <c r="D3090" s="99"/>
    </row>
    <row r="3091" spans="4:4" x14ac:dyDescent="0.2">
      <c r="D3091" s="99"/>
    </row>
    <row r="3092" spans="4:4" x14ac:dyDescent="0.2">
      <c r="D3092" s="99"/>
    </row>
    <row r="3093" spans="4:4" x14ac:dyDescent="0.2">
      <c r="D3093" s="99"/>
    </row>
    <row r="3094" spans="4:4" x14ac:dyDescent="0.2">
      <c r="D3094" s="99"/>
    </row>
    <row r="3095" spans="4:4" x14ac:dyDescent="0.2">
      <c r="D3095" s="99"/>
    </row>
    <row r="3096" spans="4:4" x14ac:dyDescent="0.2">
      <c r="D3096" s="99"/>
    </row>
    <row r="3097" spans="4:4" x14ac:dyDescent="0.2">
      <c r="D3097" s="99"/>
    </row>
    <row r="3098" spans="4:4" x14ac:dyDescent="0.2">
      <c r="D3098" s="99"/>
    </row>
    <row r="3099" spans="4:4" x14ac:dyDescent="0.2">
      <c r="D3099" s="99"/>
    </row>
    <row r="3100" spans="4:4" x14ac:dyDescent="0.2">
      <c r="D3100" s="99"/>
    </row>
    <row r="3101" spans="4:4" x14ac:dyDescent="0.2">
      <c r="D3101" s="99"/>
    </row>
    <row r="3102" spans="4:4" x14ac:dyDescent="0.2">
      <c r="D3102" s="99"/>
    </row>
    <row r="3103" spans="4:4" x14ac:dyDescent="0.2">
      <c r="D3103" s="99"/>
    </row>
    <row r="3104" spans="4:4" x14ac:dyDescent="0.2">
      <c r="D3104" s="99"/>
    </row>
    <row r="3105" spans="4:4" x14ac:dyDescent="0.2">
      <c r="D3105" s="99"/>
    </row>
    <row r="3106" spans="4:4" x14ac:dyDescent="0.2">
      <c r="D3106" s="99"/>
    </row>
    <row r="3107" spans="4:4" x14ac:dyDescent="0.2">
      <c r="D3107" s="99"/>
    </row>
    <row r="3108" spans="4:4" x14ac:dyDescent="0.2">
      <c r="D3108" s="99"/>
    </row>
    <row r="3109" spans="4:4" x14ac:dyDescent="0.2">
      <c r="D3109" s="99"/>
    </row>
    <row r="3110" spans="4:4" x14ac:dyDescent="0.2">
      <c r="D3110" s="99"/>
    </row>
    <row r="3111" spans="4:4" x14ac:dyDescent="0.2">
      <c r="D3111" s="99"/>
    </row>
    <row r="3112" spans="4:4" x14ac:dyDescent="0.2">
      <c r="D3112" s="99"/>
    </row>
    <row r="3113" spans="4:4" x14ac:dyDescent="0.2">
      <c r="D3113" s="99"/>
    </row>
    <row r="3114" spans="4:4" x14ac:dyDescent="0.2">
      <c r="D3114" s="99"/>
    </row>
    <row r="3115" spans="4:4" x14ac:dyDescent="0.2">
      <c r="D3115" s="99"/>
    </row>
    <row r="3116" spans="4:4" x14ac:dyDescent="0.2">
      <c r="D3116" s="99"/>
    </row>
    <row r="3117" spans="4:4" x14ac:dyDescent="0.2">
      <c r="D3117" s="99"/>
    </row>
    <row r="3118" spans="4:4" x14ac:dyDescent="0.2">
      <c r="D3118" s="99"/>
    </row>
    <row r="3119" spans="4:4" x14ac:dyDescent="0.2">
      <c r="D3119" s="99"/>
    </row>
    <row r="3120" spans="4:4" x14ac:dyDescent="0.2">
      <c r="D3120" s="99"/>
    </row>
    <row r="3121" spans="4:4" x14ac:dyDescent="0.2">
      <c r="D3121" s="99"/>
    </row>
    <row r="3122" spans="4:4" x14ac:dyDescent="0.2">
      <c r="D3122" s="99"/>
    </row>
    <row r="3123" spans="4:4" x14ac:dyDescent="0.2">
      <c r="D3123" s="99"/>
    </row>
    <row r="3124" spans="4:4" x14ac:dyDescent="0.2">
      <c r="D3124" s="99"/>
    </row>
    <row r="3125" spans="4:4" x14ac:dyDescent="0.2">
      <c r="D3125" s="99"/>
    </row>
    <row r="3126" spans="4:4" x14ac:dyDescent="0.2">
      <c r="D3126" s="99"/>
    </row>
    <row r="3127" spans="4:4" x14ac:dyDescent="0.2">
      <c r="D3127" s="99"/>
    </row>
    <row r="3128" spans="4:4" x14ac:dyDescent="0.2">
      <c r="D3128" s="99"/>
    </row>
    <row r="3129" spans="4:4" x14ac:dyDescent="0.2">
      <c r="D3129" s="99"/>
    </row>
    <row r="3130" spans="4:4" x14ac:dyDescent="0.2">
      <c r="D3130" s="99"/>
    </row>
    <row r="3131" spans="4:4" x14ac:dyDescent="0.2">
      <c r="D3131" s="99"/>
    </row>
    <row r="3132" spans="4:4" x14ac:dyDescent="0.2">
      <c r="D3132" s="99"/>
    </row>
    <row r="3133" spans="4:4" x14ac:dyDescent="0.2">
      <c r="D3133" s="99"/>
    </row>
    <row r="3134" spans="4:4" x14ac:dyDescent="0.2">
      <c r="D3134" s="99"/>
    </row>
    <row r="3135" spans="4:4" x14ac:dyDescent="0.2">
      <c r="D3135" s="99"/>
    </row>
    <row r="3136" spans="4:4" x14ac:dyDescent="0.2">
      <c r="D3136" s="99"/>
    </row>
    <row r="3137" spans="4:4" x14ac:dyDescent="0.2">
      <c r="D3137" s="99"/>
    </row>
    <row r="3138" spans="4:4" x14ac:dyDescent="0.2">
      <c r="D3138" s="99"/>
    </row>
    <row r="3139" spans="4:4" x14ac:dyDescent="0.2">
      <c r="D3139" s="99"/>
    </row>
    <row r="3140" spans="4:4" x14ac:dyDescent="0.2">
      <c r="D3140" s="99"/>
    </row>
    <row r="3141" spans="4:4" x14ac:dyDescent="0.2">
      <c r="D3141" s="99"/>
    </row>
    <row r="3142" spans="4:4" x14ac:dyDescent="0.2">
      <c r="D3142" s="99"/>
    </row>
    <row r="3143" spans="4:4" x14ac:dyDescent="0.2">
      <c r="D3143" s="99"/>
    </row>
    <row r="3144" spans="4:4" x14ac:dyDescent="0.2">
      <c r="D3144" s="99"/>
    </row>
    <row r="3145" spans="4:4" x14ac:dyDescent="0.2">
      <c r="D3145" s="99"/>
    </row>
    <row r="3146" spans="4:4" x14ac:dyDescent="0.2">
      <c r="D3146" s="99"/>
    </row>
    <row r="3147" spans="4:4" x14ac:dyDescent="0.2">
      <c r="D3147" s="99"/>
    </row>
    <row r="3148" spans="4:4" x14ac:dyDescent="0.2">
      <c r="D3148" s="99"/>
    </row>
    <row r="3149" spans="4:4" x14ac:dyDescent="0.2">
      <c r="D3149" s="99"/>
    </row>
    <row r="3150" spans="4:4" x14ac:dyDescent="0.2">
      <c r="D3150" s="99"/>
    </row>
    <row r="3151" spans="4:4" x14ac:dyDescent="0.2">
      <c r="D3151" s="99"/>
    </row>
    <row r="3152" spans="4:4" x14ac:dyDescent="0.2">
      <c r="D3152" s="99"/>
    </row>
    <row r="3153" spans="4:4" x14ac:dyDescent="0.2">
      <c r="D3153" s="99"/>
    </row>
    <row r="3154" spans="4:4" x14ac:dyDescent="0.2">
      <c r="D3154" s="99"/>
    </row>
    <row r="3155" spans="4:4" x14ac:dyDescent="0.2">
      <c r="D3155" s="99"/>
    </row>
    <row r="3156" spans="4:4" x14ac:dyDescent="0.2">
      <c r="D3156" s="99"/>
    </row>
    <row r="3157" spans="4:4" x14ac:dyDescent="0.2">
      <c r="D3157" s="99"/>
    </row>
    <row r="3158" spans="4:4" x14ac:dyDescent="0.2">
      <c r="D3158" s="99"/>
    </row>
    <row r="3159" spans="4:4" x14ac:dyDescent="0.2">
      <c r="D3159" s="99"/>
    </row>
    <row r="3160" spans="4:4" x14ac:dyDescent="0.2">
      <c r="D3160" s="99"/>
    </row>
    <row r="3161" spans="4:4" x14ac:dyDescent="0.2">
      <c r="D3161" s="99"/>
    </row>
    <row r="3162" spans="4:4" x14ac:dyDescent="0.2">
      <c r="D3162" s="99"/>
    </row>
    <row r="3163" spans="4:4" x14ac:dyDescent="0.2">
      <c r="D3163" s="99"/>
    </row>
    <row r="3164" spans="4:4" x14ac:dyDescent="0.2">
      <c r="D3164" s="99"/>
    </row>
    <row r="3165" spans="4:4" x14ac:dyDescent="0.2">
      <c r="D3165" s="99"/>
    </row>
    <row r="3166" spans="4:4" x14ac:dyDescent="0.2">
      <c r="D3166" s="99"/>
    </row>
    <row r="3167" spans="4:4" x14ac:dyDescent="0.2">
      <c r="D3167" s="99"/>
    </row>
    <row r="3168" spans="4:4" x14ac:dyDescent="0.2">
      <c r="D3168" s="99"/>
    </row>
    <row r="3169" spans="4:4" x14ac:dyDescent="0.2">
      <c r="D3169" s="99"/>
    </row>
    <row r="3170" spans="4:4" x14ac:dyDescent="0.2">
      <c r="D3170" s="99"/>
    </row>
    <row r="3171" spans="4:4" x14ac:dyDescent="0.2">
      <c r="D3171" s="99"/>
    </row>
    <row r="3172" spans="4:4" x14ac:dyDescent="0.2">
      <c r="D3172" s="99"/>
    </row>
    <row r="3173" spans="4:4" x14ac:dyDescent="0.2">
      <c r="D3173" s="99"/>
    </row>
    <row r="3174" spans="4:4" x14ac:dyDescent="0.2">
      <c r="D3174" s="99"/>
    </row>
    <row r="3175" spans="4:4" x14ac:dyDescent="0.2">
      <c r="D3175" s="99"/>
    </row>
    <row r="3176" spans="4:4" x14ac:dyDescent="0.2">
      <c r="D3176" s="99"/>
    </row>
    <row r="3177" spans="4:4" x14ac:dyDescent="0.2">
      <c r="D3177" s="99"/>
    </row>
    <row r="3178" spans="4:4" x14ac:dyDescent="0.2">
      <c r="D3178" s="99"/>
    </row>
    <row r="3179" spans="4:4" x14ac:dyDescent="0.2">
      <c r="D3179" s="99"/>
    </row>
    <row r="3180" spans="4:4" x14ac:dyDescent="0.2">
      <c r="D3180" s="99"/>
    </row>
    <row r="3181" spans="4:4" x14ac:dyDescent="0.2">
      <c r="D3181" s="99"/>
    </row>
    <row r="3182" spans="4:4" x14ac:dyDescent="0.2">
      <c r="D3182" s="99"/>
    </row>
    <row r="3183" spans="4:4" x14ac:dyDescent="0.2">
      <c r="D3183" s="99"/>
    </row>
    <row r="3184" spans="4:4" x14ac:dyDescent="0.2">
      <c r="D3184" s="99"/>
    </row>
    <row r="3185" spans="4:4" x14ac:dyDescent="0.2">
      <c r="D3185" s="99"/>
    </row>
    <row r="3186" spans="4:4" x14ac:dyDescent="0.2">
      <c r="D3186" s="99"/>
    </row>
    <row r="3187" spans="4:4" x14ac:dyDescent="0.2">
      <c r="D3187" s="99"/>
    </row>
    <row r="3188" spans="4:4" x14ac:dyDescent="0.2">
      <c r="D3188" s="99"/>
    </row>
    <row r="3189" spans="4:4" x14ac:dyDescent="0.2">
      <c r="D3189" s="99"/>
    </row>
    <row r="3190" spans="4:4" x14ac:dyDescent="0.2">
      <c r="D3190" s="99"/>
    </row>
    <row r="3191" spans="4:4" x14ac:dyDescent="0.2">
      <c r="D3191" s="99"/>
    </row>
    <row r="3192" spans="4:4" x14ac:dyDescent="0.2">
      <c r="D3192" s="99"/>
    </row>
    <row r="3193" spans="4:4" x14ac:dyDescent="0.2">
      <c r="D3193" s="99"/>
    </row>
    <row r="3194" spans="4:4" x14ac:dyDescent="0.2">
      <c r="D3194" s="99"/>
    </row>
    <row r="3195" spans="4:4" x14ac:dyDescent="0.2">
      <c r="D3195" s="99"/>
    </row>
    <row r="3196" spans="4:4" x14ac:dyDescent="0.2">
      <c r="D3196" s="99"/>
    </row>
    <row r="3197" spans="4:4" x14ac:dyDescent="0.2">
      <c r="D3197" s="99"/>
    </row>
    <row r="3198" spans="4:4" x14ac:dyDescent="0.2">
      <c r="D3198" s="99"/>
    </row>
    <row r="3199" spans="4:4" x14ac:dyDescent="0.2">
      <c r="D3199" s="99"/>
    </row>
    <row r="3200" spans="4:4" x14ac:dyDescent="0.2">
      <c r="D3200" s="99"/>
    </row>
    <row r="3201" spans="4:4" x14ac:dyDescent="0.2">
      <c r="D3201" s="99"/>
    </row>
    <row r="3202" spans="4:4" x14ac:dyDescent="0.2">
      <c r="D3202" s="99"/>
    </row>
    <row r="3203" spans="4:4" x14ac:dyDescent="0.2">
      <c r="D3203" s="99"/>
    </row>
    <row r="3204" spans="4:4" x14ac:dyDescent="0.2">
      <c r="D3204" s="99"/>
    </row>
    <row r="3205" spans="4:4" x14ac:dyDescent="0.2">
      <c r="D3205" s="99"/>
    </row>
    <row r="3206" spans="4:4" x14ac:dyDescent="0.2">
      <c r="D3206" s="99"/>
    </row>
    <row r="3207" spans="4:4" x14ac:dyDescent="0.2">
      <c r="D3207" s="99"/>
    </row>
    <row r="3208" spans="4:4" x14ac:dyDescent="0.2">
      <c r="D3208" s="99"/>
    </row>
    <row r="3209" spans="4:4" x14ac:dyDescent="0.2">
      <c r="D3209" s="99"/>
    </row>
    <row r="3210" spans="4:4" x14ac:dyDescent="0.2">
      <c r="D3210" s="99"/>
    </row>
    <row r="3211" spans="4:4" x14ac:dyDescent="0.2">
      <c r="D3211" s="99"/>
    </row>
    <row r="3212" spans="4:4" x14ac:dyDescent="0.2">
      <c r="D3212" s="99"/>
    </row>
    <row r="3213" spans="4:4" x14ac:dyDescent="0.2">
      <c r="D3213" s="99"/>
    </row>
    <row r="3214" spans="4:4" x14ac:dyDescent="0.2">
      <c r="D3214" s="99"/>
    </row>
    <row r="3215" spans="4:4" x14ac:dyDescent="0.2">
      <c r="D3215" s="99"/>
    </row>
    <row r="3216" spans="4:4" x14ac:dyDescent="0.2">
      <c r="D3216" s="99"/>
    </row>
    <row r="3217" spans="4:4" x14ac:dyDescent="0.2">
      <c r="D3217" s="99"/>
    </row>
    <row r="3218" spans="4:4" x14ac:dyDescent="0.2">
      <c r="D3218" s="99"/>
    </row>
    <row r="3219" spans="4:4" x14ac:dyDescent="0.2">
      <c r="D3219" s="99"/>
    </row>
    <row r="3220" spans="4:4" x14ac:dyDescent="0.2">
      <c r="D3220" s="99"/>
    </row>
    <row r="3221" spans="4:4" x14ac:dyDescent="0.2">
      <c r="D3221" s="99"/>
    </row>
    <row r="3222" spans="4:4" x14ac:dyDescent="0.2">
      <c r="D3222" s="99"/>
    </row>
    <row r="3223" spans="4:4" x14ac:dyDescent="0.2">
      <c r="D3223" s="99"/>
    </row>
    <row r="3224" spans="4:4" x14ac:dyDescent="0.2">
      <c r="D3224" s="99"/>
    </row>
    <row r="3225" spans="4:4" x14ac:dyDescent="0.2">
      <c r="D3225" s="99"/>
    </row>
    <row r="3226" spans="4:4" x14ac:dyDescent="0.2">
      <c r="D3226" s="99"/>
    </row>
    <row r="3227" spans="4:4" x14ac:dyDescent="0.2">
      <c r="D3227" s="99"/>
    </row>
    <row r="3228" spans="4:4" x14ac:dyDescent="0.2">
      <c r="D3228" s="99"/>
    </row>
    <row r="3229" spans="4:4" x14ac:dyDescent="0.2">
      <c r="D3229" s="99"/>
    </row>
    <row r="3230" spans="4:4" x14ac:dyDescent="0.2">
      <c r="D3230" s="99"/>
    </row>
    <row r="3231" spans="4:4" x14ac:dyDescent="0.2">
      <c r="D3231" s="99"/>
    </row>
    <row r="3232" spans="4:4" x14ac:dyDescent="0.2">
      <c r="D3232" s="99"/>
    </row>
    <row r="3233" spans="4:4" x14ac:dyDescent="0.2">
      <c r="D3233" s="99"/>
    </row>
    <row r="3234" spans="4:4" x14ac:dyDescent="0.2">
      <c r="D3234" s="99"/>
    </row>
    <row r="3235" spans="4:4" x14ac:dyDescent="0.2">
      <c r="D3235" s="99"/>
    </row>
    <row r="3236" spans="4:4" x14ac:dyDescent="0.2">
      <c r="D3236" s="99"/>
    </row>
    <row r="3237" spans="4:4" x14ac:dyDescent="0.2">
      <c r="D3237" s="99"/>
    </row>
    <row r="3238" spans="4:4" x14ac:dyDescent="0.2">
      <c r="D3238" s="99"/>
    </row>
    <row r="3239" spans="4:4" x14ac:dyDescent="0.2">
      <c r="D3239" s="99"/>
    </row>
    <row r="3240" spans="4:4" x14ac:dyDescent="0.2">
      <c r="D3240" s="99"/>
    </row>
    <row r="3241" spans="4:4" x14ac:dyDescent="0.2">
      <c r="D3241" s="99"/>
    </row>
    <row r="3242" spans="4:4" x14ac:dyDescent="0.2">
      <c r="D3242" s="99"/>
    </row>
    <row r="3243" spans="4:4" x14ac:dyDescent="0.2">
      <c r="D3243" s="99"/>
    </row>
    <row r="3244" spans="4:4" x14ac:dyDescent="0.2">
      <c r="D3244" s="99"/>
    </row>
    <row r="3245" spans="4:4" x14ac:dyDescent="0.2">
      <c r="D3245" s="99"/>
    </row>
    <row r="3246" spans="4:4" x14ac:dyDescent="0.2">
      <c r="D3246" s="99"/>
    </row>
    <row r="3247" spans="4:4" x14ac:dyDescent="0.2">
      <c r="D3247" s="99"/>
    </row>
    <row r="3248" spans="4:4" x14ac:dyDescent="0.2">
      <c r="D3248" s="99"/>
    </row>
    <row r="3249" spans="4:4" x14ac:dyDescent="0.2">
      <c r="D3249" s="99"/>
    </row>
    <row r="3250" spans="4:4" x14ac:dyDescent="0.2">
      <c r="D3250" s="99"/>
    </row>
    <row r="3251" spans="4:4" x14ac:dyDescent="0.2">
      <c r="D3251" s="99"/>
    </row>
    <row r="3252" spans="4:4" x14ac:dyDescent="0.2">
      <c r="D3252" s="99"/>
    </row>
    <row r="3253" spans="4:4" x14ac:dyDescent="0.2">
      <c r="D3253" s="99"/>
    </row>
    <row r="3254" spans="4:4" x14ac:dyDescent="0.2">
      <c r="D3254" s="99"/>
    </row>
    <row r="3255" spans="4:4" x14ac:dyDescent="0.2">
      <c r="D3255" s="99"/>
    </row>
    <row r="3256" spans="4:4" x14ac:dyDescent="0.2">
      <c r="D3256" s="99"/>
    </row>
    <row r="3257" spans="4:4" x14ac:dyDescent="0.2">
      <c r="D3257" s="99"/>
    </row>
    <row r="3258" spans="4:4" x14ac:dyDescent="0.2">
      <c r="D3258" s="99"/>
    </row>
    <row r="3259" spans="4:4" x14ac:dyDescent="0.2">
      <c r="D3259" s="99"/>
    </row>
    <row r="3260" spans="4:4" x14ac:dyDescent="0.2">
      <c r="D3260" s="99"/>
    </row>
    <row r="3261" spans="4:4" x14ac:dyDescent="0.2">
      <c r="D3261" s="99"/>
    </row>
    <row r="3262" spans="4:4" x14ac:dyDescent="0.2">
      <c r="D3262" s="99"/>
    </row>
    <row r="3263" spans="4:4" x14ac:dyDescent="0.2">
      <c r="D3263" s="99"/>
    </row>
    <row r="3264" spans="4:4" x14ac:dyDescent="0.2">
      <c r="D3264" s="99"/>
    </row>
    <row r="3265" spans="4:4" x14ac:dyDescent="0.2">
      <c r="D3265" s="99"/>
    </row>
    <row r="3266" spans="4:4" x14ac:dyDescent="0.2">
      <c r="D3266" s="99"/>
    </row>
    <row r="3267" spans="4:4" x14ac:dyDescent="0.2">
      <c r="D3267" s="99"/>
    </row>
    <row r="3268" spans="4:4" x14ac:dyDescent="0.2">
      <c r="D3268" s="99"/>
    </row>
    <row r="3269" spans="4:4" x14ac:dyDescent="0.2">
      <c r="D3269" s="99"/>
    </row>
    <row r="3270" spans="4:4" x14ac:dyDescent="0.2">
      <c r="D3270" s="99"/>
    </row>
    <row r="3271" spans="4:4" x14ac:dyDescent="0.2">
      <c r="D3271" s="99"/>
    </row>
    <row r="3272" spans="4:4" x14ac:dyDescent="0.2">
      <c r="D3272" s="99"/>
    </row>
    <row r="3273" spans="4:4" x14ac:dyDescent="0.2">
      <c r="D3273" s="99"/>
    </row>
    <row r="3274" spans="4:4" x14ac:dyDescent="0.2">
      <c r="D3274" s="99"/>
    </row>
    <row r="3275" spans="4:4" x14ac:dyDescent="0.2">
      <c r="D3275" s="99"/>
    </row>
    <row r="3276" spans="4:4" x14ac:dyDescent="0.2">
      <c r="D3276" s="99"/>
    </row>
    <row r="3277" spans="4:4" x14ac:dyDescent="0.2">
      <c r="D3277" s="99"/>
    </row>
    <row r="3278" spans="4:4" x14ac:dyDescent="0.2">
      <c r="D3278" s="99"/>
    </row>
    <row r="3279" spans="4:4" x14ac:dyDescent="0.2">
      <c r="D3279" s="99"/>
    </row>
    <row r="3280" spans="4:4" x14ac:dyDescent="0.2">
      <c r="D3280" s="99"/>
    </row>
    <row r="3281" spans="4:4" x14ac:dyDescent="0.2">
      <c r="D3281" s="99"/>
    </row>
    <row r="3282" spans="4:4" x14ac:dyDescent="0.2">
      <c r="D3282" s="99"/>
    </row>
    <row r="3283" spans="4:4" x14ac:dyDescent="0.2">
      <c r="D3283" s="99"/>
    </row>
    <row r="3284" spans="4:4" x14ac:dyDescent="0.2">
      <c r="D3284" s="99"/>
    </row>
    <row r="3285" spans="4:4" x14ac:dyDescent="0.2">
      <c r="D3285" s="99"/>
    </row>
    <row r="3286" spans="4:4" x14ac:dyDescent="0.2">
      <c r="D3286" s="99"/>
    </row>
    <row r="3287" spans="4:4" x14ac:dyDescent="0.2">
      <c r="D3287" s="99"/>
    </row>
    <row r="3288" spans="4:4" x14ac:dyDescent="0.2">
      <c r="D3288" s="99"/>
    </row>
    <row r="3289" spans="4:4" x14ac:dyDescent="0.2">
      <c r="D3289" s="99"/>
    </row>
    <row r="3290" spans="4:4" x14ac:dyDescent="0.2">
      <c r="D3290" s="99"/>
    </row>
    <row r="3291" spans="4:4" x14ac:dyDescent="0.2">
      <c r="D3291" s="99"/>
    </row>
    <row r="3292" spans="4:4" x14ac:dyDescent="0.2">
      <c r="D3292" s="99"/>
    </row>
    <row r="3293" spans="4:4" x14ac:dyDescent="0.2">
      <c r="D3293" s="99"/>
    </row>
    <row r="3294" spans="4:4" x14ac:dyDescent="0.2">
      <c r="D3294" s="99"/>
    </row>
    <row r="3295" spans="4:4" x14ac:dyDescent="0.2">
      <c r="D3295" s="99"/>
    </row>
    <row r="3296" spans="4:4" x14ac:dyDescent="0.2">
      <c r="D3296" s="99"/>
    </row>
    <row r="3297" spans="4:4" x14ac:dyDescent="0.2">
      <c r="D3297" s="99"/>
    </row>
    <row r="3298" spans="4:4" x14ac:dyDescent="0.2">
      <c r="D3298" s="99"/>
    </row>
    <row r="3299" spans="4:4" x14ac:dyDescent="0.2">
      <c r="D3299" s="99"/>
    </row>
    <row r="3300" spans="4:4" x14ac:dyDescent="0.2">
      <c r="D3300" s="99"/>
    </row>
    <row r="3301" spans="4:4" x14ac:dyDescent="0.2">
      <c r="D3301" s="99"/>
    </row>
    <row r="3302" spans="4:4" x14ac:dyDescent="0.2">
      <c r="D3302" s="99"/>
    </row>
    <row r="3303" spans="4:4" x14ac:dyDescent="0.2">
      <c r="D3303" s="99"/>
    </row>
    <row r="3304" spans="4:4" x14ac:dyDescent="0.2">
      <c r="D3304" s="99"/>
    </row>
    <row r="3305" spans="4:4" x14ac:dyDescent="0.2">
      <c r="D3305" s="99"/>
    </row>
    <row r="3306" spans="4:4" x14ac:dyDescent="0.2">
      <c r="D3306" s="99"/>
    </row>
    <row r="3307" spans="4:4" x14ac:dyDescent="0.2">
      <c r="D3307" s="99"/>
    </row>
    <row r="3308" spans="4:4" x14ac:dyDescent="0.2">
      <c r="D3308" s="99"/>
    </row>
    <row r="3309" spans="4:4" x14ac:dyDescent="0.2">
      <c r="D3309" s="99"/>
    </row>
    <row r="3310" spans="4:4" x14ac:dyDescent="0.2">
      <c r="D3310" s="99"/>
    </row>
    <row r="3311" spans="4:4" x14ac:dyDescent="0.2">
      <c r="D3311" s="99"/>
    </row>
    <row r="3312" spans="4:4" x14ac:dyDescent="0.2">
      <c r="D3312" s="99"/>
    </row>
    <row r="3313" spans="4:4" x14ac:dyDescent="0.2">
      <c r="D3313" s="99"/>
    </row>
    <row r="3314" spans="4:4" x14ac:dyDescent="0.2">
      <c r="D3314" s="99"/>
    </row>
    <row r="3315" spans="4:4" x14ac:dyDescent="0.2">
      <c r="D3315" s="99"/>
    </row>
    <row r="3316" spans="4:4" x14ac:dyDescent="0.2">
      <c r="D3316" s="99"/>
    </row>
    <row r="3317" spans="4:4" x14ac:dyDescent="0.2">
      <c r="D3317" s="99"/>
    </row>
    <row r="3318" spans="4:4" x14ac:dyDescent="0.2">
      <c r="D3318" s="99"/>
    </row>
    <row r="3319" spans="4:4" x14ac:dyDescent="0.2">
      <c r="D3319" s="99"/>
    </row>
    <row r="3320" spans="4:4" x14ac:dyDescent="0.2">
      <c r="D3320" s="99"/>
    </row>
    <row r="3321" spans="4:4" x14ac:dyDescent="0.2">
      <c r="D3321" s="99"/>
    </row>
    <row r="3322" spans="4:4" x14ac:dyDescent="0.2">
      <c r="D3322" s="99"/>
    </row>
    <row r="3323" spans="4:4" x14ac:dyDescent="0.2">
      <c r="D3323" s="99"/>
    </row>
    <row r="3324" spans="4:4" x14ac:dyDescent="0.2">
      <c r="D3324" s="99"/>
    </row>
    <row r="3325" spans="4:4" x14ac:dyDescent="0.2">
      <c r="D3325" s="99"/>
    </row>
    <row r="3326" spans="4:4" x14ac:dyDescent="0.2">
      <c r="D3326" s="99"/>
    </row>
    <row r="3327" spans="4:4" x14ac:dyDescent="0.2">
      <c r="D3327" s="99"/>
    </row>
    <row r="3328" spans="4:4" x14ac:dyDescent="0.2">
      <c r="D3328" s="99"/>
    </row>
    <row r="3329" spans="4:4" x14ac:dyDescent="0.2">
      <c r="D3329" s="99"/>
    </row>
    <row r="3330" spans="4:4" x14ac:dyDescent="0.2">
      <c r="D3330" s="99"/>
    </row>
    <row r="3331" spans="4:4" x14ac:dyDescent="0.2">
      <c r="D3331" s="99"/>
    </row>
    <row r="3332" spans="4:4" x14ac:dyDescent="0.2">
      <c r="D3332" s="99"/>
    </row>
    <row r="3333" spans="4:4" x14ac:dyDescent="0.2">
      <c r="D3333" s="99"/>
    </row>
    <row r="3334" spans="4:4" x14ac:dyDescent="0.2">
      <c r="D3334" s="99"/>
    </row>
    <row r="3335" spans="4:4" x14ac:dyDescent="0.2">
      <c r="D3335" s="99"/>
    </row>
    <row r="3336" spans="4:4" x14ac:dyDescent="0.2">
      <c r="D3336" s="99"/>
    </row>
    <row r="3337" spans="4:4" x14ac:dyDescent="0.2">
      <c r="D3337" s="99"/>
    </row>
    <row r="3338" spans="4:4" x14ac:dyDescent="0.2">
      <c r="D3338" s="99"/>
    </row>
    <row r="3339" spans="4:4" x14ac:dyDescent="0.2">
      <c r="D3339" s="99"/>
    </row>
    <row r="3340" spans="4:4" x14ac:dyDescent="0.2">
      <c r="D3340" s="99"/>
    </row>
    <row r="3341" spans="4:4" x14ac:dyDescent="0.2">
      <c r="D3341" s="99"/>
    </row>
    <row r="3342" spans="4:4" x14ac:dyDescent="0.2">
      <c r="D3342" s="99"/>
    </row>
    <row r="3343" spans="4:4" x14ac:dyDescent="0.2">
      <c r="D3343" s="99"/>
    </row>
    <row r="3344" spans="4:4" x14ac:dyDescent="0.2">
      <c r="D3344" s="99"/>
    </row>
    <row r="3345" spans="4:4" x14ac:dyDescent="0.2">
      <c r="D3345" s="99"/>
    </row>
    <row r="3346" spans="4:4" x14ac:dyDescent="0.2">
      <c r="D3346" s="99"/>
    </row>
    <row r="3347" spans="4:4" x14ac:dyDescent="0.2">
      <c r="D3347" s="99"/>
    </row>
    <row r="3348" spans="4:4" x14ac:dyDescent="0.2">
      <c r="D3348" s="99"/>
    </row>
    <row r="3349" spans="4:4" x14ac:dyDescent="0.2">
      <c r="D3349" s="99"/>
    </row>
    <row r="3350" spans="4:4" x14ac:dyDescent="0.2">
      <c r="D3350" s="99"/>
    </row>
    <row r="3351" spans="4:4" x14ac:dyDescent="0.2">
      <c r="D3351" s="99"/>
    </row>
    <row r="3352" spans="4:4" x14ac:dyDescent="0.2">
      <c r="D3352" s="99"/>
    </row>
    <row r="3353" spans="4:4" x14ac:dyDescent="0.2">
      <c r="D3353" s="99"/>
    </row>
    <row r="3354" spans="4:4" x14ac:dyDescent="0.2">
      <c r="D3354" s="99"/>
    </row>
    <row r="3355" spans="4:4" x14ac:dyDescent="0.2">
      <c r="D3355" s="99"/>
    </row>
    <row r="3356" spans="4:4" x14ac:dyDescent="0.2">
      <c r="D3356" s="99"/>
    </row>
    <row r="3357" spans="4:4" x14ac:dyDescent="0.2">
      <c r="D3357" s="99"/>
    </row>
    <row r="3358" spans="4:4" x14ac:dyDescent="0.2">
      <c r="D3358" s="99"/>
    </row>
    <row r="3359" spans="4:4" x14ac:dyDescent="0.2">
      <c r="D3359" s="99"/>
    </row>
    <row r="3360" spans="4:4" x14ac:dyDescent="0.2">
      <c r="D3360" s="99"/>
    </row>
    <row r="3361" spans="4:4" x14ac:dyDescent="0.2">
      <c r="D3361" s="99"/>
    </row>
    <row r="3362" spans="4:4" x14ac:dyDescent="0.2">
      <c r="D3362" s="99"/>
    </row>
    <row r="3363" spans="4:4" x14ac:dyDescent="0.2">
      <c r="D3363" s="99"/>
    </row>
    <row r="3364" spans="4:4" x14ac:dyDescent="0.2">
      <c r="D3364" s="99"/>
    </row>
    <row r="3365" spans="4:4" x14ac:dyDescent="0.2">
      <c r="D3365" s="99"/>
    </row>
    <row r="3366" spans="4:4" x14ac:dyDescent="0.2">
      <c r="D3366" s="99"/>
    </row>
    <row r="3367" spans="4:4" x14ac:dyDescent="0.2">
      <c r="D3367" s="99"/>
    </row>
    <row r="3368" spans="4:4" x14ac:dyDescent="0.2">
      <c r="D3368" s="99"/>
    </row>
    <row r="3369" spans="4:4" x14ac:dyDescent="0.2">
      <c r="D3369" s="99"/>
    </row>
    <row r="3370" spans="4:4" x14ac:dyDescent="0.2">
      <c r="D3370" s="99"/>
    </row>
    <row r="3371" spans="4:4" x14ac:dyDescent="0.2">
      <c r="D3371" s="99"/>
    </row>
    <row r="3372" spans="4:4" x14ac:dyDescent="0.2">
      <c r="D3372" s="99"/>
    </row>
    <row r="3373" spans="4:4" x14ac:dyDescent="0.2">
      <c r="D3373" s="99"/>
    </row>
    <row r="3374" spans="4:4" x14ac:dyDescent="0.2">
      <c r="D3374" s="99"/>
    </row>
    <row r="3375" spans="4:4" x14ac:dyDescent="0.2">
      <c r="D3375" s="99"/>
    </row>
    <row r="3376" spans="4:4" x14ac:dyDescent="0.2">
      <c r="D3376" s="99"/>
    </row>
    <row r="3377" spans="4:4" x14ac:dyDescent="0.2">
      <c r="D3377" s="99"/>
    </row>
    <row r="3378" spans="4:4" x14ac:dyDescent="0.2">
      <c r="D3378" s="99"/>
    </row>
    <row r="3379" spans="4:4" x14ac:dyDescent="0.2">
      <c r="D3379" s="99"/>
    </row>
    <row r="3380" spans="4:4" x14ac:dyDescent="0.2">
      <c r="D3380" s="99"/>
    </row>
    <row r="3381" spans="4:4" x14ac:dyDescent="0.2">
      <c r="D3381" s="99"/>
    </row>
    <row r="3382" spans="4:4" x14ac:dyDescent="0.2">
      <c r="D3382" s="99"/>
    </row>
    <row r="3383" spans="4:4" x14ac:dyDescent="0.2">
      <c r="D3383" s="99"/>
    </row>
    <row r="3384" spans="4:4" x14ac:dyDescent="0.2">
      <c r="D3384" s="99"/>
    </row>
    <row r="3385" spans="4:4" x14ac:dyDescent="0.2">
      <c r="D3385" s="99"/>
    </row>
    <row r="3386" spans="4:4" x14ac:dyDescent="0.2">
      <c r="D3386" s="99"/>
    </row>
    <row r="3387" spans="4:4" x14ac:dyDescent="0.2">
      <c r="D3387" s="99"/>
    </row>
    <row r="3388" spans="4:4" x14ac:dyDescent="0.2">
      <c r="D3388" s="99"/>
    </row>
    <row r="3389" spans="4:4" x14ac:dyDescent="0.2">
      <c r="D3389" s="99"/>
    </row>
    <row r="3390" spans="4:4" x14ac:dyDescent="0.2">
      <c r="D3390" s="99"/>
    </row>
    <row r="3391" spans="4:4" x14ac:dyDescent="0.2">
      <c r="D3391" s="99"/>
    </row>
    <row r="3392" spans="4:4" x14ac:dyDescent="0.2">
      <c r="D3392" s="99"/>
    </row>
    <row r="3393" spans="4:4" x14ac:dyDescent="0.2">
      <c r="D3393" s="99"/>
    </row>
    <row r="3394" spans="4:4" x14ac:dyDescent="0.2">
      <c r="D3394" s="99"/>
    </row>
    <row r="3395" spans="4:4" x14ac:dyDescent="0.2">
      <c r="D3395" s="99"/>
    </row>
    <row r="3396" spans="4:4" x14ac:dyDescent="0.2">
      <c r="D3396" s="99"/>
    </row>
    <row r="3397" spans="4:4" x14ac:dyDescent="0.2">
      <c r="D3397" s="99"/>
    </row>
    <row r="3398" spans="4:4" x14ac:dyDescent="0.2">
      <c r="D3398" s="99"/>
    </row>
    <row r="3399" spans="4:4" x14ac:dyDescent="0.2">
      <c r="D3399" s="99"/>
    </row>
    <row r="3400" spans="4:4" x14ac:dyDescent="0.2">
      <c r="D3400" s="99"/>
    </row>
    <row r="3401" spans="4:4" x14ac:dyDescent="0.2">
      <c r="D3401" s="99"/>
    </row>
    <row r="3402" spans="4:4" x14ac:dyDescent="0.2">
      <c r="D3402" s="99"/>
    </row>
    <row r="3403" spans="4:4" x14ac:dyDescent="0.2">
      <c r="D3403" s="99"/>
    </row>
    <row r="3404" spans="4:4" x14ac:dyDescent="0.2">
      <c r="D3404" s="99"/>
    </row>
    <row r="3405" spans="4:4" x14ac:dyDescent="0.2">
      <c r="D3405" s="99"/>
    </row>
    <row r="3406" spans="4:4" x14ac:dyDescent="0.2">
      <c r="D3406" s="99"/>
    </row>
    <row r="3407" spans="4:4" x14ac:dyDescent="0.2">
      <c r="D3407" s="99"/>
    </row>
    <row r="3408" spans="4:4" x14ac:dyDescent="0.2">
      <c r="D3408" s="99"/>
    </row>
    <row r="3409" spans="4:4" x14ac:dyDescent="0.2">
      <c r="D3409" s="99"/>
    </row>
    <row r="3410" spans="4:4" x14ac:dyDescent="0.2">
      <c r="D3410" s="99"/>
    </row>
    <row r="3411" spans="4:4" x14ac:dyDescent="0.2">
      <c r="D3411" s="99"/>
    </row>
    <row r="3412" spans="4:4" x14ac:dyDescent="0.2">
      <c r="D3412" s="99"/>
    </row>
    <row r="3413" spans="4:4" x14ac:dyDescent="0.2">
      <c r="D3413" s="99"/>
    </row>
    <row r="3414" spans="4:4" x14ac:dyDescent="0.2">
      <c r="D3414" s="99"/>
    </row>
    <row r="3415" spans="4:4" x14ac:dyDescent="0.2">
      <c r="D3415" s="99"/>
    </row>
    <row r="3416" spans="4:4" x14ac:dyDescent="0.2">
      <c r="D3416" s="99"/>
    </row>
    <row r="3417" spans="4:4" x14ac:dyDescent="0.2">
      <c r="D3417" s="99"/>
    </row>
    <row r="3418" spans="4:4" x14ac:dyDescent="0.2">
      <c r="D3418" s="99"/>
    </row>
    <row r="3419" spans="4:4" x14ac:dyDescent="0.2">
      <c r="D3419" s="99"/>
    </row>
    <row r="3420" spans="4:4" x14ac:dyDescent="0.2">
      <c r="D3420" s="99"/>
    </row>
    <row r="3421" spans="4:4" x14ac:dyDescent="0.2">
      <c r="D3421" s="99"/>
    </row>
    <row r="3422" spans="4:4" x14ac:dyDescent="0.2">
      <c r="D3422" s="99"/>
    </row>
    <row r="3423" spans="4:4" x14ac:dyDescent="0.2">
      <c r="D3423" s="99"/>
    </row>
    <row r="3424" spans="4:4" x14ac:dyDescent="0.2">
      <c r="D3424" s="99"/>
    </row>
    <row r="3425" spans="4:4" x14ac:dyDescent="0.2">
      <c r="D3425" s="99"/>
    </row>
    <row r="3426" spans="4:4" x14ac:dyDescent="0.2">
      <c r="D3426" s="99"/>
    </row>
    <row r="3427" spans="4:4" x14ac:dyDescent="0.2">
      <c r="D3427" s="99"/>
    </row>
    <row r="3428" spans="4:4" x14ac:dyDescent="0.2">
      <c r="D3428" s="99"/>
    </row>
    <row r="3429" spans="4:4" x14ac:dyDescent="0.2">
      <c r="D3429" s="99"/>
    </row>
    <row r="3430" spans="4:4" x14ac:dyDescent="0.2">
      <c r="D3430" s="99"/>
    </row>
    <row r="3431" spans="4:4" x14ac:dyDescent="0.2">
      <c r="D3431" s="99"/>
    </row>
    <row r="3432" spans="4:4" x14ac:dyDescent="0.2">
      <c r="D3432" s="99"/>
    </row>
    <row r="3433" spans="4:4" x14ac:dyDescent="0.2">
      <c r="D3433" s="99"/>
    </row>
    <row r="3434" spans="4:4" x14ac:dyDescent="0.2">
      <c r="D3434" s="99"/>
    </row>
    <row r="3435" spans="4:4" x14ac:dyDescent="0.2">
      <c r="D3435" s="99"/>
    </row>
    <row r="3436" spans="4:4" x14ac:dyDescent="0.2">
      <c r="D3436" s="99"/>
    </row>
    <row r="3437" spans="4:4" x14ac:dyDescent="0.2">
      <c r="D3437" s="99"/>
    </row>
    <row r="3438" spans="4:4" x14ac:dyDescent="0.2">
      <c r="D3438" s="99"/>
    </row>
    <row r="3439" spans="4:4" x14ac:dyDescent="0.2">
      <c r="D3439" s="99"/>
    </row>
    <row r="3440" spans="4:4" x14ac:dyDescent="0.2">
      <c r="D3440" s="99"/>
    </row>
    <row r="3441" spans="4:4" x14ac:dyDescent="0.2">
      <c r="D3441" s="99"/>
    </row>
    <row r="3442" spans="4:4" x14ac:dyDescent="0.2">
      <c r="D3442" s="99"/>
    </row>
    <row r="3443" spans="4:4" x14ac:dyDescent="0.2">
      <c r="D3443" s="99"/>
    </row>
    <row r="3444" spans="4:4" x14ac:dyDescent="0.2">
      <c r="D3444" s="99"/>
    </row>
    <row r="3445" spans="4:4" x14ac:dyDescent="0.2">
      <c r="D3445" s="99"/>
    </row>
    <row r="3446" spans="4:4" x14ac:dyDescent="0.2">
      <c r="D3446" s="99"/>
    </row>
    <row r="3447" spans="4:4" x14ac:dyDescent="0.2">
      <c r="D3447" s="99"/>
    </row>
    <row r="3448" spans="4:4" x14ac:dyDescent="0.2">
      <c r="D3448" s="99"/>
    </row>
    <row r="3449" spans="4:4" x14ac:dyDescent="0.2">
      <c r="D3449" s="99"/>
    </row>
    <row r="3450" spans="4:4" x14ac:dyDescent="0.2">
      <c r="D3450" s="99"/>
    </row>
    <row r="3451" spans="4:4" x14ac:dyDescent="0.2">
      <c r="D3451" s="99"/>
    </row>
    <row r="3452" spans="4:4" x14ac:dyDescent="0.2">
      <c r="D3452" s="99"/>
    </row>
    <row r="3453" spans="4:4" x14ac:dyDescent="0.2">
      <c r="D3453" s="99"/>
    </row>
    <row r="3454" spans="4:4" x14ac:dyDescent="0.2">
      <c r="D3454" s="99"/>
    </row>
    <row r="3455" spans="4:4" x14ac:dyDescent="0.2">
      <c r="D3455" s="99"/>
    </row>
    <row r="3456" spans="4:4" x14ac:dyDescent="0.2">
      <c r="D3456" s="99"/>
    </row>
    <row r="3457" spans="4:4" x14ac:dyDescent="0.2">
      <c r="D3457" s="99"/>
    </row>
    <row r="3458" spans="4:4" x14ac:dyDescent="0.2">
      <c r="D3458" s="99"/>
    </row>
    <row r="3459" spans="4:4" x14ac:dyDescent="0.2">
      <c r="D3459" s="99"/>
    </row>
    <row r="3460" spans="4:4" x14ac:dyDescent="0.2">
      <c r="D3460" s="99"/>
    </row>
    <row r="3461" spans="4:4" x14ac:dyDescent="0.2">
      <c r="D3461" s="99"/>
    </row>
    <row r="3462" spans="4:4" x14ac:dyDescent="0.2">
      <c r="D3462" s="99"/>
    </row>
    <row r="3463" spans="4:4" x14ac:dyDescent="0.2">
      <c r="D3463" s="99"/>
    </row>
    <row r="3464" spans="4:4" x14ac:dyDescent="0.2">
      <c r="D3464" s="99"/>
    </row>
    <row r="3465" spans="4:4" x14ac:dyDescent="0.2">
      <c r="D3465" s="99"/>
    </row>
    <row r="3466" spans="4:4" x14ac:dyDescent="0.2">
      <c r="D3466" s="99"/>
    </row>
    <row r="3467" spans="4:4" x14ac:dyDescent="0.2">
      <c r="D3467" s="99"/>
    </row>
    <row r="3468" spans="4:4" x14ac:dyDescent="0.2">
      <c r="D3468" s="99"/>
    </row>
    <row r="3469" spans="4:4" x14ac:dyDescent="0.2">
      <c r="D3469" s="99"/>
    </row>
    <row r="3470" spans="4:4" x14ac:dyDescent="0.2">
      <c r="D3470" s="99"/>
    </row>
    <row r="3471" spans="4:4" x14ac:dyDescent="0.2">
      <c r="D3471" s="99"/>
    </row>
    <row r="3472" spans="4:4" x14ac:dyDescent="0.2">
      <c r="D3472" s="99"/>
    </row>
    <row r="3473" spans="4:4" x14ac:dyDescent="0.2">
      <c r="D3473" s="99"/>
    </row>
    <row r="3474" spans="4:4" x14ac:dyDescent="0.2">
      <c r="D3474" s="99"/>
    </row>
    <row r="3475" spans="4:4" x14ac:dyDescent="0.2">
      <c r="D3475" s="99"/>
    </row>
    <row r="3476" spans="4:4" x14ac:dyDescent="0.2">
      <c r="D3476" s="99"/>
    </row>
    <row r="3477" spans="4:4" x14ac:dyDescent="0.2">
      <c r="D3477" s="99"/>
    </row>
    <row r="3478" spans="4:4" x14ac:dyDescent="0.2">
      <c r="D3478" s="99"/>
    </row>
    <row r="3479" spans="4:4" x14ac:dyDescent="0.2">
      <c r="D3479" s="99"/>
    </row>
    <row r="3480" spans="4:4" x14ac:dyDescent="0.2">
      <c r="D3480" s="99"/>
    </row>
    <row r="3481" spans="4:4" x14ac:dyDescent="0.2">
      <c r="D3481" s="99"/>
    </row>
    <row r="3482" spans="4:4" x14ac:dyDescent="0.2">
      <c r="D3482" s="99"/>
    </row>
    <row r="3483" spans="4:4" x14ac:dyDescent="0.2">
      <c r="D3483" s="99"/>
    </row>
    <row r="3484" spans="4:4" x14ac:dyDescent="0.2">
      <c r="D3484" s="99"/>
    </row>
    <row r="3485" spans="4:4" x14ac:dyDescent="0.2">
      <c r="D3485" s="99"/>
    </row>
    <row r="3486" spans="4:4" x14ac:dyDescent="0.2">
      <c r="D3486" s="99"/>
    </row>
    <row r="3487" spans="4:4" x14ac:dyDescent="0.2">
      <c r="D3487" s="99"/>
    </row>
    <row r="3488" spans="4:4" x14ac:dyDescent="0.2">
      <c r="D3488" s="99"/>
    </row>
    <row r="3489" spans="4:4" x14ac:dyDescent="0.2">
      <c r="D3489" s="99"/>
    </row>
    <row r="3490" spans="4:4" x14ac:dyDescent="0.2">
      <c r="D3490" s="99"/>
    </row>
    <row r="3491" spans="4:4" x14ac:dyDescent="0.2">
      <c r="D3491" s="99"/>
    </row>
    <row r="3492" spans="4:4" x14ac:dyDescent="0.2">
      <c r="D3492" s="99"/>
    </row>
    <row r="3493" spans="4:4" x14ac:dyDescent="0.2">
      <c r="D3493" s="99"/>
    </row>
    <row r="3494" spans="4:4" x14ac:dyDescent="0.2">
      <c r="D3494" s="99"/>
    </row>
    <row r="3495" spans="4:4" x14ac:dyDescent="0.2">
      <c r="D3495" s="99"/>
    </row>
    <row r="3496" spans="4:4" x14ac:dyDescent="0.2">
      <c r="D3496" s="99"/>
    </row>
    <row r="3497" spans="4:4" x14ac:dyDescent="0.2">
      <c r="D3497" s="99"/>
    </row>
    <row r="3498" spans="4:4" x14ac:dyDescent="0.2">
      <c r="D3498" s="99"/>
    </row>
    <row r="3499" spans="4:4" x14ac:dyDescent="0.2">
      <c r="D3499" s="99"/>
    </row>
    <row r="3500" spans="4:4" x14ac:dyDescent="0.2">
      <c r="D3500" s="99"/>
    </row>
    <row r="3501" spans="4:4" x14ac:dyDescent="0.2">
      <c r="D3501" s="99"/>
    </row>
    <row r="3502" spans="4:4" x14ac:dyDescent="0.2">
      <c r="D3502" s="99"/>
    </row>
    <row r="3503" spans="4:4" x14ac:dyDescent="0.2">
      <c r="D3503" s="99"/>
    </row>
    <row r="3504" spans="4:4" x14ac:dyDescent="0.2">
      <c r="D3504" s="99"/>
    </row>
    <row r="3505" spans="4:4" x14ac:dyDescent="0.2">
      <c r="D3505" s="99"/>
    </row>
    <row r="3506" spans="4:4" x14ac:dyDescent="0.2">
      <c r="D3506" s="99"/>
    </row>
    <row r="3507" spans="4:4" x14ac:dyDescent="0.2">
      <c r="D3507" s="99"/>
    </row>
    <row r="3508" spans="4:4" x14ac:dyDescent="0.2">
      <c r="D3508" s="99"/>
    </row>
    <row r="3509" spans="4:4" x14ac:dyDescent="0.2">
      <c r="D3509" s="99"/>
    </row>
    <row r="3510" spans="4:4" x14ac:dyDescent="0.2">
      <c r="D3510" s="99"/>
    </row>
    <row r="3511" spans="4:4" x14ac:dyDescent="0.2">
      <c r="D3511" s="99"/>
    </row>
    <row r="3512" spans="4:4" x14ac:dyDescent="0.2">
      <c r="D3512" s="99"/>
    </row>
    <row r="3513" spans="4:4" x14ac:dyDescent="0.2">
      <c r="D3513" s="99"/>
    </row>
    <row r="3514" spans="4:4" x14ac:dyDescent="0.2">
      <c r="D3514" s="99"/>
    </row>
    <row r="3515" spans="4:4" x14ac:dyDescent="0.2">
      <c r="D3515" s="99"/>
    </row>
    <row r="3516" spans="4:4" x14ac:dyDescent="0.2">
      <c r="D3516" s="99"/>
    </row>
    <row r="3517" spans="4:4" x14ac:dyDescent="0.2">
      <c r="D3517" s="99"/>
    </row>
    <row r="3518" spans="4:4" x14ac:dyDescent="0.2">
      <c r="D3518" s="99"/>
    </row>
    <row r="3519" spans="4:4" x14ac:dyDescent="0.2">
      <c r="D3519" s="99"/>
    </row>
    <row r="3520" spans="4:4" x14ac:dyDescent="0.2">
      <c r="D3520" s="99"/>
    </row>
    <row r="3521" spans="4:4" x14ac:dyDescent="0.2">
      <c r="D3521" s="99"/>
    </row>
    <row r="3522" spans="4:4" x14ac:dyDescent="0.2">
      <c r="D3522" s="99"/>
    </row>
    <row r="3523" spans="4:4" x14ac:dyDescent="0.2">
      <c r="D3523" s="99"/>
    </row>
    <row r="3524" spans="4:4" x14ac:dyDescent="0.2">
      <c r="D3524" s="99"/>
    </row>
    <row r="3525" spans="4:4" x14ac:dyDescent="0.2">
      <c r="D3525" s="99"/>
    </row>
    <row r="3526" spans="4:4" x14ac:dyDescent="0.2">
      <c r="D3526" s="99"/>
    </row>
    <row r="3527" spans="4:4" x14ac:dyDescent="0.2">
      <c r="D3527" s="99"/>
    </row>
    <row r="3528" spans="4:4" x14ac:dyDescent="0.2">
      <c r="D3528" s="99"/>
    </row>
    <row r="3529" spans="4:4" x14ac:dyDescent="0.2">
      <c r="D3529" s="99"/>
    </row>
    <row r="3530" spans="4:4" x14ac:dyDescent="0.2">
      <c r="D3530" s="99"/>
    </row>
    <row r="3531" spans="4:4" x14ac:dyDescent="0.2">
      <c r="D3531" s="99"/>
    </row>
    <row r="3532" spans="4:4" x14ac:dyDescent="0.2">
      <c r="D3532" s="99"/>
    </row>
    <row r="3533" spans="4:4" x14ac:dyDescent="0.2">
      <c r="D3533" s="99"/>
    </row>
    <row r="3534" spans="4:4" x14ac:dyDescent="0.2">
      <c r="D3534" s="99"/>
    </row>
    <row r="3535" spans="4:4" x14ac:dyDescent="0.2">
      <c r="D3535" s="99"/>
    </row>
    <row r="3536" spans="4:4" x14ac:dyDescent="0.2">
      <c r="D3536" s="99"/>
    </row>
    <row r="3537" spans="4:4" x14ac:dyDescent="0.2">
      <c r="D3537" s="99"/>
    </row>
    <row r="3538" spans="4:4" x14ac:dyDescent="0.2">
      <c r="D3538" s="99"/>
    </row>
    <row r="3539" spans="4:4" x14ac:dyDescent="0.2">
      <c r="D3539" s="99"/>
    </row>
    <row r="3540" spans="4:4" x14ac:dyDescent="0.2">
      <c r="D3540" s="99"/>
    </row>
    <row r="3541" spans="4:4" x14ac:dyDescent="0.2">
      <c r="D3541" s="99"/>
    </row>
    <row r="3542" spans="4:4" x14ac:dyDescent="0.2">
      <c r="D3542" s="99"/>
    </row>
    <row r="3543" spans="4:4" x14ac:dyDescent="0.2">
      <c r="D3543" s="99"/>
    </row>
    <row r="3544" spans="4:4" x14ac:dyDescent="0.2">
      <c r="D3544" s="99"/>
    </row>
    <row r="3545" spans="4:4" x14ac:dyDescent="0.2">
      <c r="D3545" s="99"/>
    </row>
    <row r="3546" spans="4:4" x14ac:dyDescent="0.2">
      <c r="D3546" s="99"/>
    </row>
    <row r="3547" spans="4:4" x14ac:dyDescent="0.2">
      <c r="D3547" s="99"/>
    </row>
    <row r="3548" spans="4:4" x14ac:dyDescent="0.2">
      <c r="D3548" s="99"/>
    </row>
    <row r="3549" spans="4:4" x14ac:dyDescent="0.2">
      <c r="D3549" s="99"/>
    </row>
    <row r="3550" spans="4:4" x14ac:dyDescent="0.2">
      <c r="D3550" s="99"/>
    </row>
    <row r="3551" spans="4:4" x14ac:dyDescent="0.2">
      <c r="D3551" s="99"/>
    </row>
    <row r="3552" spans="4:4" x14ac:dyDescent="0.2">
      <c r="D3552" s="99"/>
    </row>
    <row r="3553" spans="4:4" x14ac:dyDescent="0.2">
      <c r="D3553" s="99"/>
    </row>
    <row r="3554" spans="4:4" x14ac:dyDescent="0.2">
      <c r="D3554" s="99"/>
    </row>
    <row r="3555" spans="4:4" x14ac:dyDescent="0.2">
      <c r="D3555" s="99"/>
    </row>
    <row r="3556" spans="4:4" x14ac:dyDescent="0.2">
      <c r="D3556" s="99"/>
    </row>
    <row r="3557" spans="4:4" x14ac:dyDescent="0.2">
      <c r="D3557" s="99"/>
    </row>
    <row r="3558" spans="4:4" x14ac:dyDescent="0.2">
      <c r="D3558" s="99"/>
    </row>
    <row r="3559" spans="4:4" x14ac:dyDescent="0.2">
      <c r="D3559" s="99"/>
    </row>
    <row r="3560" spans="4:4" x14ac:dyDescent="0.2">
      <c r="D3560" s="99"/>
    </row>
    <row r="3561" spans="4:4" x14ac:dyDescent="0.2">
      <c r="D3561" s="99"/>
    </row>
    <row r="3562" spans="4:4" x14ac:dyDescent="0.2">
      <c r="D3562" s="99"/>
    </row>
    <row r="3563" spans="4:4" x14ac:dyDescent="0.2">
      <c r="D3563" s="99"/>
    </row>
    <row r="3564" spans="4:4" x14ac:dyDescent="0.2">
      <c r="D3564" s="99"/>
    </row>
    <row r="3565" spans="4:4" x14ac:dyDescent="0.2">
      <c r="D3565" s="99"/>
    </row>
    <row r="3566" spans="4:4" x14ac:dyDescent="0.2">
      <c r="D3566" s="99"/>
    </row>
    <row r="3567" spans="4:4" x14ac:dyDescent="0.2">
      <c r="D3567" s="99"/>
    </row>
    <row r="3568" spans="4:4" x14ac:dyDescent="0.2">
      <c r="D3568" s="99"/>
    </row>
    <row r="3569" spans="4:4" x14ac:dyDescent="0.2">
      <c r="D3569" s="99"/>
    </row>
    <row r="3570" spans="4:4" x14ac:dyDescent="0.2">
      <c r="D3570" s="99"/>
    </row>
    <row r="3571" spans="4:4" x14ac:dyDescent="0.2">
      <c r="D3571" s="99"/>
    </row>
    <row r="3572" spans="4:4" x14ac:dyDescent="0.2">
      <c r="D3572" s="99"/>
    </row>
    <row r="3573" spans="4:4" x14ac:dyDescent="0.2">
      <c r="D3573" s="99"/>
    </row>
    <row r="3574" spans="4:4" x14ac:dyDescent="0.2">
      <c r="D3574" s="99"/>
    </row>
    <row r="3575" spans="4:4" x14ac:dyDescent="0.2">
      <c r="D3575" s="99"/>
    </row>
    <row r="3576" spans="4:4" x14ac:dyDescent="0.2">
      <c r="D3576" s="99"/>
    </row>
    <row r="3577" spans="4:4" x14ac:dyDescent="0.2">
      <c r="D3577" s="99"/>
    </row>
    <row r="3578" spans="4:4" x14ac:dyDescent="0.2">
      <c r="D3578" s="99"/>
    </row>
    <row r="3579" spans="4:4" x14ac:dyDescent="0.2">
      <c r="D3579" s="99"/>
    </row>
    <row r="3580" spans="4:4" x14ac:dyDescent="0.2">
      <c r="D3580" s="99"/>
    </row>
    <row r="3581" spans="4:4" x14ac:dyDescent="0.2">
      <c r="D3581" s="99"/>
    </row>
    <row r="3582" spans="4:4" x14ac:dyDescent="0.2">
      <c r="D3582" s="99"/>
    </row>
    <row r="3583" spans="4:4" x14ac:dyDescent="0.2">
      <c r="D3583" s="99"/>
    </row>
    <row r="3584" spans="4:4" x14ac:dyDescent="0.2">
      <c r="D3584" s="99"/>
    </row>
    <row r="3585" spans="4:4" x14ac:dyDescent="0.2">
      <c r="D3585" s="99"/>
    </row>
    <row r="3586" spans="4:4" x14ac:dyDescent="0.2">
      <c r="D3586" s="99"/>
    </row>
    <row r="3587" spans="4:4" x14ac:dyDescent="0.2">
      <c r="D3587" s="99"/>
    </row>
    <row r="3588" spans="4:4" x14ac:dyDescent="0.2">
      <c r="D3588" s="99"/>
    </row>
    <row r="3589" spans="4:4" x14ac:dyDescent="0.2">
      <c r="D3589" s="99"/>
    </row>
    <row r="3590" spans="4:4" x14ac:dyDescent="0.2">
      <c r="D3590" s="99"/>
    </row>
    <row r="3591" spans="4:4" x14ac:dyDescent="0.2">
      <c r="D3591" s="99"/>
    </row>
    <row r="3592" spans="4:4" x14ac:dyDescent="0.2">
      <c r="D3592" s="99"/>
    </row>
    <row r="3593" spans="4:4" x14ac:dyDescent="0.2">
      <c r="D3593" s="99"/>
    </row>
    <row r="3594" spans="4:4" x14ac:dyDescent="0.2">
      <c r="D3594" s="99"/>
    </row>
    <row r="3595" spans="4:4" x14ac:dyDescent="0.2">
      <c r="D3595" s="99"/>
    </row>
    <row r="3596" spans="4:4" x14ac:dyDescent="0.2">
      <c r="D3596" s="99"/>
    </row>
    <row r="3597" spans="4:4" x14ac:dyDescent="0.2">
      <c r="D3597" s="99"/>
    </row>
    <row r="3598" spans="4:4" x14ac:dyDescent="0.2">
      <c r="D3598" s="99"/>
    </row>
    <row r="3599" spans="4:4" x14ac:dyDescent="0.2">
      <c r="D3599" s="99"/>
    </row>
    <row r="3600" spans="4:4" x14ac:dyDescent="0.2">
      <c r="D3600" s="99"/>
    </row>
    <row r="3601" spans="4:4" x14ac:dyDescent="0.2">
      <c r="D3601" s="99"/>
    </row>
    <row r="3602" spans="4:4" x14ac:dyDescent="0.2">
      <c r="D3602" s="99"/>
    </row>
    <row r="3603" spans="4:4" x14ac:dyDescent="0.2">
      <c r="D3603" s="99"/>
    </row>
    <row r="3604" spans="4:4" x14ac:dyDescent="0.2">
      <c r="D3604" s="99"/>
    </row>
    <row r="3605" spans="4:4" x14ac:dyDescent="0.2">
      <c r="D3605" s="99"/>
    </row>
    <row r="3606" spans="4:4" x14ac:dyDescent="0.2">
      <c r="D3606" s="99"/>
    </row>
    <row r="3607" spans="4:4" x14ac:dyDescent="0.2">
      <c r="D3607" s="99"/>
    </row>
    <row r="3608" spans="4:4" x14ac:dyDescent="0.2">
      <c r="D3608" s="99"/>
    </row>
    <row r="3609" spans="4:4" x14ac:dyDescent="0.2">
      <c r="D3609" s="99"/>
    </row>
    <row r="3610" spans="4:4" x14ac:dyDescent="0.2">
      <c r="D3610" s="99"/>
    </row>
    <row r="3611" spans="4:4" x14ac:dyDescent="0.2">
      <c r="D3611" s="99"/>
    </row>
    <row r="3612" spans="4:4" x14ac:dyDescent="0.2">
      <c r="D3612" s="99"/>
    </row>
    <row r="3613" spans="4:4" x14ac:dyDescent="0.2">
      <c r="D3613" s="99"/>
    </row>
    <row r="3614" spans="4:4" x14ac:dyDescent="0.2">
      <c r="D3614" s="99"/>
    </row>
    <row r="3615" spans="4:4" x14ac:dyDescent="0.2">
      <c r="D3615" s="99"/>
    </row>
    <row r="3616" spans="4:4" x14ac:dyDescent="0.2">
      <c r="D3616" s="99"/>
    </row>
    <row r="3617" spans="4:4" x14ac:dyDescent="0.2">
      <c r="D3617" s="99"/>
    </row>
    <row r="3618" spans="4:4" x14ac:dyDescent="0.2">
      <c r="D3618" s="99"/>
    </row>
    <row r="3619" spans="4:4" x14ac:dyDescent="0.2">
      <c r="D3619" s="99"/>
    </row>
    <row r="3620" spans="4:4" x14ac:dyDescent="0.2">
      <c r="D3620" s="99"/>
    </row>
    <row r="3621" spans="4:4" x14ac:dyDescent="0.2">
      <c r="D3621" s="99"/>
    </row>
    <row r="3622" spans="4:4" x14ac:dyDescent="0.2">
      <c r="D3622" s="99"/>
    </row>
    <row r="3623" spans="4:4" x14ac:dyDescent="0.2">
      <c r="D3623" s="99"/>
    </row>
    <row r="3624" spans="4:4" x14ac:dyDescent="0.2">
      <c r="D3624" s="99"/>
    </row>
    <row r="3625" spans="4:4" x14ac:dyDescent="0.2">
      <c r="D3625" s="99"/>
    </row>
    <row r="3626" spans="4:4" x14ac:dyDescent="0.2">
      <c r="D3626" s="99"/>
    </row>
    <row r="3627" spans="4:4" x14ac:dyDescent="0.2">
      <c r="D3627" s="99"/>
    </row>
    <row r="3628" spans="4:4" x14ac:dyDescent="0.2">
      <c r="D3628" s="99"/>
    </row>
    <row r="3629" spans="4:4" x14ac:dyDescent="0.2">
      <c r="D3629" s="99"/>
    </row>
    <row r="3630" spans="4:4" x14ac:dyDescent="0.2">
      <c r="D3630" s="99"/>
    </row>
    <row r="3631" spans="4:4" x14ac:dyDescent="0.2">
      <c r="D3631" s="99"/>
    </row>
    <row r="3632" spans="4:4" x14ac:dyDescent="0.2">
      <c r="D3632" s="99"/>
    </row>
    <row r="3633" spans="4:4" x14ac:dyDescent="0.2">
      <c r="D3633" s="99"/>
    </row>
    <row r="3634" spans="4:4" x14ac:dyDescent="0.2">
      <c r="D3634" s="99"/>
    </row>
    <row r="3635" spans="4:4" x14ac:dyDescent="0.2">
      <c r="D3635" s="99"/>
    </row>
    <row r="3636" spans="4:4" x14ac:dyDescent="0.2">
      <c r="D3636" s="99"/>
    </row>
    <row r="3637" spans="4:4" x14ac:dyDescent="0.2">
      <c r="D3637" s="99"/>
    </row>
    <row r="3638" spans="4:4" x14ac:dyDescent="0.2">
      <c r="D3638" s="99"/>
    </row>
    <row r="3639" spans="4:4" x14ac:dyDescent="0.2">
      <c r="D3639" s="99"/>
    </row>
    <row r="3640" spans="4:4" x14ac:dyDescent="0.2">
      <c r="D3640" s="99"/>
    </row>
    <row r="3641" spans="4:4" x14ac:dyDescent="0.2">
      <c r="D3641" s="99"/>
    </row>
    <row r="3642" spans="4:4" x14ac:dyDescent="0.2">
      <c r="D3642" s="99"/>
    </row>
    <row r="3643" spans="4:4" x14ac:dyDescent="0.2">
      <c r="D3643" s="99"/>
    </row>
    <row r="3644" spans="4:4" x14ac:dyDescent="0.2">
      <c r="D3644" s="99"/>
    </row>
    <row r="3645" spans="4:4" x14ac:dyDescent="0.2">
      <c r="D3645" s="99"/>
    </row>
    <row r="3646" spans="4:4" x14ac:dyDescent="0.2">
      <c r="D3646" s="99"/>
    </row>
    <row r="3647" spans="4:4" x14ac:dyDescent="0.2">
      <c r="D3647" s="99"/>
    </row>
    <row r="3648" spans="4:4" x14ac:dyDescent="0.2">
      <c r="D3648" s="99"/>
    </row>
    <row r="3649" spans="4:4" x14ac:dyDescent="0.2">
      <c r="D3649" s="99"/>
    </row>
    <row r="3650" spans="4:4" x14ac:dyDescent="0.2">
      <c r="D3650" s="99"/>
    </row>
    <row r="3651" spans="4:4" x14ac:dyDescent="0.2">
      <c r="D3651" s="99"/>
    </row>
    <row r="3652" spans="4:4" x14ac:dyDescent="0.2">
      <c r="D3652" s="99"/>
    </row>
    <row r="3653" spans="4:4" x14ac:dyDescent="0.2">
      <c r="D3653" s="99"/>
    </row>
    <row r="3654" spans="4:4" x14ac:dyDescent="0.2">
      <c r="D3654" s="99"/>
    </row>
    <row r="3655" spans="4:4" x14ac:dyDescent="0.2">
      <c r="D3655" s="99"/>
    </row>
    <row r="3656" spans="4:4" x14ac:dyDescent="0.2">
      <c r="D3656" s="99"/>
    </row>
    <row r="3657" spans="4:4" x14ac:dyDescent="0.2">
      <c r="D3657" s="99"/>
    </row>
    <row r="3658" spans="4:4" x14ac:dyDescent="0.2">
      <c r="D3658" s="99"/>
    </row>
    <row r="3659" spans="4:4" x14ac:dyDescent="0.2">
      <c r="D3659" s="99"/>
    </row>
    <row r="3660" spans="4:4" x14ac:dyDescent="0.2">
      <c r="D3660" s="99"/>
    </row>
    <row r="3661" spans="4:4" x14ac:dyDescent="0.2">
      <c r="D3661" s="99"/>
    </row>
    <row r="3662" spans="4:4" x14ac:dyDescent="0.2">
      <c r="D3662" s="99"/>
    </row>
    <row r="3663" spans="4:4" x14ac:dyDescent="0.2">
      <c r="D3663" s="99"/>
    </row>
    <row r="3664" spans="4:4" x14ac:dyDescent="0.2">
      <c r="D3664" s="99"/>
    </row>
    <row r="3665" spans="4:4" x14ac:dyDescent="0.2">
      <c r="D3665" s="99"/>
    </row>
    <row r="3666" spans="4:4" x14ac:dyDescent="0.2">
      <c r="D3666" s="99"/>
    </row>
    <row r="3667" spans="4:4" x14ac:dyDescent="0.2">
      <c r="D3667" s="99"/>
    </row>
    <row r="3668" spans="4:4" x14ac:dyDescent="0.2">
      <c r="D3668" s="99"/>
    </row>
    <row r="3669" spans="4:4" x14ac:dyDescent="0.2">
      <c r="D3669" s="99"/>
    </row>
    <row r="3670" spans="4:4" x14ac:dyDescent="0.2">
      <c r="D3670" s="99"/>
    </row>
    <row r="3671" spans="4:4" x14ac:dyDescent="0.2">
      <c r="D3671" s="99"/>
    </row>
    <row r="3672" spans="4:4" x14ac:dyDescent="0.2">
      <c r="D3672" s="99"/>
    </row>
    <row r="3673" spans="4:4" x14ac:dyDescent="0.2">
      <c r="D3673" s="99"/>
    </row>
    <row r="3674" spans="4:4" x14ac:dyDescent="0.2">
      <c r="D3674" s="99"/>
    </row>
    <row r="3675" spans="4:4" x14ac:dyDescent="0.2">
      <c r="D3675" s="99"/>
    </row>
    <row r="3676" spans="4:4" x14ac:dyDescent="0.2">
      <c r="D3676" s="99"/>
    </row>
    <row r="3677" spans="4:4" x14ac:dyDescent="0.2">
      <c r="D3677" s="99"/>
    </row>
    <row r="3678" spans="4:4" x14ac:dyDescent="0.2">
      <c r="D3678" s="99"/>
    </row>
    <row r="3679" spans="4:4" x14ac:dyDescent="0.2">
      <c r="D3679" s="99"/>
    </row>
    <row r="3680" spans="4:4" x14ac:dyDescent="0.2">
      <c r="D3680" s="99"/>
    </row>
    <row r="3681" spans="4:4" x14ac:dyDescent="0.2">
      <c r="D3681" s="99"/>
    </row>
    <row r="3682" spans="4:4" x14ac:dyDescent="0.2">
      <c r="D3682" s="99"/>
    </row>
    <row r="3683" spans="4:4" x14ac:dyDescent="0.2">
      <c r="D3683" s="99"/>
    </row>
    <row r="3684" spans="4:4" x14ac:dyDescent="0.2">
      <c r="D3684" s="99"/>
    </row>
    <row r="3685" spans="4:4" x14ac:dyDescent="0.2">
      <c r="D3685" s="99"/>
    </row>
    <row r="3686" spans="4:4" x14ac:dyDescent="0.2">
      <c r="D3686" s="99"/>
    </row>
    <row r="3687" spans="4:4" x14ac:dyDescent="0.2">
      <c r="D3687" s="99"/>
    </row>
    <row r="3688" spans="4:4" x14ac:dyDescent="0.2">
      <c r="D3688" s="99"/>
    </row>
    <row r="4289" spans="4:4" x14ac:dyDescent="0.2">
      <c r="D4289" s="100"/>
    </row>
    <row r="4290" spans="4:4" x14ac:dyDescent="0.2">
      <c r="D4290" s="100"/>
    </row>
    <row r="4291" spans="4:4" x14ac:dyDescent="0.2">
      <c r="D4291" s="100"/>
    </row>
    <row r="4292" spans="4:4" x14ac:dyDescent="0.2">
      <c r="D4292" s="100"/>
    </row>
    <row r="4293" spans="4:4" x14ac:dyDescent="0.2">
      <c r="D4293" s="100"/>
    </row>
    <row r="4294" spans="4:4" x14ac:dyDescent="0.2">
      <c r="D4294" s="100"/>
    </row>
    <row r="4295" spans="4:4" x14ac:dyDescent="0.2">
      <c r="D4295" s="100"/>
    </row>
    <row r="4296" spans="4:4" x14ac:dyDescent="0.2">
      <c r="D4296" s="100"/>
    </row>
    <row r="4297" spans="4:4" x14ac:dyDescent="0.2">
      <c r="D4297" s="100"/>
    </row>
    <row r="4298" spans="4:4" x14ac:dyDescent="0.2">
      <c r="D4298" s="100"/>
    </row>
    <row r="4299" spans="4:4" x14ac:dyDescent="0.2">
      <c r="D4299" s="100"/>
    </row>
    <row r="4300" spans="4:4" x14ac:dyDescent="0.2">
      <c r="D4300" s="100"/>
    </row>
    <row r="4301" spans="4:4" x14ac:dyDescent="0.2">
      <c r="D4301" s="100"/>
    </row>
    <row r="4302" spans="4:4" x14ac:dyDescent="0.2">
      <c r="D4302" s="100"/>
    </row>
    <row r="4303" spans="4:4" x14ac:dyDescent="0.2">
      <c r="D4303" s="100"/>
    </row>
    <row r="4304" spans="4:4" x14ac:dyDescent="0.2">
      <c r="D4304" s="100"/>
    </row>
    <row r="4305" spans="4:4" x14ac:dyDescent="0.2">
      <c r="D4305" s="100"/>
    </row>
    <row r="4306" spans="4:4" x14ac:dyDescent="0.2">
      <c r="D4306" s="100"/>
    </row>
    <row r="4307" spans="4:4" x14ac:dyDescent="0.2">
      <c r="D4307" s="100"/>
    </row>
    <row r="4308" spans="4:4" x14ac:dyDescent="0.2">
      <c r="D4308" s="100"/>
    </row>
    <row r="4309" spans="4:4" x14ac:dyDescent="0.2">
      <c r="D4309" s="100"/>
    </row>
    <row r="4310" spans="4:4" x14ac:dyDescent="0.2">
      <c r="D4310" s="100"/>
    </row>
    <row r="4311" spans="4:4" x14ac:dyDescent="0.2">
      <c r="D4311" s="100"/>
    </row>
    <row r="4312" spans="4:4" x14ac:dyDescent="0.2">
      <c r="D4312" s="100"/>
    </row>
    <row r="4313" spans="4:4" x14ac:dyDescent="0.2">
      <c r="D4313" s="100"/>
    </row>
    <row r="4314" spans="4:4" x14ac:dyDescent="0.2">
      <c r="D4314" s="100"/>
    </row>
    <row r="4315" spans="4:4" x14ac:dyDescent="0.2">
      <c r="D4315" s="100"/>
    </row>
    <row r="4316" spans="4:4" x14ac:dyDescent="0.2">
      <c r="D4316" s="100"/>
    </row>
    <row r="4317" spans="4:4" x14ac:dyDescent="0.2">
      <c r="D4317" s="100"/>
    </row>
    <row r="4318" spans="4:4" x14ac:dyDescent="0.2">
      <c r="D4318" s="100"/>
    </row>
    <row r="4319" spans="4:4" x14ac:dyDescent="0.2">
      <c r="D4319" s="100"/>
    </row>
    <row r="4320" spans="4:4" x14ac:dyDescent="0.2">
      <c r="D4320" s="100"/>
    </row>
    <row r="4321" spans="4:4" x14ac:dyDescent="0.2">
      <c r="D4321" s="100"/>
    </row>
    <row r="4322" spans="4:4" x14ac:dyDescent="0.2">
      <c r="D4322" s="100"/>
    </row>
    <row r="4323" spans="4:4" x14ac:dyDescent="0.2">
      <c r="D4323" s="100"/>
    </row>
    <row r="4324" spans="4:4" x14ac:dyDescent="0.2">
      <c r="D4324" s="100"/>
    </row>
    <row r="4325" spans="4:4" x14ac:dyDescent="0.2">
      <c r="D4325" s="100"/>
    </row>
    <row r="4326" spans="4:4" x14ac:dyDescent="0.2">
      <c r="D4326" s="100"/>
    </row>
    <row r="4327" spans="4:4" x14ac:dyDescent="0.2">
      <c r="D4327" s="100"/>
    </row>
    <row r="4328" spans="4:4" x14ac:dyDescent="0.2">
      <c r="D4328" s="100"/>
    </row>
    <row r="4329" spans="4:4" x14ac:dyDescent="0.2">
      <c r="D4329" s="100"/>
    </row>
    <row r="4330" spans="4:4" x14ac:dyDescent="0.2">
      <c r="D4330" s="100"/>
    </row>
    <row r="4331" spans="4:4" x14ac:dyDescent="0.2">
      <c r="D4331" s="100"/>
    </row>
    <row r="4332" spans="4:4" x14ac:dyDescent="0.2">
      <c r="D4332" s="100"/>
    </row>
    <row r="4333" spans="4:4" x14ac:dyDescent="0.2">
      <c r="D4333" s="100"/>
    </row>
    <row r="4334" spans="4:4" x14ac:dyDescent="0.2">
      <c r="D4334" s="100"/>
    </row>
    <row r="4335" spans="4:4" x14ac:dyDescent="0.2">
      <c r="D4335" s="100"/>
    </row>
    <row r="4336" spans="4:4" x14ac:dyDescent="0.2">
      <c r="D4336" s="100"/>
    </row>
    <row r="4337" spans="4:4" x14ac:dyDescent="0.2">
      <c r="D4337" s="100"/>
    </row>
    <row r="4338" spans="4:4" x14ac:dyDescent="0.2">
      <c r="D4338" s="100"/>
    </row>
    <row r="4339" spans="4:4" x14ac:dyDescent="0.2">
      <c r="D4339" s="100"/>
    </row>
    <row r="4340" spans="4:4" x14ac:dyDescent="0.2">
      <c r="D4340" s="100"/>
    </row>
    <row r="4341" spans="4:4" x14ac:dyDescent="0.2">
      <c r="D4341" s="100"/>
    </row>
    <row r="4342" spans="4:4" x14ac:dyDescent="0.2">
      <c r="D4342" s="100"/>
    </row>
    <row r="4343" spans="4:4" x14ac:dyDescent="0.2">
      <c r="D4343" s="100"/>
    </row>
    <row r="4344" spans="4:4" x14ac:dyDescent="0.2">
      <c r="D4344" s="100"/>
    </row>
    <row r="4345" spans="4:4" x14ac:dyDescent="0.2">
      <c r="D4345" s="100"/>
    </row>
    <row r="4346" spans="4:4" x14ac:dyDescent="0.2">
      <c r="D4346" s="100"/>
    </row>
    <row r="4347" spans="4:4" x14ac:dyDescent="0.2">
      <c r="D4347" s="100"/>
    </row>
    <row r="4348" spans="4:4" x14ac:dyDescent="0.2">
      <c r="D4348" s="100"/>
    </row>
    <row r="4349" spans="4:4" x14ac:dyDescent="0.2">
      <c r="D4349" s="100"/>
    </row>
    <row r="4350" spans="4:4" x14ac:dyDescent="0.2">
      <c r="D4350" s="100"/>
    </row>
    <row r="4351" spans="4:4" x14ac:dyDescent="0.2">
      <c r="D4351" s="100"/>
    </row>
    <row r="4352" spans="4:4" x14ac:dyDescent="0.2">
      <c r="D4352" s="100"/>
    </row>
    <row r="4353" spans="4:4" x14ac:dyDescent="0.2">
      <c r="D4353" s="100"/>
    </row>
    <row r="4354" spans="4:4" x14ac:dyDescent="0.2">
      <c r="D4354" s="100"/>
    </row>
    <row r="4355" spans="4:4" x14ac:dyDescent="0.2">
      <c r="D4355" s="100"/>
    </row>
    <row r="4356" spans="4:4" x14ac:dyDescent="0.2">
      <c r="D4356" s="100"/>
    </row>
    <row r="4357" spans="4:4" x14ac:dyDescent="0.2">
      <c r="D4357" s="100"/>
    </row>
    <row r="4358" spans="4:4" x14ac:dyDescent="0.2">
      <c r="D4358" s="100"/>
    </row>
    <row r="4359" spans="4:4" x14ac:dyDescent="0.2">
      <c r="D4359" s="100"/>
    </row>
    <row r="4360" spans="4:4" x14ac:dyDescent="0.2">
      <c r="D4360" s="100"/>
    </row>
    <row r="4361" spans="4:4" x14ac:dyDescent="0.2">
      <c r="D4361" s="100"/>
    </row>
    <row r="4362" spans="4:4" x14ac:dyDescent="0.2">
      <c r="D4362" s="100"/>
    </row>
    <row r="4363" spans="4:4" x14ac:dyDescent="0.2">
      <c r="D4363" s="100"/>
    </row>
    <row r="4364" spans="4:4" x14ac:dyDescent="0.2">
      <c r="D4364" s="100"/>
    </row>
    <row r="4365" spans="4:4" x14ac:dyDescent="0.2">
      <c r="D4365" s="100"/>
    </row>
    <row r="4366" spans="4:4" x14ac:dyDescent="0.2">
      <c r="D4366" s="100"/>
    </row>
    <row r="4367" spans="4:4" x14ac:dyDescent="0.2">
      <c r="D4367" s="100"/>
    </row>
    <row r="4368" spans="4:4" x14ac:dyDescent="0.2">
      <c r="D4368" s="100"/>
    </row>
    <row r="4369" spans="4:4" x14ac:dyDescent="0.2">
      <c r="D4369" s="100"/>
    </row>
    <row r="4370" spans="4:4" x14ac:dyDescent="0.2">
      <c r="D4370" s="100"/>
    </row>
    <row r="4371" spans="4:4" x14ac:dyDescent="0.2">
      <c r="D4371" s="100"/>
    </row>
    <row r="4372" spans="4:4" x14ac:dyDescent="0.2">
      <c r="D4372" s="100"/>
    </row>
    <row r="4373" spans="4:4" x14ac:dyDescent="0.2">
      <c r="D4373" s="100"/>
    </row>
    <row r="4374" spans="4:4" x14ac:dyDescent="0.2">
      <c r="D4374" s="100"/>
    </row>
    <row r="4375" spans="4:4" x14ac:dyDescent="0.2">
      <c r="D4375" s="100"/>
    </row>
    <row r="4376" spans="4:4" x14ac:dyDescent="0.2">
      <c r="D4376" s="100"/>
    </row>
    <row r="4377" spans="4:4" x14ac:dyDescent="0.2">
      <c r="D4377" s="100"/>
    </row>
    <row r="4378" spans="4:4" x14ac:dyDescent="0.2">
      <c r="D4378" s="100"/>
    </row>
    <row r="4379" spans="4:4" x14ac:dyDescent="0.2">
      <c r="D4379" s="100"/>
    </row>
    <row r="4380" spans="4:4" x14ac:dyDescent="0.2">
      <c r="D4380" s="100"/>
    </row>
    <row r="4381" spans="4:4" x14ac:dyDescent="0.2">
      <c r="D4381" s="100"/>
    </row>
    <row r="4382" spans="4:4" x14ac:dyDescent="0.2">
      <c r="D4382" s="100"/>
    </row>
    <row r="4383" spans="4:4" x14ac:dyDescent="0.2">
      <c r="D4383" s="100"/>
    </row>
    <row r="4384" spans="4:4" x14ac:dyDescent="0.2">
      <c r="D4384" s="100"/>
    </row>
    <row r="4385" spans="4:4" x14ac:dyDescent="0.2">
      <c r="D4385" s="100"/>
    </row>
    <row r="4386" spans="4:4" x14ac:dyDescent="0.2">
      <c r="D4386" s="100"/>
    </row>
    <row r="4387" spans="4:4" x14ac:dyDescent="0.2">
      <c r="D4387" s="100"/>
    </row>
    <row r="4388" spans="4:4" x14ac:dyDescent="0.2">
      <c r="D4388" s="100"/>
    </row>
    <row r="4389" spans="4:4" x14ac:dyDescent="0.2">
      <c r="D4389" s="100"/>
    </row>
    <row r="4390" spans="4:4" x14ac:dyDescent="0.2">
      <c r="D4390" s="100"/>
    </row>
    <row r="4391" spans="4:4" x14ac:dyDescent="0.2">
      <c r="D4391" s="100"/>
    </row>
    <row r="4392" spans="4:4" x14ac:dyDescent="0.2">
      <c r="D4392" s="100"/>
    </row>
    <row r="4393" spans="4:4" x14ac:dyDescent="0.2">
      <c r="D4393" s="100"/>
    </row>
    <row r="4394" spans="4:4" x14ac:dyDescent="0.2">
      <c r="D4394" s="100"/>
    </row>
    <row r="4395" spans="4:4" x14ac:dyDescent="0.2">
      <c r="D4395" s="100"/>
    </row>
    <row r="4396" spans="4:4" x14ac:dyDescent="0.2">
      <c r="D4396" s="100"/>
    </row>
    <row r="4397" spans="4:4" x14ac:dyDescent="0.2">
      <c r="D4397" s="100"/>
    </row>
    <row r="4398" spans="4:4" x14ac:dyDescent="0.2">
      <c r="D4398" s="100"/>
    </row>
    <row r="4399" spans="4:4" x14ac:dyDescent="0.2">
      <c r="D4399" s="100"/>
    </row>
    <row r="4400" spans="4:4" x14ac:dyDescent="0.2">
      <c r="D4400" s="100"/>
    </row>
    <row r="4401" spans="4:4" x14ac:dyDescent="0.2">
      <c r="D4401" s="100"/>
    </row>
    <row r="4402" spans="4:4" x14ac:dyDescent="0.2">
      <c r="D4402" s="100"/>
    </row>
    <row r="4403" spans="4:4" x14ac:dyDescent="0.2">
      <c r="D4403" s="100"/>
    </row>
    <row r="4404" spans="4:4" x14ac:dyDescent="0.2">
      <c r="D4404" s="100"/>
    </row>
    <row r="4405" spans="4:4" x14ac:dyDescent="0.2">
      <c r="D4405" s="100"/>
    </row>
    <row r="4406" spans="4:4" x14ac:dyDescent="0.2">
      <c r="D4406" s="100"/>
    </row>
    <row r="4407" spans="4:4" x14ac:dyDescent="0.2">
      <c r="D4407" s="100"/>
    </row>
    <row r="4408" spans="4:4" x14ac:dyDescent="0.2">
      <c r="D4408" s="100"/>
    </row>
    <row r="4409" spans="4:4" x14ac:dyDescent="0.2">
      <c r="D4409" s="100"/>
    </row>
    <row r="4410" spans="4:4" x14ac:dyDescent="0.2">
      <c r="D4410" s="100"/>
    </row>
    <row r="4411" spans="4:4" x14ac:dyDescent="0.2">
      <c r="D4411" s="100"/>
    </row>
    <row r="4412" spans="4:4" x14ac:dyDescent="0.2">
      <c r="D4412" s="100"/>
    </row>
    <row r="4413" spans="4:4" x14ac:dyDescent="0.2">
      <c r="D4413" s="100"/>
    </row>
    <row r="4414" spans="4:4" x14ac:dyDescent="0.2">
      <c r="D4414" s="100"/>
    </row>
    <row r="4415" spans="4:4" x14ac:dyDescent="0.2">
      <c r="D4415" s="100"/>
    </row>
    <row r="4416" spans="4:4" x14ac:dyDescent="0.2">
      <c r="D4416" s="100"/>
    </row>
    <row r="4417" spans="4:4" x14ac:dyDescent="0.2">
      <c r="D4417" s="100"/>
    </row>
    <row r="4418" spans="4:4" x14ac:dyDescent="0.2">
      <c r="D4418" s="100"/>
    </row>
    <row r="4419" spans="4:4" x14ac:dyDescent="0.2">
      <c r="D4419" s="100"/>
    </row>
    <row r="4420" spans="4:4" x14ac:dyDescent="0.2">
      <c r="D4420" s="100"/>
    </row>
    <row r="4421" spans="4:4" x14ac:dyDescent="0.2">
      <c r="D4421" s="100"/>
    </row>
    <row r="4422" spans="4:4" x14ac:dyDescent="0.2">
      <c r="D4422" s="100"/>
    </row>
    <row r="4423" spans="4:4" x14ac:dyDescent="0.2">
      <c r="D4423" s="100"/>
    </row>
    <row r="4424" spans="4:4" x14ac:dyDescent="0.2">
      <c r="D4424" s="100"/>
    </row>
    <row r="4425" spans="4:4" x14ac:dyDescent="0.2">
      <c r="D4425" s="100"/>
    </row>
    <row r="4426" spans="4:4" x14ac:dyDescent="0.2">
      <c r="D4426" s="100"/>
    </row>
    <row r="4427" spans="4:4" x14ac:dyDescent="0.2">
      <c r="D4427" s="100"/>
    </row>
    <row r="4428" spans="4:4" x14ac:dyDescent="0.2">
      <c r="D4428" s="100"/>
    </row>
    <row r="4429" spans="4:4" x14ac:dyDescent="0.2">
      <c r="D4429" s="100"/>
    </row>
    <row r="4430" spans="4:4" x14ac:dyDescent="0.2">
      <c r="D4430" s="100"/>
    </row>
    <row r="4431" spans="4:4" x14ac:dyDescent="0.2">
      <c r="D4431" s="100"/>
    </row>
    <row r="4432" spans="4:4" x14ac:dyDescent="0.2">
      <c r="D4432" s="100"/>
    </row>
    <row r="4433" spans="4:4" x14ac:dyDescent="0.2">
      <c r="D4433" s="100"/>
    </row>
    <row r="4434" spans="4:4" x14ac:dyDescent="0.2">
      <c r="D4434" s="100"/>
    </row>
    <row r="4435" spans="4:4" x14ac:dyDescent="0.2">
      <c r="D4435" s="100"/>
    </row>
    <row r="4436" spans="4:4" x14ac:dyDescent="0.2">
      <c r="D4436" s="100"/>
    </row>
    <row r="4437" spans="4:4" x14ac:dyDescent="0.2">
      <c r="D4437" s="100"/>
    </row>
    <row r="4438" spans="4:4" x14ac:dyDescent="0.2">
      <c r="D4438" s="100"/>
    </row>
    <row r="4439" spans="4:4" x14ac:dyDescent="0.2">
      <c r="D4439" s="100"/>
    </row>
    <row r="4440" spans="4:4" x14ac:dyDescent="0.2">
      <c r="D4440" s="100"/>
    </row>
    <row r="4441" spans="4:4" x14ac:dyDescent="0.2">
      <c r="D4441" s="100"/>
    </row>
    <row r="4442" spans="4:4" x14ac:dyDescent="0.2">
      <c r="D4442" s="100"/>
    </row>
    <row r="4443" spans="4:4" x14ac:dyDescent="0.2">
      <c r="D4443" s="100"/>
    </row>
    <row r="4444" spans="4:4" x14ac:dyDescent="0.2">
      <c r="D4444" s="100"/>
    </row>
    <row r="4445" spans="4:4" x14ac:dyDescent="0.2">
      <c r="D4445" s="100"/>
    </row>
    <row r="4446" spans="4:4" x14ac:dyDescent="0.2">
      <c r="D4446" s="100"/>
    </row>
    <row r="4447" spans="4:4" x14ac:dyDescent="0.2">
      <c r="D4447" s="100"/>
    </row>
    <row r="4448" spans="4:4" x14ac:dyDescent="0.2">
      <c r="D4448" s="100"/>
    </row>
    <row r="4449" spans="4:4" x14ac:dyDescent="0.2">
      <c r="D4449" s="100"/>
    </row>
    <row r="4450" spans="4:4" x14ac:dyDescent="0.2">
      <c r="D4450" s="100"/>
    </row>
    <row r="4451" spans="4:4" x14ac:dyDescent="0.2">
      <c r="D4451" s="100"/>
    </row>
    <row r="4452" spans="4:4" x14ac:dyDescent="0.2">
      <c r="D4452" s="100"/>
    </row>
    <row r="4453" spans="4:4" x14ac:dyDescent="0.2">
      <c r="D4453" s="100"/>
    </row>
    <row r="4454" spans="4:4" x14ac:dyDescent="0.2">
      <c r="D4454" s="100"/>
    </row>
    <row r="4455" spans="4:4" x14ac:dyDescent="0.2">
      <c r="D4455" s="100"/>
    </row>
    <row r="4456" spans="4:4" x14ac:dyDescent="0.2">
      <c r="D4456" s="100"/>
    </row>
    <row r="4457" spans="4:4" x14ac:dyDescent="0.2">
      <c r="D4457" s="100"/>
    </row>
    <row r="4458" spans="4:4" x14ac:dyDescent="0.2">
      <c r="D4458" s="100"/>
    </row>
    <row r="4459" spans="4:4" x14ac:dyDescent="0.2">
      <c r="D4459" s="100"/>
    </row>
    <row r="4460" spans="4:4" x14ac:dyDescent="0.2">
      <c r="D4460" s="100"/>
    </row>
    <row r="4461" spans="4:4" x14ac:dyDescent="0.2">
      <c r="D4461" s="100"/>
    </row>
    <row r="4462" spans="4:4" x14ac:dyDescent="0.2">
      <c r="D4462" s="100"/>
    </row>
    <row r="4463" spans="4:4" x14ac:dyDescent="0.2">
      <c r="D4463" s="100"/>
    </row>
    <row r="4464" spans="4:4" x14ac:dyDescent="0.2">
      <c r="D4464" s="100"/>
    </row>
    <row r="4465" spans="4:4" x14ac:dyDescent="0.2">
      <c r="D4465" s="100"/>
    </row>
    <row r="4466" spans="4:4" x14ac:dyDescent="0.2">
      <c r="D4466" s="100"/>
    </row>
    <row r="4467" spans="4:4" x14ac:dyDescent="0.2">
      <c r="D4467" s="100"/>
    </row>
    <row r="4468" spans="4:4" x14ac:dyDescent="0.2">
      <c r="D4468" s="100"/>
    </row>
    <row r="4469" spans="4:4" x14ac:dyDescent="0.2">
      <c r="D4469" s="100"/>
    </row>
    <row r="4470" spans="4:4" x14ac:dyDescent="0.2">
      <c r="D4470" s="100"/>
    </row>
    <row r="4471" spans="4:4" x14ac:dyDescent="0.2">
      <c r="D4471" s="100"/>
    </row>
    <row r="4472" spans="4:4" x14ac:dyDescent="0.2">
      <c r="D4472" s="100"/>
    </row>
    <row r="4473" spans="4:4" x14ac:dyDescent="0.2">
      <c r="D4473" s="100"/>
    </row>
    <row r="4474" spans="4:4" x14ac:dyDescent="0.2">
      <c r="D4474" s="100"/>
    </row>
    <row r="4475" spans="4:4" x14ac:dyDescent="0.2">
      <c r="D4475" s="100"/>
    </row>
    <row r="4476" spans="4:4" x14ac:dyDescent="0.2">
      <c r="D4476" s="100"/>
    </row>
    <row r="4477" spans="4:4" x14ac:dyDescent="0.2">
      <c r="D4477" s="100"/>
    </row>
    <row r="4478" spans="4:4" x14ac:dyDescent="0.2">
      <c r="D4478" s="100"/>
    </row>
    <row r="4479" spans="4:4" x14ac:dyDescent="0.2">
      <c r="D4479" s="100"/>
    </row>
    <row r="4480" spans="4:4" x14ac:dyDescent="0.2">
      <c r="D4480" s="100"/>
    </row>
    <row r="4481" spans="4:4" x14ac:dyDescent="0.2">
      <c r="D4481" s="100"/>
    </row>
    <row r="4482" spans="4:4" x14ac:dyDescent="0.2">
      <c r="D4482" s="100"/>
    </row>
    <row r="4483" spans="4:4" x14ac:dyDescent="0.2">
      <c r="D4483" s="100"/>
    </row>
    <row r="4484" spans="4:4" x14ac:dyDescent="0.2">
      <c r="D4484" s="100"/>
    </row>
    <row r="4485" spans="4:4" x14ac:dyDescent="0.2">
      <c r="D4485" s="100"/>
    </row>
    <row r="4486" spans="4:4" x14ac:dyDescent="0.2">
      <c r="D4486" s="100"/>
    </row>
    <row r="4487" spans="4:4" x14ac:dyDescent="0.2">
      <c r="D4487" s="100"/>
    </row>
    <row r="4488" spans="4:4" x14ac:dyDescent="0.2">
      <c r="D4488" s="100"/>
    </row>
    <row r="4489" spans="4:4" x14ac:dyDescent="0.2">
      <c r="D4489" s="100"/>
    </row>
    <row r="4490" spans="4:4" x14ac:dyDescent="0.2">
      <c r="D4490" s="100"/>
    </row>
    <row r="4491" spans="4:4" x14ac:dyDescent="0.2">
      <c r="D4491" s="100"/>
    </row>
    <row r="4492" spans="4:4" x14ac:dyDescent="0.2">
      <c r="D4492" s="100"/>
    </row>
    <row r="4493" spans="4:4" x14ac:dyDescent="0.2">
      <c r="D4493" s="100"/>
    </row>
    <row r="4494" spans="4:4" x14ac:dyDescent="0.2">
      <c r="D4494" s="100"/>
    </row>
    <row r="4495" spans="4:4" x14ac:dyDescent="0.2">
      <c r="D4495" s="100"/>
    </row>
    <row r="4496" spans="4:4" x14ac:dyDescent="0.2">
      <c r="D4496" s="100"/>
    </row>
    <row r="4497" spans="4:4" x14ac:dyDescent="0.2">
      <c r="D4497" s="100"/>
    </row>
    <row r="4498" spans="4:4" x14ac:dyDescent="0.2">
      <c r="D4498" s="100"/>
    </row>
    <row r="4499" spans="4:4" x14ac:dyDescent="0.2">
      <c r="D4499" s="100"/>
    </row>
    <row r="4500" spans="4:4" x14ac:dyDescent="0.2">
      <c r="D4500" s="100"/>
    </row>
    <row r="4501" spans="4:4" x14ac:dyDescent="0.2">
      <c r="D4501" s="100"/>
    </row>
    <row r="4502" spans="4:4" x14ac:dyDescent="0.2">
      <c r="D4502" s="100"/>
    </row>
    <row r="4503" spans="4:4" x14ac:dyDescent="0.2">
      <c r="D4503" s="100"/>
    </row>
    <row r="4504" spans="4:4" x14ac:dyDescent="0.2">
      <c r="D4504" s="100"/>
    </row>
    <row r="4505" spans="4:4" x14ac:dyDescent="0.2">
      <c r="D4505" s="100"/>
    </row>
    <row r="4506" spans="4:4" x14ac:dyDescent="0.2">
      <c r="D4506" s="100"/>
    </row>
    <row r="4507" spans="4:4" x14ac:dyDescent="0.2">
      <c r="D4507" s="100"/>
    </row>
    <row r="4508" spans="4:4" x14ac:dyDescent="0.2">
      <c r="D4508" s="100"/>
    </row>
    <row r="4509" spans="4:4" x14ac:dyDescent="0.2">
      <c r="D4509" s="100"/>
    </row>
    <row r="4510" spans="4:4" x14ac:dyDescent="0.2">
      <c r="D4510" s="100"/>
    </row>
    <row r="4511" spans="4:4" x14ac:dyDescent="0.2">
      <c r="D4511" s="100"/>
    </row>
    <row r="4512" spans="4:4" x14ac:dyDescent="0.2">
      <c r="D4512" s="100"/>
    </row>
    <row r="4513" spans="4:4" x14ac:dyDescent="0.2">
      <c r="D4513" s="100"/>
    </row>
    <row r="4514" spans="4:4" x14ac:dyDescent="0.2">
      <c r="D4514" s="100"/>
    </row>
    <row r="4515" spans="4:4" x14ac:dyDescent="0.2">
      <c r="D4515" s="100"/>
    </row>
    <row r="4516" spans="4:4" x14ac:dyDescent="0.2">
      <c r="D4516" s="100"/>
    </row>
    <row r="4517" spans="4:4" x14ac:dyDescent="0.2">
      <c r="D4517" s="100"/>
    </row>
    <row r="4518" spans="4:4" x14ac:dyDescent="0.2">
      <c r="D4518" s="100"/>
    </row>
    <row r="4519" spans="4:4" x14ac:dyDescent="0.2">
      <c r="D4519" s="100"/>
    </row>
    <row r="4520" spans="4:4" x14ac:dyDescent="0.2">
      <c r="D4520" s="100"/>
    </row>
    <row r="4521" spans="4:4" x14ac:dyDescent="0.2">
      <c r="D4521" s="100"/>
    </row>
    <row r="4522" spans="4:4" x14ac:dyDescent="0.2">
      <c r="D4522" s="100"/>
    </row>
    <row r="4523" spans="4:4" x14ac:dyDescent="0.2">
      <c r="D4523" s="100"/>
    </row>
    <row r="4524" spans="4:4" x14ac:dyDescent="0.2">
      <c r="D4524" s="100"/>
    </row>
    <row r="4525" spans="4:4" x14ac:dyDescent="0.2">
      <c r="D4525" s="100"/>
    </row>
    <row r="4526" spans="4:4" x14ac:dyDescent="0.2">
      <c r="D4526" s="100"/>
    </row>
    <row r="4527" spans="4:4" x14ac:dyDescent="0.2">
      <c r="D4527" s="100"/>
    </row>
    <row r="4528" spans="4:4" x14ac:dyDescent="0.2">
      <c r="D4528" s="100"/>
    </row>
    <row r="4529" spans="4:4" x14ac:dyDescent="0.2">
      <c r="D4529" s="100"/>
    </row>
    <row r="4530" spans="4:4" x14ac:dyDescent="0.2">
      <c r="D4530" s="100"/>
    </row>
    <row r="4531" spans="4:4" x14ac:dyDescent="0.2">
      <c r="D4531" s="100"/>
    </row>
    <row r="4532" spans="4:4" x14ac:dyDescent="0.2">
      <c r="D4532" s="100"/>
    </row>
    <row r="4533" spans="4:4" x14ac:dyDescent="0.2">
      <c r="D4533" s="100"/>
    </row>
    <row r="4534" spans="4:4" x14ac:dyDescent="0.2">
      <c r="D4534" s="100"/>
    </row>
    <row r="4535" spans="4:4" x14ac:dyDescent="0.2">
      <c r="D4535" s="100"/>
    </row>
    <row r="4536" spans="4:4" x14ac:dyDescent="0.2">
      <c r="D4536" s="100"/>
    </row>
    <row r="4537" spans="4:4" x14ac:dyDescent="0.2">
      <c r="D4537" s="100"/>
    </row>
    <row r="4538" spans="4:4" x14ac:dyDescent="0.2">
      <c r="D4538" s="100"/>
    </row>
    <row r="4539" spans="4:4" x14ac:dyDescent="0.2">
      <c r="D4539" s="100"/>
    </row>
    <row r="4540" spans="4:4" x14ac:dyDescent="0.2">
      <c r="D4540" s="100"/>
    </row>
    <row r="4541" spans="4:4" x14ac:dyDescent="0.2">
      <c r="D4541" s="100"/>
    </row>
    <row r="4542" spans="4:4" x14ac:dyDescent="0.2">
      <c r="D4542" s="100"/>
    </row>
    <row r="4543" spans="4:4" x14ac:dyDescent="0.2">
      <c r="D4543" s="100"/>
    </row>
    <row r="4544" spans="4:4" x14ac:dyDescent="0.2">
      <c r="D4544" s="100"/>
    </row>
    <row r="4545" spans="4:4" x14ac:dyDescent="0.2">
      <c r="D4545" s="100"/>
    </row>
    <row r="4546" spans="4:4" x14ac:dyDescent="0.2">
      <c r="D4546" s="100"/>
    </row>
    <row r="4547" spans="4:4" x14ac:dyDescent="0.2">
      <c r="D4547" s="100"/>
    </row>
    <row r="4548" spans="4:4" x14ac:dyDescent="0.2">
      <c r="D4548" s="100"/>
    </row>
    <row r="4549" spans="4:4" x14ac:dyDescent="0.2">
      <c r="D4549" s="100"/>
    </row>
    <row r="4550" spans="4:4" x14ac:dyDescent="0.2">
      <c r="D4550" s="100"/>
    </row>
    <row r="4551" spans="4:4" x14ac:dyDescent="0.2">
      <c r="D4551" s="100"/>
    </row>
    <row r="4552" spans="4:4" x14ac:dyDescent="0.2">
      <c r="D4552" s="100"/>
    </row>
    <row r="4553" spans="4:4" x14ac:dyDescent="0.2">
      <c r="D4553" s="100"/>
    </row>
    <row r="4554" spans="4:4" x14ac:dyDescent="0.2">
      <c r="D4554" s="100"/>
    </row>
    <row r="4555" spans="4:4" x14ac:dyDescent="0.2">
      <c r="D4555" s="100"/>
    </row>
    <row r="4556" spans="4:4" x14ac:dyDescent="0.2">
      <c r="D4556" s="100"/>
    </row>
    <row r="4557" spans="4:4" x14ac:dyDescent="0.2">
      <c r="D4557" s="100"/>
    </row>
    <row r="4558" spans="4:4" x14ac:dyDescent="0.2">
      <c r="D4558" s="100"/>
    </row>
    <row r="4559" spans="4:4" x14ac:dyDescent="0.2">
      <c r="D4559" s="100"/>
    </row>
    <row r="4560" spans="4:4" x14ac:dyDescent="0.2">
      <c r="D4560" s="100"/>
    </row>
    <row r="4561" spans="4:4" x14ac:dyDescent="0.2">
      <c r="D4561" s="100"/>
    </row>
    <row r="4562" spans="4:4" x14ac:dyDescent="0.2">
      <c r="D4562" s="100"/>
    </row>
    <row r="4563" spans="4:4" x14ac:dyDescent="0.2">
      <c r="D4563" s="100"/>
    </row>
    <row r="4564" spans="4:4" x14ac:dyDescent="0.2">
      <c r="D4564" s="100"/>
    </row>
    <row r="4565" spans="4:4" x14ac:dyDescent="0.2">
      <c r="D4565" s="100"/>
    </row>
    <row r="4566" spans="4:4" x14ac:dyDescent="0.2">
      <c r="D4566" s="100"/>
    </row>
    <row r="4567" spans="4:4" x14ac:dyDescent="0.2">
      <c r="D4567" s="100"/>
    </row>
    <row r="4568" spans="4:4" x14ac:dyDescent="0.2">
      <c r="D4568" s="100"/>
    </row>
    <row r="4569" spans="4:4" x14ac:dyDescent="0.2">
      <c r="D4569" s="100"/>
    </row>
    <row r="4570" spans="4:4" x14ac:dyDescent="0.2">
      <c r="D4570" s="100"/>
    </row>
    <row r="4571" spans="4:4" x14ac:dyDescent="0.2">
      <c r="D4571" s="100"/>
    </row>
    <row r="4572" spans="4:4" x14ac:dyDescent="0.2">
      <c r="D4572" s="100"/>
    </row>
    <row r="4573" spans="4:4" x14ac:dyDescent="0.2">
      <c r="D4573" s="100"/>
    </row>
    <row r="4574" spans="4:4" x14ac:dyDescent="0.2">
      <c r="D4574" s="100"/>
    </row>
    <row r="4575" spans="4:4" x14ac:dyDescent="0.2">
      <c r="D4575" s="100"/>
    </row>
    <row r="4576" spans="4:4" x14ac:dyDescent="0.2">
      <c r="D4576" s="100"/>
    </row>
    <row r="4577" spans="4:4" x14ac:dyDescent="0.2">
      <c r="D4577" s="100"/>
    </row>
    <row r="4578" spans="4:4" x14ac:dyDescent="0.2">
      <c r="D4578" s="100"/>
    </row>
    <row r="4579" spans="4:4" x14ac:dyDescent="0.2">
      <c r="D4579" s="100"/>
    </row>
    <row r="4580" spans="4:4" x14ac:dyDescent="0.2">
      <c r="D4580" s="100"/>
    </row>
    <row r="4581" spans="4:4" x14ac:dyDescent="0.2">
      <c r="D4581" s="100"/>
    </row>
    <row r="4582" spans="4:4" x14ac:dyDescent="0.2">
      <c r="D4582" s="100"/>
    </row>
    <row r="4583" spans="4:4" x14ac:dyDescent="0.2">
      <c r="D4583" s="100"/>
    </row>
    <row r="4584" spans="4:4" x14ac:dyDescent="0.2">
      <c r="D4584" s="100"/>
    </row>
    <row r="4585" spans="4:4" x14ac:dyDescent="0.2">
      <c r="D4585" s="100"/>
    </row>
    <row r="4586" spans="4:4" x14ac:dyDescent="0.2">
      <c r="D4586" s="100"/>
    </row>
    <row r="4587" spans="4:4" x14ac:dyDescent="0.2">
      <c r="D4587" s="100"/>
    </row>
    <row r="4588" spans="4:4" x14ac:dyDescent="0.2">
      <c r="D4588" s="100"/>
    </row>
    <row r="4589" spans="4:4" x14ac:dyDescent="0.2">
      <c r="D4589" s="100"/>
    </row>
    <row r="4590" spans="4:4" x14ac:dyDescent="0.2">
      <c r="D4590" s="100"/>
    </row>
    <row r="4591" spans="4:4" x14ac:dyDescent="0.2">
      <c r="D4591" s="100"/>
    </row>
    <row r="4592" spans="4:4" x14ac:dyDescent="0.2">
      <c r="D4592" s="100"/>
    </row>
    <row r="4593" spans="4:4" x14ac:dyDescent="0.2">
      <c r="D4593" s="100"/>
    </row>
    <row r="4594" spans="4:4" x14ac:dyDescent="0.2">
      <c r="D4594" s="100"/>
    </row>
    <row r="4595" spans="4:4" x14ac:dyDescent="0.2">
      <c r="D4595" s="100"/>
    </row>
    <row r="4596" spans="4:4" x14ac:dyDescent="0.2">
      <c r="D4596" s="100"/>
    </row>
    <row r="4597" spans="4:4" x14ac:dyDescent="0.2">
      <c r="D4597" s="100"/>
    </row>
    <row r="4598" spans="4:4" x14ac:dyDescent="0.2">
      <c r="D4598" s="100"/>
    </row>
    <row r="4599" spans="4:4" x14ac:dyDescent="0.2">
      <c r="D4599" s="100"/>
    </row>
    <row r="4600" spans="4:4" x14ac:dyDescent="0.2">
      <c r="D4600" s="100"/>
    </row>
    <row r="4601" spans="4:4" x14ac:dyDescent="0.2">
      <c r="D4601" s="100"/>
    </row>
    <row r="4602" spans="4:4" x14ac:dyDescent="0.2">
      <c r="D4602" s="100"/>
    </row>
    <row r="4603" spans="4:4" x14ac:dyDescent="0.2">
      <c r="D4603" s="100"/>
    </row>
    <row r="4604" spans="4:4" x14ac:dyDescent="0.2">
      <c r="D4604" s="100"/>
    </row>
    <row r="4605" spans="4:4" x14ac:dyDescent="0.2">
      <c r="D4605" s="100"/>
    </row>
    <row r="4606" spans="4:4" x14ac:dyDescent="0.2">
      <c r="D4606" s="100"/>
    </row>
    <row r="4607" spans="4:4" x14ac:dyDescent="0.2">
      <c r="D4607" s="100"/>
    </row>
    <row r="4608" spans="4:4" x14ac:dyDescent="0.2">
      <c r="D4608" s="100"/>
    </row>
    <row r="4609" spans="4:4" x14ac:dyDescent="0.2">
      <c r="D4609" s="100"/>
    </row>
    <row r="4610" spans="4:4" x14ac:dyDescent="0.2">
      <c r="D4610" s="100"/>
    </row>
    <row r="4611" spans="4:4" x14ac:dyDescent="0.2">
      <c r="D4611" s="100"/>
    </row>
    <row r="4612" spans="4:4" x14ac:dyDescent="0.2">
      <c r="D4612" s="100"/>
    </row>
    <row r="4613" spans="4:4" x14ac:dyDescent="0.2">
      <c r="D4613" s="100"/>
    </row>
    <row r="4614" spans="4:4" x14ac:dyDescent="0.2">
      <c r="D4614" s="100"/>
    </row>
    <row r="4615" spans="4:4" x14ac:dyDescent="0.2">
      <c r="D4615" s="100"/>
    </row>
    <row r="4616" spans="4:4" x14ac:dyDescent="0.2">
      <c r="D4616" s="100"/>
    </row>
    <row r="4617" spans="4:4" x14ac:dyDescent="0.2">
      <c r="D4617" s="100"/>
    </row>
    <row r="4618" spans="4:4" x14ac:dyDescent="0.2">
      <c r="D4618" s="100"/>
    </row>
    <row r="4619" spans="4:4" x14ac:dyDescent="0.2">
      <c r="D4619" s="100"/>
    </row>
    <row r="4620" spans="4:4" x14ac:dyDescent="0.2">
      <c r="D4620" s="100"/>
    </row>
    <row r="4621" spans="4:4" x14ac:dyDescent="0.2">
      <c r="D4621" s="100"/>
    </row>
    <row r="4622" spans="4:4" x14ac:dyDescent="0.2">
      <c r="D4622" s="100"/>
    </row>
    <row r="4623" spans="4:4" x14ac:dyDescent="0.2">
      <c r="D4623" s="100"/>
    </row>
    <row r="4624" spans="4:4" x14ac:dyDescent="0.2">
      <c r="D4624" s="100"/>
    </row>
    <row r="4625" spans="4:4" x14ac:dyDescent="0.2">
      <c r="D4625" s="100"/>
    </row>
    <row r="4626" spans="4:4" x14ac:dyDescent="0.2">
      <c r="D4626" s="100"/>
    </row>
    <row r="4627" spans="4:4" x14ac:dyDescent="0.2">
      <c r="D4627" s="100"/>
    </row>
    <row r="4628" spans="4:4" x14ac:dyDescent="0.2">
      <c r="D4628" s="100"/>
    </row>
    <row r="4629" spans="4:4" x14ac:dyDescent="0.2">
      <c r="D4629" s="100"/>
    </row>
    <row r="4630" spans="4:4" x14ac:dyDescent="0.2">
      <c r="D4630" s="100"/>
    </row>
    <row r="4631" spans="4:4" x14ac:dyDescent="0.2">
      <c r="D4631" s="100"/>
    </row>
    <row r="4632" spans="4:4" x14ac:dyDescent="0.2">
      <c r="D4632" s="100"/>
    </row>
    <row r="4633" spans="4:4" x14ac:dyDescent="0.2">
      <c r="D4633" s="100"/>
    </row>
    <row r="4634" spans="4:4" x14ac:dyDescent="0.2">
      <c r="D4634" s="100"/>
    </row>
    <row r="4635" spans="4:4" x14ac:dyDescent="0.2">
      <c r="D4635" s="100"/>
    </row>
    <row r="4636" spans="4:4" x14ac:dyDescent="0.2">
      <c r="D4636" s="100"/>
    </row>
    <row r="4637" spans="4:4" x14ac:dyDescent="0.2">
      <c r="D4637" s="100"/>
    </row>
    <row r="4638" spans="4:4" x14ac:dyDescent="0.2">
      <c r="D4638" s="100"/>
    </row>
    <row r="4639" spans="4:4" x14ac:dyDescent="0.2">
      <c r="D4639" s="100"/>
    </row>
    <row r="4640" spans="4:4" x14ac:dyDescent="0.2">
      <c r="D4640" s="100"/>
    </row>
    <row r="4641" spans="4:4" x14ac:dyDescent="0.2">
      <c r="D4641" s="100"/>
    </row>
    <row r="4642" spans="4:4" x14ac:dyDescent="0.2">
      <c r="D4642" s="100"/>
    </row>
    <row r="4643" spans="4:4" x14ac:dyDescent="0.2">
      <c r="D4643" s="100"/>
    </row>
    <row r="4644" spans="4:4" x14ac:dyDescent="0.2">
      <c r="D4644" s="100"/>
    </row>
    <row r="4645" spans="4:4" x14ac:dyDescent="0.2">
      <c r="D4645" s="100"/>
    </row>
    <row r="4646" spans="4:4" x14ac:dyDescent="0.2">
      <c r="D4646" s="100"/>
    </row>
    <row r="4647" spans="4:4" x14ac:dyDescent="0.2">
      <c r="D4647" s="100"/>
    </row>
    <row r="4648" spans="4:4" x14ac:dyDescent="0.2">
      <c r="D4648" s="100"/>
    </row>
    <row r="4649" spans="4:4" x14ac:dyDescent="0.2">
      <c r="D4649" s="100"/>
    </row>
    <row r="4650" spans="4:4" x14ac:dyDescent="0.2">
      <c r="D4650" s="100"/>
    </row>
    <row r="4651" spans="4:4" x14ac:dyDescent="0.2">
      <c r="D4651" s="100"/>
    </row>
    <row r="4652" spans="4:4" x14ac:dyDescent="0.2">
      <c r="D4652" s="100"/>
    </row>
    <row r="4653" spans="4:4" x14ac:dyDescent="0.2">
      <c r="D4653" s="100"/>
    </row>
    <row r="4654" spans="4:4" x14ac:dyDescent="0.2">
      <c r="D4654" s="100"/>
    </row>
    <row r="4655" spans="4:4" x14ac:dyDescent="0.2">
      <c r="D4655" s="100"/>
    </row>
    <row r="4656" spans="4:4" x14ac:dyDescent="0.2">
      <c r="D4656" s="100"/>
    </row>
    <row r="4657" spans="4:4" x14ac:dyDescent="0.2">
      <c r="D4657" s="100"/>
    </row>
    <row r="4658" spans="4:4" x14ac:dyDescent="0.2">
      <c r="D4658" s="100"/>
    </row>
    <row r="4659" spans="4:4" x14ac:dyDescent="0.2">
      <c r="D4659" s="100"/>
    </row>
    <row r="4660" spans="4:4" x14ac:dyDescent="0.2">
      <c r="D4660" s="100"/>
    </row>
    <row r="4661" spans="4:4" x14ac:dyDescent="0.2">
      <c r="D4661" s="100"/>
    </row>
    <row r="4662" spans="4:4" x14ac:dyDescent="0.2">
      <c r="D4662" s="100"/>
    </row>
    <row r="4663" spans="4:4" x14ac:dyDescent="0.2">
      <c r="D4663" s="100"/>
    </row>
    <row r="4664" spans="4:4" x14ac:dyDescent="0.2">
      <c r="D4664" s="100"/>
    </row>
    <row r="4665" spans="4:4" x14ac:dyDescent="0.2">
      <c r="D4665" s="100"/>
    </row>
    <row r="4666" spans="4:4" x14ac:dyDescent="0.2">
      <c r="D4666" s="100"/>
    </row>
    <row r="4667" spans="4:4" x14ac:dyDescent="0.2">
      <c r="D4667" s="100"/>
    </row>
    <row r="4668" spans="4:4" x14ac:dyDescent="0.2">
      <c r="D4668" s="100"/>
    </row>
    <row r="4669" spans="4:4" x14ac:dyDescent="0.2">
      <c r="D4669" s="100"/>
    </row>
    <row r="4670" spans="4:4" x14ac:dyDescent="0.2">
      <c r="D4670" s="100"/>
    </row>
    <row r="4671" spans="4:4" x14ac:dyDescent="0.2">
      <c r="D4671" s="100"/>
    </row>
    <row r="4672" spans="4:4" x14ac:dyDescent="0.2">
      <c r="D4672" s="100"/>
    </row>
    <row r="4673" spans="4:4" x14ac:dyDescent="0.2">
      <c r="D4673" s="100"/>
    </row>
    <row r="4674" spans="4:4" x14ac:dyDescent="0.2">
      <c r="D4674" s="100"/>
    </row>
    <row r="4675" spans="4:4" x14ac:dyDescent="0.2">
      <c r="D4675" s="100"/>
    </row>
    <row r="4676" spans="4:4" x14ac:dyDescent="0.2">
      <c r="D4676" s="100"/>
    </row>
    <row r="4677" spans="4:4" x14ac:dyDescent="0.2">
      <c r="D4677" s="100"/>
    </row>
    <row r="4678" spans="4:4" x14ac:dyDescent="0.2">
      <c r="D4678" s="100"/>
    </row>
    <row r="4679" spans="4:4" x14ac:dyDescent="0.2">
      <c r="D4679" s="100"/>
    </row>
    <row r="4680" spans="4:4" x14ac:dyDescent="0.2">
      <c r="D4680" s="100"/>
    </row>
    <row r="4681" spans="4:4" x14ac:dyDescent="0.2">
      <c r="D4681" s="100"/>
    </row>
    <row r="4682" spans="4:4" x14ac:dyDescent="0.2">
      <c r="D4682" s="100"/>
    </row>
    <row r="4683" spans="4:4" x14ac:dyDescent="0.2">
      <c r="D4683" s="100"/>
    </row>
    <row r="4684" spans="4:4" x14ac:dyDescent="0.2">
      <c r="D4684" s="100"/>
    </row>
    <row r="4685" spans="4:4" x14ac:dyDescent="0.2">
      <c r="D4685" s="100"/>
    </row>
    <row r="4686" spans="4:4" x14ac:dyDescent="0.2">
      <c r="D4686" s="100"/>
    </row>
    <row r="4687" spans="4:4" x14ac:dyDescent="0.2">
      <c r="D4687" s="100"/>
    </row>
    <row r="4688" spans="4:4" x14ac:dyDescent="0.2">
      <c r="D4688" s="100"/>
    </row>
    <row r="4689" spans="4:4" x14ac:dyDescent="0.2">
      <c r="D4689" s="100"/>
    </row>
    <row r="4690" spans="4:4" x14ac:dyDescent="0.2">
      <c r="D4690" s="100"/>
    </row>
    <row r="4691" spans="4:4" x14ac:dyDescent="0.2">
      <c r="D4691" s="100"/>
    </row>
    <row r="4692" spans="4:4" x14ac:dyDescent="0.2">
      <c r="D4692" s="100"/>
    </row>
    <row r="4693" spans="4:4" x14ac:dyDescent="0.2">
      <c r="D4693" s="100"/>
    </row>
    <row r="4694" spans="4:4" x14ac:dyDescent="0.2">
      <c r="D4694" s="100"/>
    </row>
    <row r="4695" spans="4:4" x14ac:dyDescent="0.2">
      <c r="D4695" s="100"/>
    </row>
    <row r="4696" spans="4:4" x14ac:dyDescent="0.2">
      <c r="D4696" s="100"/>
    </row>
    <row r="4697" spans="4:4" x14ac:dyDescent="0.2">
      <c r="D4697" s="100"/>
    </row>
    <row r="4698" spans="4:4" x14ac:dyDescent="0.2">
      <c r="D4698" s="100"/>
    </row>
    <row r="4699" spans="4:4" x14ac:dyDescent="0.2">
      <c r="D4699" s="100"/>
    </row>
    <row r="4700" spans="4:4" x14ac:dyDescent="0.2">
      <c r="D4700" s="100"/>
    </row>
    <row r="4701" spans="4:4" x14ac:dyDescent="0.2">
      <c r="D4701" s="100"/>
    </row>
    <row r="4702" spans="4:4" x14ac:dyDescent="0.2">
      <c r="D4702" s="100"/>
    </row>
    <row r="4703" spans="4:4" x14ac:dyDescent="0.2">
      <c r="D4703" s="100"/>
    </row>
    <row r="4704" spans="4:4" x14ac:dyDescent="0.2">
      <c r="D4704" s="100"/>
    </row>
    <row r="4705" spans="4:4" x14ac:dyDescent="0.2">
      <c r="D4705" s="100"/>
    </row>
    <row r="4706" spans="4:4" x14ac:dyDescent="0.2">
      <c r="D4706" s="100"/>
    </row>
    <row r="4707" spans="4:4" x14ac:dyDescent="0.2">
      <c r="D4707" s="100"/>
    </row>
    <row r="4708" spans="4:4" x14ac:dyDescent="0.2">
      <c r="D4708" s="100"/>
    </row>
    <row r="4709" spans="4:4" x14ac:dyDescent="0.2">
      <c r="D4709" s="100"/>
    </row>
    <row r="4710" spans="4:4" x14ac:dyDescent="0.2">
      <c r="D4710" s="100"/>
    </row>
    <row r="4711" spans="4:4" x14ac:dyDescent="0.2">
      <c r="D4711" s="100"/>
    </row>
    <row r="4712" spans="4:4" x14ac:dyDescent="0.2">
      <c r="D4712" s="100"/>
    </row>
    <row r="4713" spans="4:4" x14ac:dyDescent="0.2">
      <c r="D4713" s="100"/>
    </row>
    <row r="4714" spans="4:4" x14ac:dyDescent="0.2">
      <c r="D4714" s="100"/>
    </row>
    <row r="4715" spans="4:4" x14ac:dyDescent="0.2">
      <c r="D4715" s="100"/>
    </row>
    <row r="4716" spans="4:4" x14ac:dyDescent="0.2">
      <c r="D4716" s="100"/>
    </row>
    <row r="4717" spans="4:4" x14ac:dyDescent="0.2">
      <c r="D4717" s="100"/>
    </row>
    <row r="4718" spans="4:4" x14ac:dyDescent="0.2">
      <c r="D4718" s="100"/>
    </row>
    <row r="4719" spans="4:4" x14ac:dyDescent="0.2">
      <c r="D4719" s="100"/>
    </row>
    <row r="4720" spans="4:4" x14ac:dyDescent="0.2">
      <c r="D4720" s="100"/>
    </row>
    <row r="4721" spans="4:4" x14ac:dyDescent="0.2">
      <c r="D4721" s="100"/>
    </row>
    <row r="4722" spans="4:4" x14ac:dyDescent="0.2">
      <c r="D4722" s="100"/>
    </row>
    <row r="4723" spans="4:4" x14ac:dyDescent="0.2">
      <c r="D4723" s="100"/>
    </row>
    <row r="4724" spans="4:4" x14ac:dyDescent="0.2">
      <c r="D4724" s="100"/>
    </row>
    <row r="4725" spans="4:4" x14ac:dyDescent="0.2">
      <c r="D4725" s="100"/>
    </row>
    <row r="4726" spans="4:4" x14ac:dyDescent="0.2">
      <c r="D4726" s="100"/>
    </row>
    <row r="4727" spans="4:4" x14ac:dyDescent="0.2">
      <c r="D4727" s="100"/>
    </row>
    <row r="4728" spans="4:4" x14ac:dyDescent="0.2">
      <c r="D4728" s="100"/>
    </row>
    <row r="4729" spans="4:4" x14ac:dyDescent="0.2">
      <c r="D4729" s="100"/>
    </row>
    <row r="4730" spans="4:4" x14ac:dyDescent="0.2">
      <c r="D4730" s="100"/>
    </row>
    <row r="4731" spans="4:4" x14ac:dyDescent="0.2">
      <c r="D4731" s="100"/>
    </row>
    <row r="4732" spans="4:4" x14ac:dyDescent="0.2">
      <c r="D4732" s="100"/>
    </row>
    <row r="4733" spans="4:4" x14ac:dyDescent="0.2">
      <c r="D4733" s="100"/>
    </row>
    <row r="4734" spans="4:4" x14ac:dyDescent="0.2">
      <c r="D4734" s="100"/>
    </row>
    <row r="4735" spans="4:4" x14ac:dyDescent="0.2">
      <c r="D4735" s="100"/>
    </row>
    <row r="4736" spans="4:4" x14ac:dyDescent="0.2">
      <c r="D4736" s="100"/>
    </row>
    <row r="4737" spans="4:4" x14ac:dyDescent="0.2">
      <c r="D4737" s="100"/>
    </row>
    <row r="4738" spans="4:4" x14ac:dyDescent="0.2">
      <c r="D4738" s="100"/>
    </row>
    <row r="4739" spans="4:4" x14ac:dyDescent="0.2">
      <c r="D4739" s="100"/>
    </row>
    <row r="4740" spans="4:4" x14ac:dyDescent="0.2">
      <c r="D4740" s="100"/>
    </row>
    <row r="4741" spans="4:4" x14ac:dyDescent="0.2">
      <c r="D4741" s="100"/>
    </row>
    <row r="4742" spans="4:4" x14ac:dyDescent="0.2">
      <c r="D4742" s="100"/>
    </row>
    <row r="4743" spans="4:4" x14ac:dyDescent="0.2">
      <c r="D4743" s="100"/>
    </row>
    <row r="4744" spans="4:4" x14ac:dyDescent="0.2">
      <c r="D4744" s="100"/>
    </row>
    <row r="4745" spans="4:4" x14ac:dyDescent="0.2">
      <c r="D4745" s="100"/>
    </row>
    <row r="4746" spans="4:4" x14ac:dyDescent="0.2">
      <c r="D4746" s="100"/>
    </row>
    <row r="4747" spans="4:4" x14ac:dyDescent="0.2">
      <c r="D4747" s="100"/>
    </row>
    <row r="4748" spans="4:4" x14ac:dyDescent="0.2">
      <c r="D4748" s="100"/>
    </row>
    <row r="4749" spans="4:4" x14ac:dyDescent="0.2">
      <c r="D4749" s="100"/>
    </row>
    <row r="4750" spans="4:4" x14ac:dyDescent="0.2">
      <c r="D4750" s="100"/>
    </row>
    <row r="4751" spans="4:4" x14ac:dyDescent="0.2">
      <c r="D4751" s="100"/>
    </row>
    <row r="4752" spans="4:4" x14ac:dyDescent="0.2">
      <c r="D4752" s="100"/>
    </row>
    <row r="4753" spans="4:4" x14ac:dyDescent="0.2">
      <c r="D4753" s="100"/>
    </row>
    <row r="4754" spans="4:4" x14ac:dyDescent="0.2">
      <c r="D4754" s="100"/>
    </row>
    <row r="4755" spans="4:4" x14ac:dyDescent="0.2">
      <c r="D4755" s="100"/>
    </row>
    <row r="4756" spans="4:4" x14ac:dyDescent="0.2">
      <c r="D4756" s="100"/>
    </row>
    <row r="4757" spans="4:4" x14ac:dyDescent="0.2">
      <c r="D4757" s="100"/>
    </row>
    <row r="4758" spans="4:4" x14ac:dyDescent="0.2">
      <c r="D4758" s="100"/>
    </row>
    <row r="4759" spans="4:4" x14ac:dyDescent="0.2">
      <c r="D4759" s="100"/>
    </row>
    <row r="4760" spans="4:4" x14ac:dyDescent="0.2">
      <c r="D4760" s="100"/>
    </row>
    <row r="4761" spans="4:4" x14ac:dyDescent="0.2">
      <c r="D4761" s="100"/>
    </row>
    <row r="4762" spans="4:4" x14ac:dyDescent="0.2">
      <c r="D4762" s="100"/>
    </row>
    <row r="4763" spans="4:4" x14ac:dyDescent="0.2">
      <c r="D4763" s="100"/>
    </row>
    <row r="4764" spans="4:4" x14ac:dyDescent="0.2">
      <c r="D4764" s="100"/>
    </row>
    <row r="4765" spans="4:4" x14ac:dyDescent="0.2">
      <c r="D4765" s="100"/>
    </row>
    <row r="4766" spans="4:4" x14ac:dyDescent="0.2">
      <c r="D4766" s="100"/>
    </row>
    <row r="4767" spans="4:4" x14ac:dyDescent="0.2">
      <c r="D4767" s="100"/>
    </row>
    <row r="4768" spans="4:4" x14ac:dyDescent="0.2">
      <c r="D4768" s="100"/>
    </row>
    <row r="4769" spans="4:4" x14ac:dyDescent="0.2">
      <c r="D4769" s="100"/>
    </row>
    <row r="4770" spans="4:4" x14ac:dyDescent="0.2">
      <c r="D4770" s="100"/>
    </row>
    <row r="4771" spans="4:4" x14ac:dyDescent="0.2">
      <c r="D4771" s="100"/>
    </row>
    <row r="4772" spans="4:4" x14ac:dyDescent="0.2">
      <c r="D4772" s="100"/>
    </row>
    <row r="4773" spans="4:4" x14ac:dyDescent="0.2">
      <c r="D4773" s="100"/>
    </row>
    <row r="4774" spans="4:4" x14ac:dyDescent="0.2">
      <c r="D4774" s="100"/>
    </row>
    <row r="4775" spans="4:4" x14ac:dyDescent="0.2">
      <c r="D4775" s="100"/>
    </row>
    <row r="4776" spans="4:4" x14ac:dyDescent="0.2">
      <c r="D4776" s="100"/>
    </row>
    <row r="4777" spans="4:4" x14ac:dyDescent="0.2">
      <c r="D4777" s="100"/>
    </row>
    <row r="4778" spans="4:4" x14ac:dyDescent="0.2">
      <c r="D4778" s="100"/>
    </row>
    <row r="4779" spans="4:4" x14ac:dyDescent="0.2">
      <c r="D4779" s="100"/>
    </row>
    <row r="4780" spans="4:4" x14ac:dyDescent="0.2">
      <c r="D4780" s="100"/>
    </row>
    <row r="4781" spans="4:4" x14ac:dyDescent="0.2">
      <c r="D4781" s="100"/>
    </row>
    <row r="4782" spans="4:4" x14ac:dyDescent="0.2">
      <c r="D4782" s="100"/>
    </row>
    <row r="4783" spans="4:4" x14ac:dyDescent="0.2">
      <c r="D4783" s="100"/>
    </row>
    <row r="4784" spans="4:4" x14ac:dyDescent="0.2">
      <c r="D4784" s="100"/>
    </row>
    <row r="4785" spans="4:4" x14ac:dyDescent="0.2">
      <c r="D4785" s="100"/>
    </row>
    <row r="4786" spans="4:4" x14ac:dyDescent="0.2">
      <c r="D4786" s="100"/>
    </row>
    <row r="4787" spans="4:4" x14ac:dyDescent="0.2">
      <c r="D4787" s="100"/>
    </row>
    <row r="4788" spans="4:4" x14ac:dyDescent="0.2">
      <c r="D4788" s="100"/>
    </row>
    <row r="4789" spans="4:4" x14ac:dyDescent="0.2">
      <c r="D4789" s="100"/>
    </row>
    <row r="4790" spans="4:4" x14ac:dyDescent="0.2">
      <c r="D4790" s="100"/>
    </row>
    <row r="4791" spans="4:4" x14ac:dyDescent="0.2">
      <c r="D4791" s="100"/>
    </row>
    <row r="4792" spans="4:4" x14ac:dyDescent="0.2">
      <c r="D4792" s="100"/>
    </row>
    <row r="4793" spans="4:4" x14ac:dyDescent="0.2">
      <c r="D4793" s="100"/>
    </row>
    <row r="4794" spans="4:4" x14ac:dyDescent="0.2">
      <c r="D4794" s="100"/>
    </row>
    <row r="4795" spans="4:4" x14ac:dyDescent="0.2">
      <c r="D4795" s="100"/>
    </row>
    <row r="4796" spans="4:4" x14ac:dyDescent="0.2">
      <c r="D4796" s="100"/>
    </row>
    <row r="4797" spans="4:4" x14ac:dyDescent="0.2">
      <c r="D4797" s="100"/>
    </row>
    <row r="4798" spans="4:4" x14ac:dyDescent="0.2">
      <c r="D4798" s="100"/>
    </row>
    <row r="4799" spans="4:4" x14ac:dyDescent="0.2">
      <c r="D4799" s="100"/>
    </row>
    <row r="4800" spans="4:4" x14ac:dyDescent="0.2">
      <c r="D4800" s="100"/>
    </row>
    <row r="4801" spans="4:4" x14ac:dyDescent="0.2">
      <c r="D4801" s="100"/>
    </row>
    <row r="4802" spans="4:4" x14ac:dyDescent="0.2">
      <c r="D4802" s="100"/>
    </row>
    <row r="4803" spans="4:4" x14ac:dyDescent="0.2">
      <c r="D4803" s="100"/>
    </row>
    <row r="4804" spans="4:4" x14ac:dyDescent="0.2">
      <c r="D4804" s="100"/>
    </row>
    <row r="4805" spans="4:4" x14ac:dyDescent="0.2">
      <c r="D4805" s="100"/>
    </row>
    <row r="4806" spans="4:4" x14ac:dyDescent="0.2">
      <c r="D4806" s="100"/>
    </row>
    <row r="4807" spans="4:4" x14ac:dyDescent="0.2">
      <c r="D4807" s="100"/>
    </row>
    <row r="4808" spans="4:4" x14ac:dyDescent="0.2">
      <c r="D4808" s="100"/>
    </row>
    <row r="4809" spans="4:4" x14ac:dyDescent="0.2">
      <c r="D4809" s="100"/>
    </row>
    <row r="4810" spans="4:4" x14ac:dyDescent="0.2">
      <c r="D4810" s="100"/>
    </row>
    <row r="4811" spans="4:4" x14ac:dyDescent="0.2">
      <c r="D4811" s="100"/>
    </row>
    <row r="4812" spans="4:4" x14ac:dyDescent="0.2">
      <c r="D4812" s="100"/>
    </row>
    <row r="4813" spans="4:4" x14ac:dyDescent="0.2">
      <c r="D4813" s="100"/>
    </row>
    <row r="4814" spans="4:4" x14ac:dyDescent="0.2">
      <c r="D4814" s="100"/>
    </row>
    <row r="4815" spans="4:4" x14ac:dyDescent="0.2">
      <c r="D4815" s="100"/>
    </row>
    <row r="4816" spans="4:4" x14ac:dyDescent="0.2">
      <c r="D4816" s="100"/>
    </row>
    <row r="4817" spans="4:4" x14ac:dyDescent="0.2">
      <c r="D4817" s="100"/>
    </row>
    <row r="4818" spans="4:4" x14ac:dyDescent="0.2">
      <c r="D4818" s="100"/>
    </row>
    <row r="4819" spans="4:4" x14ac:dyDescent="0.2">
      <c r="D4819" s="100"/>
    </row>
    <row r="4820" spans="4:4" x14ac:dyDescent="0.2">
      <c r="D4820" s="100"/>
    </row>
    <row r="4821" spans="4:4" x14ac:dyDescent="0.2">
      <c r="D4821" s="100"/>
    </row>
    <row r="4822" spans="4:4" x14ac:dyDescent="0.2">
      <c r="D4822" s="100"/>
    </row>
    <row r="4823" spans="4:4" x14ac:dyDescent="0.2">
      <c r="D4823" s="100"/>
    </row>
    <row r="4824" spans="4:4" x14ac:dyDescent="0.2">
      <c r="D4824" s="100"/>
    </row>
    <row r="4825" spans="4:4" x14ac:dyDescent="0.2">
      <c r="D4825" s="100"/>
    </row>
    <row r="4826" spans="4:4" x14ac:dyDescent="0.2">
      <c r="D4826" s="100"/>
    </row>
    <row r="4827" spans="4:4" x14ac:dyDescent="0.2">
      <c r="D4827" s="100"/>
    </row>
    <row r="4828" spans="4:4" x14ac:dyDescent="0.2">
      <c r="D4828" s="100"/>
    </row>
    <row r="4829" spans="4:4" x14ac:dyDescent="0.2">
      <c r="D4829" s="100"/>
    </row>
    <row r="4830" spans="4:4" x14ac:dyDescent="0.2">
      <c r="D4830" s="100"/>
    </row>
    <row r="4831" spans="4:4" x14ac:dyDescent="0.2">
      <c r="D4831" s="100"/>
    </row>
    <row r="4832" spans="4:4" x14ac:dyDescent="0.2">
      <c r="D4832" s="100"/>
    </row>
    <row r="4833" spans="4:4" x14ac:dyDescent="0.2">
      <c r="D4833" s="100"/>
    </row>
    <row r="4834" spans="4:4" x14ac:dyDescent="0.2">
      <c r="D4834" s="100"/>
    </row>
    <row r="4835" spans="4:4" x14ac:dyDescent="0.2">
      <c r="D4835" s="100"/>
    </row>
    <row r="4836" spans="4:4" x14ac:dyDescent="0.2">
      <c r="D4836" s="100"/>
    </row>
    <row r="4837" spans="4:4" x14ac:dyDescent="0.2">
      <c r="D4837" s="100"/>
    </row>
    <row r="4838" spans="4:4" x14ac:dyDescent="0.2">
      <c r="D4838" s="100"/>
    </row>
    <row r="4839" spans="4:4" x14ac:dyDescent="0.2">
      <c r="D4839" s="100"/>
    </row>
    <row r="4840" spans="4:4" x14ac:dyDescent="0.2">
      <c r="D4840" s="100"/>
    </row>
    <row r="4841" spans="4:4" x14ac:dyDescent="0.2">
      <c r="D4841" s="100"/>
    </row>
    <row r="4842" spans="4:4" x14ac:dyDescent="0.2">
      <c r="D4842" s="100"/>
    </row>
    <row r="4843" spans="4:4" x14ac:dyDescent="0.2">
      <c r="D4843" s="100"/>
    </row>
    <row r="4844" spans="4:4" x14ac:dyDescent="0.2">
      <c r="D4844" s="100"/>
    </row>
    <row r="4845" spans="4:4" x14ac:dyDescent="0.2">
      <c r="D4845" s="100"/>
    </row>
    <row r="4846" spans="4:4" x14ac:dyDescent="0.2">
      <c r="D4846" s="100"/>
    </row>
    <row r="4847" spans="4:4" x14ac:dyDescent="0.2">
      <c r="D4847" s="100"/>
    </row>
    <row r="4848" spans="4:4" x14ac:dyDescent="0.2">
      <c r="D4848" s="100"/>
    </row>
    <row r="4849" spans="4:4" x14ac:dyDescent="0.2">
      <c r="D4849" s="100"/>
    </row>
    <row r="4850" spans="4:4" x14ac:dyDescent="0.2">
      <c r="D4850" s="100"/>
    </row>
    <row r="4851" spans="4:4" x14ac:dyDescent="0.2">
      <c r="D4851" s="100"/>
    </row>
    <row r="4852" spans="4:4" x14ac:dyDescent="0.2">
      <c r="D4852" s="100"/>
    </row>
    <row r="4853" spans="4:4" x14ac:dyDescent="0.2">
      <c r="D4853" s="100"/>
    </row>
    <row r="4854" spans="4:4" x14ac:dyDescent="0.2">
      <c r="D4854" s="100"/>
    </row>
    <row r="4855" spans="4:4" x14ac:dyDescent="0.2">
      <c r="D4855" s="100"/>
    </row>
    <row r="4856" spans="4:4" x14ac:dyDescent="0.2">
      <c r="D4856" s="100"/>
    </row>
    <row r="4857" spans="4:4" x14ac:dyDescent="0.2">
      <c r="D4857" s="100"/>
    </row>
    <row r="4858" spans="4:4" x14ac:dyDescent="0.2">
      <c r="D4858" s="100"/>
    </row>
    <row r="4859" spans="4:4" x14ac:dyDescent="0.2">
      <c r="D4859" s="100"/>
    </row>
    <row r="4860" spans="4:4" x14ac:dyDescent="0.2">
      <c r="D4860" s="100"/>
    </row>
    <row r="4861" spans="4:4" x14ac:dyDescent="0.2">
      <c r="D4861" s="100"/>
    </row>
    <row r="4862" spans="4:4" x14ac:dyDescent="0.2">
      <c r="D4862" s="100"/>
    </row>
    <row r="4863" spans="4:4" x14ac:dyDescent="0.2">
      <c r="D4863" s="100"/>
    </row>
    <row r="4864" spans="4:4" x14ac:dyDescent="0.2">
      <c r="D4864" s="100"/>
    </row>
    <row r="4865" spans="4:4" x14ac:dyDescent="0.2">
      <c r="D4865" s="100"/>
    </row>
    <row r="4866" spans="4:4" x14ac:dyDescent="0.2">
      <c r="D4866" s="100"/>
    </row>
    <row r="4867" spans="4:4" x14ac:dyDescent="0.2">
      <c r="D4867" s="100"/>
    </row>
    <row r="4868" spans="4:4" x14ac:dyDescent="0.2">
      <c r="D4868" s="100"/>
    </row>
    <row r="4869" spans="4:4" x14ac:dyDescent="0.2">
      <c r="D4869" s="100"/>
    </row>
    <row r="4870" spans="4:4" x14ac:dyDescent="0.2">
      <c r="D4870" s="100"/>
    </row>
    <row r="4871" spans="4:4" x14ac:dyDescent="0.2">
      <c r="D4871" s="100"/>
    </row>
    <row r="4872" spans="4:4" x14ac:dyDescent="0.2">
      <c r="D4872" s="100"/>
    </row>
    <row r="4873" spans="4:4" x14ac:dyDescent="0.2">
      <c r="D4873" s="100"/>
    </row>
    <row r="4874" spans="4:4" x14ac:dyDescent="0.2">
      <c r="D4874" s="100"/>
    </row>
    <row r="4875" spans="4:4" x14ac:dyDescent="0.2">
      <c r="D4875" s="100"/>
    </row>
    <row r="4876" spans="4:4" x14ac:dyDescent="0.2">
      <c r="D4876" s="100"/>
    </row>
    <row r="4877" spans="4:4" x14ac:dyDescent="0.2">
      <c r="D4877" s="100"/>
    </row>
    <row r="4878" spans="4:4" x14ac:dyDescent="0.2">
      <c r="D4878" s="100"/>
    </row>
    <row r="4879" spans="4:4" x14ac:dyDescent="0.2">
      <c r="D4879" s="100"/>
    </row>
    <row r="4880" spans="4:4" x14ac:dyDescent="0.2">
      <c r="D4880" s="100"/>
    </row>
    <row r="4881" spans="4:4" x14ac:dyDescent="0.2">
      <c r="D4881" s="100"/>
    </row>
    <row r="4882" spans="4:4" x14ac:dyDescent="0.2">
      <c r="D4882" s="100"/>
    </row>
    <row r="4883" spans="4:4" x14ac:dyDescent="0.2">
      <c r="D4883" s="100"/>
    </row>
    <row r="4884" spans="4:4" x14ac:dyDescent="0.2">
      <c r="D4884" s="100"/>
    </row>
    <row r="4885" spans="4:4" x14ac:dyDescent="0.2">
      <c r="D4885" s="100"/>
    </row>
    <row r="4886" spans="4:4" x14ac:dyDescent="0.2">
      <c r="D4886" s="100"/>
    </row>
    <row r="4887" spans="4:4" x14ac:dyDescent="0.2">
      <c r="D4887" s="100"/>
    </row>
    <row r="4888" spans="4:4" x14ac:dyDescent="0.2">
      <c r="D4888" s="100"/>
    </row>
    <row r="4889" spans="4:4" x14ac:dyDescent="0.2">
      <c r="D4889" s="100"/>
    </row>
    <row r="4890" spans="4:4" x14ac:dyDescent="0.2">
      <c r="D4890" s="100"/>
    </row>
    <row r="4891" spans="4:4" x14ac:dyDescent="0.2">
      <c r="D4891" s="100"/>
    </row>
    <row r="4892" spans="4:4" x14ac:dyDescent="0.2">
      <c r="D4892" s="100"/>
    </row>
    <row r="4893" spans="4:4" x14ac:dyDescent="0.2">
      <c r="D4893" s="100"/>
    </row>
    <row r="4894" spans="4:4" x14ac:dyDescent="0.2">
      <c r="D4894" s="100"/>
    </row>
    <row r="4895" spans="4:4" x14ac:dyDescent="0.2">
      <c r="D4895" s="100"/>
    </row>
    <row r="4896" spans="4:4" x14ac:dyDescent="0.2">
      <c r="D4896" s="100"/>
    </row>
    <row r="4897" spans="4:4" x14ac:dyDescent="0.2">
      <c r="D4897" s="100"/>
    </row>
    <row r="4898" spans="4:4" x14ac:dyDescent="0.2">
      <c r="D4898" s="100"/>
    </row>
    <row r="4899" spans="4:4" x14ac:dyDescent="0.2">
      <c r="D4899" s="100"/>
    </row>
    <row r="4900" spans="4:4" x14ac:dyDescent="0.2">
      <c r="D4900" s="100"/>
    </row>
    <row r="4901" spans="4:4" x14ac:dyDescent="0.2">
      <c r="D4901" s="100"/>
    </row>
    <row r="4902" spans="4:4" x14ac:dyDescent="0.2">
      <c r="D4902" s="100"/>
    </row>
    <row r="4903" spans="4:4" x14ac:dyDescent="0.2">
      <c r="D4903" s="100"/>
    </row>
    <row r="4904" spans="4:4" x14ac:dyDescent="0.2">
      <c r="D4904" s="100"/>
    </row>
    <row r="4905" spans="4:4" x14ac:dyDescent="0.2">
      <c r="D4905" s="100"/>
    </row>
    <row r="4906" spans="4:4" x14ac:dyDescent="0.2">
      <c r="D4906" s="100"/>
    </row>
    <row r="4907" spans="4:4" x14ac:dyDescent="0.2">
      <c r="D4907" s="100"/>
    </row>
    <row r="4908" spans="4:4" x14ac:dyDescent="0.2">
      <c r="D4908" s="100"/>
    </row>
    <row r="4909" spans="4:4" x14ac:dyDescent="0.2">
      <c r="D4909" s="100"/>
    </row>
    <row r="4910" spans="4:4" x14ac:dyDescent="0.2">
      <c r="D4910" s="100"/>
    </row>
    <row r="4911" spans="4:4" x14ac:dyDescent="0.2">
      <c r="D4911" s="100"/>
    </row>
    <row r="4912" spans="4:4" x14ac:dyDescent="0.2">
      <c r="D4912" s="100"/>
    </row>
    <row r="4913" spans="4:4" x14ac:dyDescent="0.2">
      <c r="D4913" s="100"/>
    </row>
    <row r="4914" spans="4:4" x14ac:dyDescent="0.2">
      <c r="D4914" s="100"/>
    </row>
    <row r="4915" spans="4:4" x14ac:dyDescent="0.2">
      <c r="D4915" s="100"/>
    </row>
    <row r="4916" spans="4:4" x14ac:dyDescent="0.2">
      <c r="D4916" s="100"/>
    </row>
    <row r="4917" spans="4:4" x14ac:dyDescent="0.2">
      <c r="D4917" s="100"/>
    </row>
    <row r="4918" spans="4:4" x14ac:dyDescent="0.2">
      <c r="D4918" s="100"/>
    </row>
    <row r="4919" spans="4:4" x14ac:dyDescent="0.2">
      <c r="D4919" s="100"/>
    </row>
    <row r="4920" spans="4:4" x14ac:dyDescent="0.2">
      <c r="D4920" s="100"/>
    </row>
    <row r="4921" spans="4:4" x14ac:dyDescent="0.2">
      <c r="D4921" s="100"/>
    </row>
    <row r="4922" spans="4:4" x14ac:dyDescent="0.2">
      <c r="D4922" s="100"/>
    </row>
    <row r="4923" spans="4:4" x14ac:dyDescent="0.2">
      <c r="D4923" s="100"/>
    </row>
    <row r="4924" spans="4:4" x14ac:dyDescent="0.2">
      <c r="D4924" s="100"/>
    </row>
    <row r="4925" spans="4:4" x14ac:dyDescent="0.2">
      <c r="D4925" s="100"/>
    </row>
    <row r="4926" spans="4:4" x14ac:dyDescent="0.2">
      <c r="D4926" s="100"/>
    </row>
    <row r="4927" spans="4:4" x14ac:dyDescent="0.2">
      <c r="D4927" s="100"/>
    </row>
    <row r="4928" spans="4:4" x14ac:dyDescent="0.2">
      <c r="D4928" s="100"/>
    </row>
    <row r="4929" spans="4:4" x14ac:dyDescent="0.2">
      <c r="D4929" s="100"/>
    </row>
    <row r="4930" spans="4:4" x14ac:dyDescent="0.2">
      <c r="D4930" s="100"/>
    </row>
    <row r="4931" spans="4:4" x14ac:dyDescent="0.2">
      <c r="D4931" s="100"/>
    </row>
    <row r="4932" spans="4:4" x14ac:dyDescent="0.2">
      <c r="D4932" s="100"/>
    </row>
    <row r="4933" spans="4:4" x14ac:dyDescent="0.2">
      <c r="D4933" s="100"/>
    </row>
    <row r="4934" spans="4:4" x14ac:dyDescent="0.2">
      <c r="D4934" s="100"/>
    </row>
    <row r="4935" spans="4:4" x14ac:dyDescent="0.2">
      <c r="D4935" s="100"/>
    </row>
    <row r="4936" spans="4:4" x14ac:dyDescent="0.2">
      <c r="D4936" s="100"/>
    </row>
    <row r="4937" spans="4:4" x14ac:dyDescent="0.2">
      <c r="D4937" s="100"/>
    </row>
    <row r="4938" spans="4:4" x14ac:dyDescent="0.2">
      <c r="D4938" s="100"/>
    </row>
    <row r="4939" spans="4:4" x14ac:dyDescent="0.2">
      <c r="D4939" s="100"/>
    </row>
    <row r="4940" spans="4:4" x14ac:dyDescent="0.2">
      <c r="D4940" s="100"/>
    </row>
    <row r="4941" spans="4:4" x14ac:dyDescent="0.2">
      <c r="D4941" s="100"/>
    </row>
    <row r="4942" spans="4:4" x14ac:dyDescent="0.2">
      <c r="D4942" s="100"/>
    </row>
    <row r="4943" spans="4:4" x14ac:dyDescent="0.2">
      <c r="D4943" s="100"/>
    </row>
    <row r="4944" spans="4:4" x14ac:dyDescent="0.2">
      <c r="D4944" s="100"/>
    </row>
    <row r="4945" spans="4:4" x14ac:dyDescent="0.2">
      <c r="D4945" s="100"/>
    </row>
    <row r="4946" spans="4:4" x14ac:dyDescent="0.2">
      <c r="D4946" s="100"/>
    </row>
    <row r="4947" spans="4:4" x14ac:dyDescent="0.2">
      <c r="D4947" s="100"/>
    </row>
    <row r="4948" spans="4:4" x14ac:dyDescent="0.2">
      <c r="D4948" s="100"/>
    </row>
    <row r="4949" spans="4:4" x14ac:dyDescent="0.2">
      <c r="D4949" s="100"/>
    </row>
    <row r="4950" spans="4:4" x14ac:dyDescent="0.2">
      <c r="D4950" s="100"/>
    </row>
    <row r="4951" spans="4:4" x14ac:dyDescent="0.2">
      <c r="D4951" s="100"/>
    </row>
    <row r="4952" spans="4:4" x14ac:dyDescent="0.2">
      <c r="D4952" s="100"/>
    </row>
    <row r="4953" spans="4:4" x14ac:dyDescent="0.2">
      <c r="D4953" s="100"/>
    </row>
    <row r="4954" spans="4:4" x14ac:dyDescent="0.2">
      <c r="D4954" s="100"/>
    </row>
    <row r="4955" spans="4:4" x14ac:dyDescent="0.2">
      <c r="D4955" s="100"/>
    </row>
    <row r="4956" spans="4:4" x14ac:dyDescent="0.2">
      <c r="D4956" s="100"/>
    </row>
    <row r="4957" spans="4:4" x14ac:dyDescent="0.2">
      <c r="D4957" s="100"/>
    </row>
    <row r="4958" spans="4:4" x14ac:dyDescent="0.2">
      <c r="D4958" s="100"/>
    </row>
    <row r="4959" spans="4:4" x14ac:dyDescent="0.2">
      <c r="D4959" s="100"/>
    </row>
    <row r="4960" spans="4:4" x14ac:dyDescent="0.2">
      <c r="D4960" s="100"/>
    </row>
    <row r="4961" spans="4:4" x14ac:dyDescent="0.2">
      <c r="D4961" s="100"/>
    </row>
    <row r="4962" spans="4:4" x14ac:dyDescent="0.2">
      <c r="D4962" s="100"/>
    </row>
    <row r="4963" spans="4:4" x14ac:dyDescent="0.2">
      <c r="D4963" s="100"/>
    </row>
    <row r="4964" spans="4:4" x14ac:dyDescent="0.2">
      <c r="D4964" s="100"/>
    </row>
    <row r="4965" spans="4:4" x14ac:dyDescent="0.2">
      <c r="D4965" s="100"/>
    </row>
    <row r="4966" spans="4:4" x14ac:dyDescent="0.2">
      <c r="D4966" s="100"/>
    </row>
    <row r="4967" spans="4:4" x14ac:dyDescent="0.2">
      <c r="D4967" s="100"/>
    </row>
    <row r="4968" spans="4:4" x14ac:dyDescent="0.2">
      <c r="D4968" s="100"/>
    </row>
    <row r="4969" spans="4:4" x14ac:dyDescent="0.2">
      <c r="D4969" s="100"/>
    </row>
    <row r="4970" spans="4:4" x14ac:dyDescent="0.2">
      <c r="D4970" s="100"/>
    </row>
    <row r="4971" spans="4:4" x14ac:dyDescent="0.2">
      <c r="D4971" s="100"/>
    </row>
    <row r="4972" spans="4:4" x14ac:dyDescent="0.2">
      <c r="D4972" s="100"/>
    </row>
    <row r="4973" spans="4:4" x14ac:dyDescent="0.2">
      <c r="D4973" s="100"/>
    </row>
    <row r="4974" spans="4:4" x14ac:dyDescent="0.2">
      <c r="D4974" s="100"/>
    </row>
    <row r="4975" spans="4:4" x14ac:dyDescent="0.2">
      <c r="D4975" s="100"/>
    </row>
    <row r="4976" spans="4:4" x14ac:dyDescent="0.2">
      <c r="D4976" s="100"/>
    </row>
    <row r="4977" spans="4:4" x14ac:dyDescent="0.2">
      <c r="D4977" s="100"/>
    </row>
    <row r="4978" spans="4:4" x14ac:dyDescent="0.2">
      <c r="D4978" s="100"/>
    </row>
    <row r="4979" spans="4:4" x14ac:dyDescent="0.2">
      <c r="D4979" s="100"/>
    </row>
    <row r="4980" spans="4:4" x14ac:dyDescent="0.2">
      <c r="D4980" s="100"/>
    </row>
    <row r="4981" spans="4:4" x14ac:dyDescent="0.2">
      <c r="D4981" s="100"/>
    </row>
    <row r="4982" spans="4:4" x14ac:dyDescent="0.2">
      <c r="D4982" s="100"/>
    </row>
    <row r="4983" spans="4:4" x14ac:dyDescent="0.2">
      <c r="D4983" s="100"/>
    </row>
    <row r="4984" spans="4:4" x14ac:dyDescent="0.2">
      <c r="D4984" s="100"/>
    </row>
    <row r="4985" spans="4:4" x14ac:dyDescent="0.2">
      <c r="D4985" s="100"/>
    </row>
    <row r="4986" spans="4:4" x14ac:dyDescent="0.2">
      <c r="D4986" s="100"/>
    </row>
    <row r="4987" spans="4:4" x14ac:dyDescent="0.2">
      <c r="D4987" s="100"/>
    </row>
    <row r="4988" spans="4:4" x14ac:dyDescent="0.2">
      <c r="D4988" s="100"/>
    </row>
    <row r="4989" spans="4:4" x14ac:dyDescent="0.2">
      <c r="D4989" s="100"/>
    </row>
    <row r="4990" spans="4:4" x14ac:dyDescent="0.2">
      <c r="D4990" s="100"/>
    </row>
    <row r="4991" spans="4:4" x14ac:dyDescent="0.2">
      <c r="D4991" s="100"/>
    </row>
    <row r="4992" spans="4:4" x14ac:dyDescent="0.2">
      <c r="D4992" s="100"/>
    </row>
    <row r="4993" spans="4:4" x14ac:dyDescent="0.2">
      <c r="D4993" s="100"/>
    </row>
    <row r="4994" spans="4:4" x14ac:dyDescent="0.2">
      <c r="D4994" s="100"/>
    </row>
    <row r="4995" spans="4:4" x14ac:dyDescent="0.2">
      <c r="D4995" s="100"/>
    </row>
    <row r="4996" spans="4:4" x14ac:dyDescent="0.2">
      <c r="D4996" s="100"/>
    </row>
    <row r="4997" spans="4:4" x14ac:dyDescent="0.2">
      <c r="D4997" s="100"/>
    </row>
    <row r="4998" spans="4:4" x14ac:dyDescent="0.2">
      <c r="D4998" s="100"/>
    </row>
    <row r="4999" spans="4:4" x14ac:dyDescent="0.2">
      <c r="D4999" s="100"/>
    </row>
    <row r="5000" spans="4:4" x14ac:dyDescent="0.2">
      <c r="D5000" s="100"/>
    </row>
    <row r="5001" spans="4:4" x14ac:dyDescent="0.2">
      <c r="D5001" s="100"/>
    </row>
    <row r="5002" spans="4:4" x14ac:dyDescent="0.2">
      <c r="D5002" s="100"/>
    </row>
    <row r="5003" spans="4:4" x14ac:dyDescent="0.2">
      <c r="D5003" s="99"/>
    </row>
    <row r="5004" spans="4:4" x14ac:dyDescent="0.2">
      <c r="D5004" s="99"/>
    </row>
    <row r="5005" spans="4:4" x14ac:dyDescent="0.2">
      <c r="D5005" s="99"/>
    </row>
    <row r="5006" spans="4:4" x14ac:dyDescent="0.2">
      <c r="D5006" s="99"/>
    </row>
    <row r="5007" spans="4:4" x14ac:dyDescent="0.2">
      <c r="D5007" s="99"/>
    </row>
    <row r="5008" spans="4:4" x14ac:dyDescent="0.2">
      <c r="D5008" s="99"/>
    </row>
    <row r="5009" spans="4:4" x14ac:dyDescent="0.2">
      <c r="D5009" s="99"/>
    </row>
  </sheetData>
  <sheetProtection password="DCA1" sheet="1" objects="1" scenarios="1"/>
  <phoneticPr fontId="0" type="noConversion"/>
  <pageMargins left="0.75" right="0.75" top="1" bottom="1" header="0.5" footer="0.5"/>
  <pageSetup paperSize="9" orientation="portrait" r:id="rId1"/>
  <headerFooter alignWithMargins="0">
    <oddHeader>&amp;A</oddHeader>
    <oddFoote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11</vt:i4>
      </vt:variant>
    </vt:vector>
  </HeadingPairs>
  <TitlesOfParts>
    <vt:vector size="15" baseType="lpstr">
      <vt:lpstr>Control_Panel</vt:lpstr>
      <vt:lpstr>Trust - Frontsheet</vt:lpstr>
      <vt:lpstr>Site - Summary</vt:lpstr>
      <vt:lpstr>Backsheet</vt:lpstr>
      <vt:lpstr>Control_Panel!Control_Panel_SelectedOrgs</vt:lpstr>
      <vt:lpstr>Control_Panel!OrgCodeSelection</vt:lpstr>
      <vt:lpstr>Control_Panel!OrgNameSelection</vt:lpstr>
      <vt:lpstr>Orgs</vt:lpstr>
      <vt:lpstr>Periods</vt:lpstr>
      <vt:lpstr>Control_Panel!PeriodSelection</vt:lpstr>
      <vt:lpstr>'Site - Summary'!Print_Area</vt:lpstr>
      <vt:lpstr>'Trust - Frontsheet'!Print_Area</vt:lpstr>
      <vt:lpstr>'Trust - Frontsheet'!Print_Titles</vt:lpstr>
      <vt:lpstr>ValRange1</vt:lpstr>
      <vt:lpstr>ValRange2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Diagnostic Provider Template V1.8</dc:title>
  <dc:creator>Quentin</dc:creator>
  <cp:lastModifiedBy>hannah.alland</cp:lastModifiedBy>
  <cp:lastPrinted>2014-06-03T17:41:26Z</cp:lastPrinted>
  <dcterms:created xsi:type="dcterms:W3CDTF">2005-09-03T00:54:05Z</dcterms:created>
  <dcterms:modified xsi:type="dcterms:W3CDTF">2015-10-13T12:51:49Z</dcterms:modified>
</cp:coreProperties>
</file>